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C:\Users\e082908\Desktop\Current Website Docs\Grantee Report Forms by SOW\FY 25\Adult MH\"/>
    </mc:Choice>
  </mc:AlternateContent>
  <xr:revisionPtr revIDLastSave="0" documentId="8_{516280B3-FA86-44A2-BCB4-7C67236C21EB}" xr6:coauthVersionLast="47" xr6:coauthVersionMax="47" xr10:uidLastSave="{00000000-0000-0000-0000-000000000000}"/>
  <workbookProtection workbookAlgorithmName="SHA-512" workbookHashValue="zN2Hcx3mM3HnqLO2rFb6npEmWmWvjPH/UvERViayfKhaRCyJTeyUdUKMMHt7u/97/dqrx8O8mvreugAoCqvboQ==" workbookSaltValue="CayPMBTeyw1RXDNkkCTt5w==" workbookSpinCount="100000" lockStructure="1"/>
  <bookViews>
    <workbookView xWindow="-120" yWindow="-120" windowWidth="24240" windowHeight="13140" tabRatio="553" xr2:uid="{00000000-000D-0000-FFFF-FFFF00000000}"/>
  </bookViews>
  <sheets>
    <sheet name="INITIAL SETUP" sheetId="9" r:id="rId1"/>
    <sheet name="Referrals " sheetId="62" r:id="rId2"/>
    <sheet name="Initial Client Information" sheetId="36" r:id="rId3"/>
    <sheet name="July" sheetId="74" r:id="rId4"/>
    <sheet name="Aug" sheetId="84" r:id="rId5"/>
    <sheet name="Sept" sheetId="85" r:id="rId6"/>
    <sheet name="Oct" sheetId="86" r:id="rId7"/>
    <sheet name="Nov" sheetId="81" r:id="rId8"/>
    <sheet name="Dec" sheetId="82" r:id="rId9"/>
    <sheet name="Jan" sheetId="87" r:id="rId10"/>
    <sheet name="Feb" sheetId="88" r:id="rId11"/>
    <sheet name="Mar" sheetId="83" r:id="rId12"/>
    <sheet name="Apr" sheetId="89" r:id="rId13"/>
    <sheet name="May" sheetId="90" r:id="rId14"/>
    <sheet name="June" sheetId="91" r:id="rId15"/>
    <sheet name="Discharge Information" sheetId="75" r:id="rId16"/>
    <sheet name="Summary " sheetId="39" r:id="rId17"/>
    <sheet name="INSTRUCTIONS" sheetId="6" r:id="rId18"/>
    <sheet name="boxes" sheetId="8" state="hidden" r:id="rId19"/>
  </sheet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74" i="39" l="1"/>
  <c r="AE75" i="39"/>
  <c r="J74" i="39"/>
  <c r="AQ67" i="39"/>
  <c r="AQ66" i="39"/>
  <c r="AQ75" i="39"/>
  <c r="AQ74" i="39"/>
  <c r="AN75" i="39"/>
  <c r="AN74" i="39"/>
  <c r="AK75" i="39"/>
  <c r="AK74" i="39"/>
  <c r="AH75" i="39"/>
  <c r="AH74" i="39"/>
  <c r="AE74" i="39"/>
  <c r="AB75" i="39"/>
  <c r="AB74" i="39"/>
  <c r="Y75" i="39"/>
  <c r="Y74" i="39"/>
  <c r="V75" i="39"/>
  <c r="V74" i="39"/>
  <c r="S75" i="39"/>
  <c r="S74" i="39"/>
  <c r="P75" i="39"/>
  <c r="P74" i="39"/>
  <c r="M75" i="39"/>
  <c r="M74" i="39"/>
  <c r="J75" i="39"/>
  <c r="AN66" i="39"/>
  <c r="AN67" i="39"/>
  <c r="J67" i="39"/>
  <c r="J66" i="39"/>
  <c r="M66" i="39"/>
  <c r="M67" i="39"/>
  <c r="P66" i="39"/>
  <c r="P67" i="39"/>
  <c r="S66" i="39"/>
  <c r="S67" i="39"/>
  <c r="V67" i="39"/>
  <c r="V66" i="39"/>
  <c r="Y66" i="39"/>
  <c r="Y67" i="39"/>
  <c r="AB66" i="39"/>
  <c r="AB67" i="39"/>
  <c r="AE66" i="39"/>
  <c r="AE67" i="39"/>
  <c r="AH66" i="39"/>
  <c r="AH67" i="39"/>
  <c r="AK66" i="39"/>
  <c r="AK67" i="39"/>
  <c r="AQ61" i="39"/>
  <c r="AQ60" i="39"/>
  <c r="AQ59" i="39"/>
  <c r="AQ58" i="39"/>
  <c r="AQ57" i="39"/>
  <c r="AQ56" i="39"/>
  <c r="AN61" i="39"/>
  <c r="AN60" i="39"/>
  <c r="AN59" i="39"/>
  <c r="AN58" i="39"/>
  <c r="AN57" i="39"/>
  <c r="AN56" i="39"/>
  <c r="AK61" i="39"/>
  <c r="AK60" i="39"/>
  <c r="AK59" i="39"/>
  <c r="AK58" i="39"/>
  <c r="AK57" i="39"/>
  <c r="AK56" i="39"/>
  <c r="AH61" i="39"/>
  <c r="AH60" i="39"/>
  <c r="AH59" i="39"/>
  <c r="AH58" i="39"/>
  <c r="AH57" i="39"/>
  <c r="AH56" i="39"/>
  <c r="AE61" i="39"/>
  <c r="AE60" i="39"/>
  <c r="AE59" i="39"/>
  <c r="AE58" i="39"/>
  <c r="AE57" i="39"/>
  <c r="AE56" i="39"/>
  <c r="AB61" i="39"/>
  <c r="AB60" i="39"/>
  <c r="AB59" i="39"/>
  <c r="AB58" i="39"/>
  <c r="AB57" i="39"/>
  <c r="AB56" i="39"/>
  <c r="Y61" i="39"/>
  <c r="Y60" i="39"/>
  <c r="Y59" i="39"/>
  <c r="Y58" i="39"/>
  <c r="Y57" i="39"/>
  <c r="Y56" i="39"/>
  <c r="V61" i="39"/>
  <c r="V60" i="39"/>
  <c r="V59" i="39"/>
  <c r="V58" i="39"/>
  <c r="V57" i="39"/>
  <c r="V56" i="39"/>
  <c r="S61" i="39"/>
  <c r="S60" i="39"/>
  <c r="S59" i="39"/>
  <c r="S58" i="39"/>
  <c r="P61" i="39"/>
  <c r="P60" i="39"/>
  <c r="P59" i="39"/>
  <c r="P58" i="39"/>
  <c r="P57" i="39"/>
  <c r="M61" i="39"/>
  <c r="M60" i="39"/>
  <c r="M59" i="39"/>
  <c r="M58" i="39"/>
  <c r="M57" i="39"/>
  <c r="J61" i="39"/>
  <c r="J60" i="39"/>
  <c r="J59" i="39"/>
  <c r="J57" i="39" l="1"/>
  <c r="J58" i="39"/>
  <c r="S57" i="39"/>
  <c r="S56" i="39"/>
  <c r="P56" i="39"/>
  <c r="M56" i="39"/>
  <c r="J56" i="39"/>
  <c r="A2" i="39" l="1"/>
  <c r="B14" i="74" l="1"/>
  <c r="J512" i="91"/>
  <c r="J511" i="91"/>
  <c r="J510" i="91"/>
  <c r="J509" i="91"/>
  <c r="J508" i="91"/>
  <c r="J507" i="91"/>
  <c r="J506" i="91"/>
  <c r="J505" i="91"/>
  <c r="J504" i="91"/>
  <c r="J503" i="91"/>
  <c r="J502" i="91"/>
  <c r="J501" i="91"/>
  <c r="J500" i="91"/>
  <c r="J499" i="91"/>
  <c r="J498" i="91"/>
  <c r="J497" i="91"/>
  <c r="J496" i="91"/>
  <c r="J495" i="91"/>
  <c r="J494" i="91"/>
  <c r="J493" i="91"/>
  <c r="J492" i="91"/>
  <c r="J491" i="91"/>
  <c r="J490" i="91"/>
  <c r="J489" i="91"/>
  <c r="J488" i="91"/>
  <c r="J487" i="91"/>
  <c r="J486" i="91"/>
  <c r="J485" i="91"/>
  <c r="J484" i="91"/>
  <c r="J483" i="91"/>
  <c r="J482" i="91"/>
  <c r="J481" i="91"/>
  <c r="J480" i="91"/>
  <c r="J479" i="91"/>
  <c r="J478" i="91"/>
  <c r="J477" i="91"/>
  <c r="J476" i="91"/>
  <c r="J475" i="91"/>
  <c r="J474" i="91"/>
  <c r="J473" i="91"/>
  <c r="J472" i="91"/>
  <c r="J471" i="91"/>
  <c r="J470" i="91"/>
  <c r="J469" i="91"/>
  <c r="J468" i="91"/>
  <c r="J467" i="91"/>
  <c r="J466" i="91"/>
  <c r="J465" i="91"/>
  <c r="J464" i="91"/>
  <c r="J463" i="91"/>
  <c r="J462" i="91"/>
  <c r="J461" i="91"/>
  <c r="J460" i="91"/>
  <c r="J459" i="91"/>
  <c r="J458" i="91"/>
  <c r="J457" i="91"/>
  <c r="J456" i="91"/>
  <c r="J455" i="91"/>
  <c r="J454" i="91"/>
  <c r="J453" i="91"/>
  <c r="J452" i="91"/>
  <c r="J451" i="91"/>
  <c r="J450" i="91"/>
  <c r="J449" i="91"/>
  <c r="J448" i="91"/>
  <c r="J447" i="91"/>
  <c r="J446" i="91"/>
  <c r="J445" i="91"/>
  <c r="J444" i="91"/>
  <c r="J443" i="91"/>
  <c r="J442" i="91"/>
  <c r="J441" i="91"/>
  <c r="J440" i="91"/>
  <c r="J439" i="91"/>
  <c r="J438" i="91"/>
  <c r="J437" i="91"/>
  <c r="J436" i="91"/>
  <c r="J435" i="91"/>
  <c r="J434" i="91"/>
  <c r="J433" i="91"/>
  <c r="J432" i="91"/>
  <c r="J431" i="91"/>
  <c r="J430" i="91"/>
  <c r="J429" i="91"/>
  <c r="J428" i="91"/>
  <c r="J427" i="91"/>
  <c r="J426" i="91"/>
  <c r="J425" i="91"/>
  <c r="J424" i="91"/>
  <c r="J423" i="91"/>
  <c r="J422" i="91"/>
  <c r="J421" i="91"/>
  <c r="J420" i="91"/>
  <c r="J419" i="91"/>
  <c r="J418" i="91"/>
  <c r="J417" i="91"/>
  <c r="J416" i="91"/>
  <c r="J415" i="91"/>
  <c r="J414" i="91"/>
  <c r="J413" i="91"/>
  <c r="J412" i="91"/>
  <c r="J411" i="91"/>
  <c r="J410" i="91"/>
  <c r="J409" i="91"/>
  <c r="J408" i="91"/>
  <c r="J407" i="91"/>
  <c r="J406" i="91"/>
  <c r="J405" i="91"/>
  <c r="J404" i="91"/>
  <c r="J403" i="91"/>
  <c r="J402" i="91"/>
  <c r="J401" i="91"/>
  <c r="J400" i="91"/>
  <c r="J399" i="91"/>
  <c r="J398" i="91"/>
  <c r="J397" i="91"/>
  <c r="J396" i="91"/>
  <c r="J395" i="91"/>
  <c r="J394" i="91"/>
  <c r="J393" i="91"/>
  <c r="J392" i="91"/>
  <c r="J391" i="91"/>
  <c r="J390" i="91"/>
  <c r="J389" i="91"/>
  <c r="J388" i="91"/>
  <c r="J387" i="91"/>
  <c r="J386" i="91"/>
  <c r="J385" i="91"/>
  <c r="J384" i="91"/>
  <c r="J383" i="91"/>
  <c r="J382" i="91"/>
  <c r="J381" i="91"/>
  <c r="J380" i="91"/>
  <c r="J379" i="91"/>
  <c r="J378" i="91"/>
  <c r="J377" i="91"/>
  <c r="J376" i="91"/>
  <c r="J375" i="91"/>
  <c r="J374" i="91"/>
  <c r="J373" i="91"/>
  <c r="J372" i="91"/>
  <c r="J371" i="91"/>
  <c r="J370" i="91"/>
  <c r="J369" i="91"/>
  <c r="J368" i="91"/>
  <c r="J367" i="91"/>
  <c r="J366" i="91"/>
  <c r="J365" i="91"/>
  <c r="J364" i="91"/>
  <c r="J363" i="91"/>
  <c r="J362" i="91"/>
  <c r="J361" i="91"/>
  <c r="J360" i="91"/>
  <c r="J359" i="91"/>
  <c r="J358" i="91"/>
  <c r="J357" i="91"/>
  <c r="J356" i="91"/>
  <c r="J355" i="91"/>
  <c r="J354" i="91"/>
  <c r="J353" i="91"/>
  <c r="J352" i="91"/>
  <c r="J351" i="91"/>
  <c r="J350" i="91"/>
  <c r="J349" i="91"/>
  <c r="J348" i="91"/>
  <c r="J347" i="91"/>
  <c r="J346" i="91"/>
  <c r="J345" i="91"/>
  <c r="J344" i="91"/>
  <c r="J343" i="91"/>
  <c r="J342" i="91"/>
  <c r="J341" i="91"/>
  <c r="J340" i="91"/>
  <c r="J339" i="91"/>
  <c r="J338" i="91"/>
  <c r="J337" i="91"/>
  <c r="J336" i="91"/>
  <c r="J335" i="91"/>
  <c r="J334" i="91"/>
  <c r="J333" i="91"/>
  <c r="J332" i="91"/>
  <c r="J331" i="91"/>
  <c r="J330" i="91"/>
  <c r="J329" i="91"/>
  <c r="J328" i="91"/>
  <c r="J327" i="91"/>
  <c r="J326" i="91"/>
  <c r="J325" i="91"/>
  <c r="J324" i="91"/>
  <c r="J323" i="91"/>
  <c r="J322" i="91"/>
  <c r="J321" i="91"/>
  <c r="J320" i="91"/>
  <c r="J319" i="91"/>
  <c r="J318" i="91"/>
  <c r="J317" i="91"/>
  <c r="J316" i="91"/>
  <c r="J315" i="91"/>
  <c r="J314" i="91"/>
  <c r="J313" i="91"/>
  <c r="J312" i="91"/>
  <c r="J311" i="91"/>
  <c r="J310" i="91"/>
  <c r="J309" i="91"/>
  <c r="J308" i="91"/>
  <c r="J307" i="91"/>
  <c r="J306" i="91"/>
  <c r="J305" i="91"/>
  <c r="J304" i="91"/>
  <c r="J303" i="91"/>
  <c r="J302" i="91"/>
  <c r="J301" i="91"/>
  <c r="J300" i="91"/>
  <c r="J299" i="91"/>
  <c r="J298" i="91"/>
  <c r="J297" i="91"/>
  <c r="J296" i="91"/>
  <c r="J295" i="91"/>
  <c r="J294" i="91"/>
  <c r="J293" i="91"/>
  <c r="J292" i="91"/>
  <c r="J291" i="91"/>
  <c r="J290" i="91"/>
  <c r="J289" i="91"/>
  <c r="J288" i="91"/>
  <c r="J287" i="91"/>
  <c r="J286" i="91"/>
  <c r="J285" i="91"/>
  <c r="J284" i="91"/>
  <c r="J283" i="91"/>
  <c r="J282" i="91"/>
  <c r="J281" i="91"/>
  <c r="J280" i="91"/>
  <c r="J279" i="91"/>
  <c r="J278" i="91"/>
  <c r="J277" i="91"/>
  <c r="J276" i="91"/>
  <c r="J275" i="91"/>
  <c r="J274" i="91"/>
  <c r="J273" i="91"/>
  <c r="J272" i="91"/>
  <c r="J271" i="91"/>
  <c r="J270" i="91"/>
  <c r="J269" i="91"/>
  <c r="J268" i="91"/>
  <c r="J267" i="91"/>
  <c r="J266" i="91"/>
  <c r="J265" i="91"/>
  <c r="J264" i="91"/>
  <c r="J263" i="91"/>
  <c r="J262" i="91"/>
  <c r="J261" i="91"/>
  <c r="J260" i="91"/>
  <c r="J259" i="91"/>
  <c r="J258" i="91"/>
  <c r="J257" i="91"/>
  <c r="J256" i="91"/>
  <c r="J255" i="91"/>
  <c r="J254" i="91"/>
  <c r="J253" i="91"/>
  <c r="J252" i="91"/>
  <c r="J251" i="91"/>
  <c r="J250" i="91"/>
  <c r="J249" i="91"/>
  <c r="J248" i="91"/>
  <c r="J247" i="91"/>
  <c r="J246" i="91"/>
  <c r="J245" i="91"/>
  <c r="J244" i="91"/>
  <c r="J243" i="91"/>
  <c r="J242" i="91"/>
  <c r="J241" i="91"/>
  <c r="J240" i="91"/>
  <c r="J239" i="91"/>
  <c r="J238" i="91"/>
  <c r="J237" i="91"/>
  <c r="J236" i="91"/>
  <c r="J235" i="91"/>
  <c r="J234" i="91"/>
  <c r="J233" i="91"/>
  <c r="J232" i="91"/>
  <c r="J231" i="91"/>
  <c r="J230" i="91"/>
  <c r="J229" i="91"/>
  <c r="J228" i="91"/>
  <c r="J227" i="91"/>
  <c r="J226" i="91"/>
  <c r="J225" i="91"/>
  <c r="J224" i="91"/>
  <c r="J223" i="91"/>
  <c r="J222" i="91"/>
  <c r="J221" i="91"/>
  <c r="J220" i="91"/>
  <c r="J219" i="91"/>
  <c r="J218" i="91"/>
  <c r="J217" i="91"/>
  <c r="J216" i="91"/>
  <c r="J215" i="91"/>
  <c r="J214" i="91"/>
  <c r="J213" i="91"/>
  <c r="J212" i="91"/>
  <c r="J211" i="91"/>
  <c r="J210" i="91"/>
  <c r="J209" i="91"/>
  <c r="J208" i="91"/>
  <c r="J207" i="91"/>
  <c r="J206" i="91"/>
  <c r="J205" i="91"/>
  <c r="J204" i="91"/>
  <c r="J203" i="91"/>
  <c r="J202" i="91"/>
  <c r="J201" i="91"/>
  <c r="J200" i="91"/>
  <c r="J199" i="91"/>
  <c r="J198" i="91"/>
  <c r="J197" i="91"/>
  <c r="J196" i="91"/>
  <c r="J195" i="91"/>
  <c r="J194" i="91"/>
  <c r="J193" i="91"/>
  <c r="J192" i="91"/>
  <c r="J191" i="91"/>
  <c r="J190" i="91"/>
  <c r="J189" i="91"/>
  <c r="J188" i="91"/>
  <c r="J187" i="91"/>
  <c r="J186" i="91"/>
  <c r="J185" i="91"/>
  <c r="J184" i="91"/>
  <c r="J183" i="91"/>
  <c r="J182" i="91"/>
  <c r="J181" i="91"/>
  <c r="J180" i="91"/>
  <c r="J179" i="91"/>
  <c r="J178" i="91"/>
  <c r="J177" i="91"/>
  <c r="J176" i="91"/>
  <c r="J175" i="91"/>
  <c r="J174" i="91"/>
  <c r="J173" i="91"/>
  <c r="J172" i="91"/>
  <c r="J171" i="91"/>
  <c r="J170" i="91"/>
  <c r="J169" i="91"/>
  <c r="J168" i="91"/>
  <c r="J167" i="91"/>
  <c r="J166" i="91"/>
  <c r="J165" i="91"/>
  <c r="J164" i="91"/>
  <c r="J163" i="91"/>
  <c r="J162" i="91"/>
  <c r="J161" i="91"/>
  <c r="J160" i="91"/>
  <c r="J159" i="91"/>
  <c r="J158" i="91"/>
  <c r="J157" i="91"/>
  <c r="J156" i="91"/>
  <c r="J155" i="91"/>
  <c r="J154" i="91"/>
  <c r="J153" i="91"/>
  <c r="J152" i="91"/>
  <c r="J151" i="91"/>
  <c r="J150" i="91"/>
  <c r="J149" i="91"/>
  <c r="J148" i="91"/>
  <c r="J147" i="91"/>
  <c r="J146" i="91"/>
  <c r="J145" i="91"/>
  <c r="J144" i="91"/>
  <c r="J143" i="91"/>
  <c r="J142" i="91"/>
  <c r="J141" i="91"/>
  <c r="J140" i="91"/>
  <c r="J139" i="91"/>
  <c r="J138" i="91"/>
  <c r="J137" i="91"/>
  <c r="J136" i="91"/>
  <c r="J135" i="91"/>
  <c r="J134" i="91"/>
  <c r="J133" i="91"/>
  <c r="J132" i="91"/>
  <c r="J131" i="91"/>
  <c r="J130" i="91"/>
  <c r="J129" i="91"/>
  <c r="J128" i="91"/>
  <c r="J127" i="91"/>
  <c r="J126" i="91"/>
  <c r="J125" i="91"/>
  <c r="J124" i="91"/>
  <c r="J123" i="91"/>
  <c r="J122" i="91"/>
  <c r="J121" i="91"/>
  <c r="J120" i="91"/>
  <c r="J119" i="91"/>
  <c r="J118" i="91"/>
  <c r="J117" i="91"/>
  <c r="J116" i="91"/>
  <c r="J115" i="91"/>
  <c r="J114" i="91"/>
  <c r="J113" i="91"/>
  <c r="J112" i="91"/>
  <c r="J111" i="91"/>
  <c r="J110" i="91"/>
  <c r="J109" i="91"/>
  <c r="J108" i="91"/>
  <c r="J107" i="91"/>
  <c r="J106" i="91"/>
  <c r="J105" i="91"/>
  <c r="J104" i="91"/>
  <c r="J103" i="91"/>
  <c r="J102" i="91"/>
  <c r="J101" i="91"/>
  <c r="J100" i="91"/>
  <c r="J99" i="91"/>
  <c r="J98" i="91"/>
  <c r="J97" i="91"/>
  <c r="J96" i="91"/>
  <c r="J95" i="91"/>
  <c r="J94" i="91"/>
  <c r="J93" i="91"/>
  <c r="J92" i="91"/>
  <c r="J91" i="91"/>
  <c r="J90" i="91"/>
  <c r="J89" i="91"/>
  <c r="J88" i="91"/>
  <c r="J87" i="91"/>
  <c r="J86" i="91"/>
  <c r="J85" i="91"/>
  <c r="J84" i="91"/>
  <c r="J83" i="91"/>
  <c r="J82" i="91"/>
  <c r="J81" i="91"/>
  <c r="J80" i="91"/>
  <c r="J79" i="91"/>
  <c r="J78" i="91"/>
  <c r="J77" i="91"/>
  <c r="J76" i="91"/>
  <c r="J75" i="91"/>
  <c r="J74" i="91"/>
  <c r="J73" i="91"/>
  <c r="J72" i="91"/>
  <c r="J71" i="91"/>
  <c r="J70" i="91"/>
  <c r="J69" i="91"/>
  <c r="J68" i="91"/>
  <c r="J67" i="91"/>
  <c r="J66" i="91"/>
  <c r="J65" i="91"/>
  <c r="J64" i="91"/>
  <c r="J63" i="91"/>
  <c r="J62" i="91"/>
  <c r="J61" i="91"/>
  <c r="J60" i="91"/>
  <c r="J59" i="91"/>
  <c r="J58" i="91"/>
  <c r="J57" i="91"/>
  <c r="J56" i="91"/>
  <c r="J55" i="91"/>
  <c r="J54" i="91"/>
  <c r="J53" i="91"/>
  <c r="J52" i="91"/>
  <c r="J51" i="91"/>
  <c r="J50" i="91"/>
  <c r="J49" i="91"/>
  <c r="J48" i="91"/>
  <c r="J47" i="91"/>
  <c r="J46" i="91"/>
  <c r="J45" i="91"/>
  <c r="J44" i="91"/>
  <c r="J43" i="91"/>
  <c r="J42" i="91"/>
  <c r="J41" i="91"/>
  <c r="J40" i="91"/>
  <c r="J39" i="91"/>
  <c r="J38" i="91"/>
  <c r="J37" i="91"/>
  <c r="J36" i="91"/>
  <c r="J35" i="91"/>
  <c r="J34" i="91"/>
  <c r="J33" i="91"/>
  <c r="J32" i="91"/>
  <c r="J31" i="91"/>
  <c r="J30" i="91"/>
  <c r="J29" i="91"/>
  <c r="J28" i="91"/>
  <c r="J27" i="91"/>
  <c r="J26" i="91"/>
  <c r="J25" i="91"/>
  <c r="J24" i="91"/>
  <c r="J23" i="91"/>
  <c r="J22" i="91"/>
  <c r="J21" i="91"/>
  <c r="J20" i="91"/>
  <c r="J19" i="91"/>
  <c r="J18" i="91"/>
  <c r="J17" i="91"/>
  <c r="J16" i="91"/>
  <c r="J15" i="91"/>
  <c r="J14" i="91"/>
  <c r="J13" i="91"/>
  <c r="J512" i="90"/>
  <c r="J511" i="90"/>
  <c r="J510" i="90"/>
  <c r="J509" i="90"/>
  <c r="J508" i="90"/>
  <c r="J507" i="90"/>
  <c r="J506" i="90"/>
  <c r="J505" i="90"/>
  <c r="J504" i="90"/>
  <c r="J503" i="90"/>
  <c r="J502" i="90"/>
  <c r="J501" i="90"/>
  <c r="J500" i="90"/>
  <c r="J499" i="90"/>
  <c r="J498" i="90"/>
  <c r="J497" i="90"/>
  <c r="J496" i="90"/>
  <c r="J495" i="90"/>
  <c r="J494" i="90"/>
  <c r="J493" i="90"/>
  <c r="J492" i="90"/>
  <c r="J491" i="90"/>
  <c r="J490" i="90"/>
  <c r="J489" i="90"/>
  <c r="J488" i="90"/>
  <c r="J487" i="90"/>
  <c r="J486" i="90"/>
  <c r="J485" i="90"/>
  <c r="J484" i="90"/>
  <c r="J483" i="90"/>
  <c r="J482" i="90"/>
  <c r="J481" i="90"/>
  <c r="J480" i="90"/>
  <c r="J479" i="90"/>
  <c r="J478" i="90"/>
  <c r="J477" i="90"/>
  <c r="J476" i="90"/>
  <c r="J475" i="90"/>
  <c r="J474" i="90"/>
  <c r="J473" i="90"/>
  <c r="J472" i="90"/>
  <c r="J471" i="90"/>
  <c r="J470" i="90"/>
  <c r="J469" i="90"/>
  <c r="J468" i="90"/>
  <c r="J467" i="90"/>
  <c r="J466" i="90"/>
  <c r="J465" i="90"/>
  <c r="J464" i="90"/>
  <c r="J463" i="90"/>
  <c r="J462" i="90"/>
  <c r="J461" i="90"/>
  <c r="J460" i="90"/>
  <c r="J459" i="90"/>
  <c r="J458" i="90"/>
  <c r="J457" i="90"/>
  <c r="J456" i="90"/>
  <c r="J455" i="90"/>
  <c r="J454" i="90"/>
  <c r="J453" i="90"/>
  <c r="J452" i="90"/>
  <c r="J451" i="90"/>
  <c r="J450" i="90"/>
  <c r="J449" i="90"/>
  <c r="J448" i="90"/>
  <c r="J447" i="90"/>
  <c r="J446" i="90"/>
  <c r="J445" i="90"/>
  <c r="J444" i="90"/>
  <c r="J443" i="90"/>
  <c r="J442" i="90"/>
  <c r="J441" i="90"/>
  <c r="J440" i="90"/>
  <c r="J439" i="90"/>
  <c r="J438" i="90"/>
  <c r="J437" i="90"/>
  <c r="J436" i="90"/>
  <c r="J435" i="90"/>
  <c r="J434" i="90"/>
  <c r="J433" i="90"/>
  <c r="J432" i="90"/>
  <c r="J431" i="90"/>
  <c r="J430" i="90"/>
  <c r="J429" i="90"/>
  <c r="J428" i="90"/>
  <c r="J427" i="90"/>
  <c r="J426" i="90"/>
  <c r="J425" i="90"/>
  <c r="J424" i="90"/>
  <c r="J423" i="90"/>
  <c r="J422" i="90"/>
  <c r="J421" i="90"/>
  <c r="J420" i="90"/>
  <c r="J419" i="90"/>
  <c r="J418" i="90"/>
  <c r="J417" i="90"/>
  <c r="J416" i="90"/>
  <c r="J415" i="90"/>
  <c r="J414" i="90"/>
  <c r="J413" i="90"/>
  <c r="J412" i="90"/>
  <c r="J411" i="90"/>
  <c r="J410" i="90"/>
  <c r="J409" i="90"/>
  <c r="J408" i="90"/>
  <c r="J407" i="90"/>
  <c r="J406" i="90"/>
  <c r="J405" i="90"/>
  <c r="J404" i="90"/>
  <c r="J403" i="90"/>
  <c r="J402" i="90"/>
  <c r="J401" i="90"/>
  <c r="J400" i="90"/>
  <c r="J399" i="90"/>
  <c r="J398" i="90"/>
  <c r="J397" i="90"/>
  <c r="J396" i="90"/>
  <c r="J395" i="90"/>
  <c r="J394" i="90"/>
  <c r="J393" i="90"/>
  <c r="J392" i="90"/>
  <c r="J391" i="90"/>
  <c r="J390" i="90"/>
  <c r="J389" i="90"/>
  <c r="J388" i="90"/>
  <c r="J387" i="90"/>
  <c r="J386" i="90"/>
  <c r="J385" i="90"/>
  <c r="J384" i="90"/>
  <c r="J383" i="90"/>
  <c r="J382" i="90"/>
  <c r="J381" i="90"/>
  <c r="J380" i="90"/>
  <c r="J379" i="90"/>
  <c r="J378" i="90"/>
  <c r="J377" i="90"/>
  <c r="J376" i="90"/>
  <c r="J375" i="90"/>
  <c r="J374" i="90"/>
  <c r="J373" i="90"/>
  <c r="J372" i="90"/>
  <c r="J371" i="90"/>
  <c r="J370" i="90"/>
  <c r="J369" i="90"/>
  <c r="J368" i="90"/>
  <c r="J367" i="90"/>
  <c r="J366" i="90"/>
  <c r="J365" i="90"/>
  <c r="J364" i="90"/>
  <c r="J363" i="90"/>
  <c r="J362" i="90"/>
  <c r="J361" i="90"/>
  <c r="J360" i="90"/>
  <c r="J359" i="90"/>
  <c r="J358" i="90"/>
  <c r="J357" i="90"/>
  <c r="J356" i="90"/>
  <c r="J355" i="90"/>
  <c r="J354" i="90"/>
  <c r="J353" i="90"/>
  <c r="J352" i="90"/>
  <c r="J351" i="90"/>
  <c r="J350" i="90"/>
  <c r="J349" i="90"/>
  <c r="J348" i="90"/>
  <c r="J347" i="90"/>
  <c r="J346" i="90"/>
  <c r="J345" i="90"/>
  <c r="J344" i="90"/>
  <c r="J343" i="90"/>
  <c r="J342" i="90"/>
  <c r="J341" i="90"/>
  <c r="J340" i="90"/>
  <c r="J339" i="90"/>
  <c r="J338" i="90"/>
  <c r="J337" i="90"/>
  <c r="J336" i="90"/>
  <c r="J335" i="90"/>
  <c r="J334" i="90"/>
  <c r="J333" i="90"/>
  <c r="J332" i="90"/>
  <c r="J331" i="90"/>
  <c r="J330" i="90"/>
  <c r="J329" i="90"/>
  <c r="J328" i="90"/>
  <c r="J327" i="90"/>
  <c r="J326" i="90"/>
  <c r="J325" i="90"/>
  <c r="J324" i="90"/>
  <c r="J323" i="90"/>
  <c r="J322" i="90"/>
  <c r="J321" i="90"/>
  <c r="J320" i="90"/>
  <c r="J319" i="90"/>
  <c r="J318" i="90"/>
  <c r="J317" i="90"/>
  <c r="J316" i="90"/>
  <c r="J315" i="90"/>
  <c r="J314" i="90"/>
  <c r="J313" i="90"/>
  <c r="J312" i="90"/>
  <c r="J311" i="90"/>
  <c r="J310" i="90"/>
  <c r="J309" i="90"/>
  <c r="J308" i="90"/>
  <c r="J307" i="90"/>
  <c r="J306" i="90"/>
  <c r="J305" i="90"/>
  <c r="J304" i="90"/>
  <c r="J303" i="90"/>
  <c r="J302" i="90"/>
  <c r="J301" i="90"/>
  <c r="J300" i="90"/>
  <c r="J299" i="90"/>
  <c r="J298" i="90"/>
  <c r="J297" i="90"/>
  <c r="J296" i="90"/>
  <c r="J295" i="90"/>
  <c r="J294" i="90"/>
  <c r="J293" i="90"/>
  <c r="J292" i="90"/>
  <c r="J291" i="90"/>
  <c r="J290" i="90"/>
  <c r="J289" i="90"/>
  <c r="J288" i="90"/>
  <c r="J287" i="90"/>
  <c r="J286" i="90"/>
  <c r="J285" i="90"/>
  <c r="J284" i="90"/>
  <c r="J283" i="90"/>
  <c r="J282" i="90"/>
  <c r="J281" i="90"/>
  <c r="J280" i="90"/>
  <c r="J279" i="90"/>
  <c r="J278" i="90"/>
  <c r="J277" i="90"/>
  <c r="J276" i="90"/>
  <c r="J275" i="90"/>
  <c r="J274" i="90"/>
  <c r="J273" i="90"/>
  <c r="J272" i="90"/>
  <c r="J271" i="90"/>
  <c r="J270" i="90"/>
  <c r="J269" i="90"/>
  <c r="J268" i="90"/>
  <c r="J267" i="90"/>
  <c r="J266" i="90"/>
  <c r="J265" i="90"/>
  <c r="J264" i="90"/>
  <c r="J263" i="90"/>
  <c r="J262" i="90"/>
  <c r="J261" i="90"/>
  <c r="J260" i="90"/>
  <c r="J259" i="90"/>
  <c r="J258" i="90"/>
  <c r="J257" i="90"/>
  <c r="J256" i="90"/>
  <c r="J255" i="90"/>
  <c r="J254" i="90"/>
  <c r="J253" i="90"/>
  <c r="J252" i="90"/>
  <c r="J251" i="90"/>
  <c r="J250" i="90"/>
  <c r="J249" i="90"/>
  <c r="J248" i="90"/>
  <c r="J247" i="90"/>
  <c r="J246" i="90"/>
  <c r="J245" i="90"/>
  <c r="J244" i="90"/>
  <c r="J243" i="90"/>
  <c r="J242" i="90"/>
  <c r="J241" i="90"/>
  <c r="J240" i="90"/>
  <c r="J239" i="90"/>
  <c r="J238" i="90"/>
  <c r="J237" i="90"/>
  <c r="J236" i="90"/>
  <c r="J235" i="90"/>
  <c r="J234" i="90"/>
  <c r="J233" i="90"/>
  <c r="J232" i="90"/>
  <c r="J231" i="90"/>
  <c r="J230" i="90"/>
  <c r="J229" i="90"/>
  <c r="J228" i="90"/>
  <c r="J227" i="90"/>
  <c r="J226" i="90"/>
  <c r="J225" i="90"/>
  <c r="J224" i="90"/>
  <c r="J223" i="90"/>
  <c r="J222" i="90"/>
  <c r="J221" i="90"/>
  <c r="J220" i="90"/>
  <c r="J219" i="90"/>
  <c r="J218" i="90"/>
  <c r="J217" i="90"/>
  <c r="J216" i="90"/>
  <c r="J215" i="90"/>
  <c r="J214" i="90"/>
  <c r="J213" i="90"/>
  <c r="J212" i="90"/>
  <c r="J211" i="90"/>
  <c r="J210" i="90"/>
  <c r="J209" i="90"/>
  <c r="J208" i="90"/>
  <c r="J207" i="90"/>
  <c r="J206" i="90"/>
  <c r="J205" i="90"/>
  <c r="J204" i="90"/>
  <c r="J203" i="90"/>
  <c r="J202" i="90"/>
  <c r="J201" i="90"/>
  <c r="J200" i="90"/>
  <c r="J199" i="90"/>
  <c r="J198" i="90"/>
  <c r="J197" i="90"/>
  <c r="J196" i="90"/>
  <c r="J195" i="90"/>
  <c r="J194" i="90"/>
  <c r="J193" i="90"/>
  <c r="J192" i="90"/>
  <c r="J191" i="90"/>
  <c r="J190" i="90"/>
  <c r="J189" i="90"/>
  <c r="J188" i="90"/>
  <c r="J187" i="90"/>
  <c r="J186" i="90"/>
  <c r="J185" i="90"/>
  <c r="J184" i="90"/>
  <c r="J183" i="90"/>
  <c r="J182" i="90"/>
  <c r="J181" i="90"/>
  <c r="J180" i="90"/>
  <c r="J179" i="90"/>
  <c r="J178" i="90"/>
  <c r="J177" i="90"/>
  <c r="J176" i="90"/>
  <c r="J175" i="90"/>
  <c r="J174" i="90"/>
  <c r="J173" i="90"/>
  <c r="J172" i="90"/>
  <c r="J171" i="90"/>
  <c r="J170" i="90"/>
  <c r="J169" i="90"/>
  <c r="J168" i="90"/>
  <c r="J167" i="90"/>
  <c r="J166" i="90"/>
  <c r="J165" i="90"/>
  <c r="J164" i="90"/>
  <c r="J163" i="90"/>
  <c r="J162" i="90"/>
  <c r="J161" i="90"/>
  <c r="J160" i="90"/>
  <c r="J159" i="90"/>
  <c r="J158" i="90"/>
  <c r="J157" i="90"/>
  <c r="J156" i="90"/>
  <c r="J155" i="90"/>
  <c r="J154" i="90"/>
  <c r="J153" i="90"/>
  <c r="J152" i="90"/>
  <c r="J151" i="90"/>
  <c r="J150" i="90"/>
  <c r="J149" i="90"/>
  <c r="J148" i="90"/>
  <c r="J147" i="90"/>
  <c r="J146" i="90"/>
  <c r="J145" i="90"/>
  <c r="J144" i="90"/>
  <c r="J143" i="90"/>
  <c r="J142" i="90"/>
  <c r="J141" i="90"/>
  <c r="J140" i="90"/>
  <c r="J139" i="90"/>
  <c r="J138" i="90"/>
  <c r="J137" i="90"/>
  <c r="J136" i="90"/>
  <c r="J135" i="90"/>
  <c r="J134" i="90"/>
  <c r="J133" i="90"/>
  <c r="J132" i="90"/>
  <c r="J131" i="90"/>
  <c r="J130" i="90"/>
  <c r="J129" i="90"/>
  <c r="J128" i="90"/>
  <c r="J127" i="90"/>
  <c r="J126" i="90"/>
  <c r="J125" i="90"/>
  <c r="J124" i="90"/>
  <c r="J123" i="90"/>
  <c r="J122" i="90"/>
  <c r="J121" i="90"/>
  <c r="J120" i="90"/>
  <c r="J119" i="90"/>
  <c r="J118" i="90"/>
  <c r="J117" i="90"/>
  <c r="J116" i="90"/>
  <c r="J115" i="90"/>
  <c r="J114" i="90"/>
  <c r="J113" i="90"/>
  <c r="J112" i="90"/>
  <c r="J111" i="90"/>
  <c r="J110" i="90"/>
  <c r="J109" i="90"/>
  <c r="J108" i="90"/>
  <c r="J107" i="90"/>
  <c r="J106" i="90"/>
  <c r="J105" i="90"/>
  <c r="J104" i="90"/>
  <c r="J103" i="90"/>
  <c r="J102" i="90"/>
  <c r="J101" i="90"/>
  <c r="J100" i="90"/>
  <c r="J99" i="90"/>
  <c r="J98" i="90"/>
  <c r="J97" i="90"/>
  <c r="J96" i="90"/>
  <c r="J95" i="90"/>
  <c r="J94" i="90"/>
  <c r="J93" i="90"/>
  <c r="J92" i="90"/>
  <c r="J91" i="90"/>
  <c r="J90" i="90"/>
  <c r="J89" i="90"/>
  <c r="J88" i="90"/>
  <c r="J87" i="90"/>
  <c r="J86" i="90"/>
  <c r="J85" i="90"/>
  <c r="J84" i="90"/>
  <c r="J83" i="90"/>
  <c r="J82" i="90"/>
  <c r="J81" i="90"/>
  <c r="J80" i="90"/>
  <c r="J79" i="90"/>
  <c r="J78" i="90"/>
  <c r="J77" i="90"/>
  <c r="J76" i="90"/>
  <c r="J75" i="90"/>
  <c r="J74" i="90"/>
  <c r="J73" i="90"/>
  <c r="J72" i="90"/>
  <c r="J71" i="90"/>
  <c r="J70" i="90"/>
  <c r="J69" i="90"/>
  <c r="J68" i="90"/>
  <c r="J67" i="90"/>
  <c r="J66" i="90"/>
  <c r="J65" i="90"/>
  <c r="J64" i="90"/>
  <c r="J63" i="90"/>
  <c r="J62" i="90"/>
  <c r="J61" i="90"/>
  <c r="J60" i="90"/>
  <c r="J59" i="90"/>
  <c r="J58" i="90"/>
  <c r="J57" i="90"/>
  <c r="J56" i="90"/>
  <c r="J55" i="90"/>
  <c r="J54" i="90"/>
  <c r="J53" i="90"/>
  <c r="J52" i="90"/>
  <c r="J51" i="90"/>
  <c r="J50" i="90"/>
  <c r="J49" i="90"/>
  <c r="J48" i="90"/>
  <c r="J47" i="90"/>
  <c r="J46" i="90"/>
  <c r="J45" i="90"/>
  <c r="J44" i="90"/>
  <c r="J43" i="90"/>
  <c r="J42" i="90"/>
  <c r="J41" i="90"/>
  <c r="J40" i="90"/>
  <c r="J39" i="90"/>
  <c r="J38" i="90"/>
  <c r="J37" i="90"/>
  <c r="J36" i="90"/>
  <c r="J35" i="90"/>
  <c r="J34" i="90"/>
  <c r="J33" i="90"/>
  <c r="J32" i="90"/>
  <c r="J31" i="90"/>
  <c r="J30" i="90"/>
  <c r="J29" i="90"/>
  <c r="J28" i="90"/>
  <c r="J27" i="90"/>
  <c r="J26" i="90"/>
  <c r="J25" i="90"/>
  <c r="J24" i="90"/>
  <c r="J23" i="90"/>
  <c r="J22" i="90"/>
  <c r="J21" i="90"/>
  <c r="J20" i="90"/>
  <c r="J19" i="90"/>
  <c r="J18" i="90"/>
  <c r="J17" i="90"/>
  <c r="J16" i="90"/>
  <c r="J15" i="90"/>
  <c r="J14" i="90"/>
  <c r="J13" i="90"/>
  <c r="J512" i="89"/>
  <c r="J511" i="89"/>
  <c r="J510" i="89"/>
  <c r="J509" i="89"/>
  <c r="J508" i="89"/>
  <c r="J507" i="89"/>
  <c r="J506" i="89"/>
  <c r="J505" i="89"/>
  <c r="J504" i="89"/>
  <c r="J503" i="89"/>
  <c r="J502" i="89"/>
  <c r="J501" i="89"/>
  <c r="J500" i="89"/>
  <c r="J499" i="89"/>
  <c r="J498" i="89"/>
  <c r="J497" i="89"/>
  <c r="J496" i="89"/>
  <c r="J495" i="89"/>
  <c r="J494" i="89"/>
  <c r="J493" i="89"/>
  <c r="J492" i="89"/>
  <c r="J491" i="89"/>
  <c r="J490" i="89"/>
  <c r="J489" i="89"/>
  <c r="J488" i="89"/>
  <c r="J487" i="89"/>
  <c r="J486" i="89"/>
  <c r="J485" i="89"/>
  <c r="J484" i="89"/>
  <c r="J483" i="89"/>
  <c r="J482" i="89"/>
  <c r="J481" i="89"/>
  <c r="J480" i="89"/>
  <c r="J479" i="89"/>
  <c r="J478" i="89"/>
  <c r="J477" i="89"/>
  <c r="J476" i="89"/>
  <c r="J475" i="89"/>
  <c r="J474" i="89"/>
  <c r="J473" i="89"/>
  <c r="J472" i="89"/>
  <c r="J471" i="89"/>
  <c r="J470" i="89"/>
  <c r="J469" i="89"/>
  <c r="J468" i="89"/>
  <c r="J467" i="89"/>
  <c r="J466" i="89"/>
  <c r="J465" i="89"/>
  <c r="J464" i="89"/>
  <c r="J463" i="89"/>
  <c r="J462" i="89"/>
  <c r="J461" i="89"/>
  <c r="J460" i="89"/>
  <c r="J459" i="89"/>
  <c r="J458" i="89"/>
  <c r="J457" i="89"/>
  <c r="J456" i="89"/>
  <c r="J455" i="89"/>
  <c r="J454" i="89"/>
  <c r="J453" i="89"/>
  <c r="J452" i="89"/>
  <c r="J451" i="89"/>
  <c r="J450" i="89"/>
  <c r="J449" i="89"/>
  <c r="J448" i="89"/>
  <c r="J447" i="89"/>
  <c r="J446" i="89"/>
  <c r="J445" i="89"/>
  <c r="J444" i="89"/>
  <c r="J443" i="89"/>
  <c r="J442" i="89"/>
  <c r="J441" i="89"/>
  <c r="J440" i="89"/>
  <c r="J439" i="89"/>
  <c r="J438" i="89"/>
  <c r="J437" i="89"/>
  <c r="J436" i="89"/>
  <c r="J435" i="89"/>
  <c r="J434" i="89"/>
  <c r="J433" i="89"/>
  <c r="J432" i="89"/>
  <c r="J431" i="89"/>
  <c r="J430" i="89"/>
  <c r="J429" i="89"/>
  <c r="J428" i="89"/>
  <c r="J427" i="89"/>
  <c r="J426" i="89"/>
  <c r="J425" i="89"/>
  <c r="J424" i="89"/>
  <c r="J423" i="89"/>
  <c r="J422" i="89"/>
  <c r="J421" i="89"/>
  <c r="J420" i="89"/>
  <c r="J419" i="89"/>
  <c r="J418" i="89"/>
  <c r="J417" i="89"/>
  <c r="J416" i="89"/>
  <c r="J415" i="89"/>
  <c r="J414" i="89"/>
  <c r="J413" i="89"/>
  <c r="J412" i="89"/>
  <c r="J411" i="89"/>
  <c r="J410" i="89"/>
  <c r="J409" i="89"/>
  <c r="J408" i="89"/>
  <c r="J407" i="89"/>
  <c r="J406" i="89"/>
  <c r="J405" i="89"/>
  <c r="J404" i="89"/>
  <c r="J403" i="89"/>
  <c r="J402" i="89"/>
  <c r="J401" i="89"/>
  <c r="J400" i="89"/>
  <c r="J399" i="89"/>
  <c r="J398" i="89"/>
  <c r="J397" i="89"/>
  <c r="J396" i="89"/>
  <c r="J395" i="89"/>
  <c r="J394" i="89"/>
  <c r="J393" i="89"/>
  <c r="J392" i="89"/>
  <c r="J391" i="89"/>
  <c r="J390" i="89"/>
  <c r="J389" i="89"/>
  <c r="J388" i="89"/>
  <c r="J387" i="89"/>
  <c r="J386" i="89"/>
  <c r="J385" i="89"/>
  <c r="J384" i="89"/>
  <c r="J383" i="89"/>
  <c r="J382" i="89"/>
  <c r="J381" i="89"/>
  <c r="J380" i="89"/>
  <c r="J379" i="89"/>
  <c r="J378" i="89"/>
  <c r="J377" i="89"/>
  <c r="J376" i="89"/>
  <c r="J375" i="89"/>
  <c r="J374" i="89"/>
  <c r="J373" i="89"/>
  <c r="J372" i="89"/>
  <c r="J371" i="89"/>
  <c r="J370" i="89"/>
  <c r="J369" i="89"/>
  <c r="J368" i="89"/>
  <c r="J367" i="89"/>
  <c r="J366" i="89"/>
  <c r="J365" i="89"/>
  <c r="J364" i="89"/>
  <c r="J363" i="89"/>
  <c r="J362" i="89"/>
  <c r="J361" i="89"/>
  <c r="J360" i="89"/>
  <c r="J359" i="89"/>
  <c r="J358" i="89"/>
  <c r="J357" i="89"/>
  <c r="J356" i="89"/>
  <c r="J355" i="89"/>
  <c r="J354" i="89"/>
  <c r="J353" i="89"/>
  <c r="J352" i="89"/>
  <c r="J351" i="89"/>
  <c r="J350" i="89"/>
  <c r="J349" i="89"/>
  <c r="J348" i="89"/>
  <c r="J347" i="89"/>
  <c r="J346" i="89"/>
  <c r="J345" i="89"/>
  <c r="J344" i="89"/>
  <c r="J343" i="89"/>
  <c r="J342" i="89"/>
  <c r="J341" i="89"/>
  <c r="J340" i="89"/>
  <c r="J339" i="89"/>
  <c r="J338" i="89"/>
  <c r="J337" i="89"/>
  <c r="J336" i="89"/>
  <c r="J335" i="89"/>
  <c r="J334" i="89"/>
  <c r="J333" i="89"/>
  <c r="J332" i="89"/>
  <c r="J331" i="89"/>
  <c r="J330" i="89"/>
  <c r="J329" i="89"/>
  <c r="J328" i="89"/>
  <c r="J327" i="89"/>
  <c r="J326" i="89"/>
  <c r="J325" i="89"/>
  <c r="J324" i="89"/>
  <c r="J323" i="89"/>
  <c r="J322" i="89"/>
  <c r="J321" i="89"/>
  <c r="J320" i="89"/>
  <c r="J319" i="89"/>
  <c r="J318" i="89"/>
  <c r="J317" i="89"/>
  <c r="J316" i="89"/>
  <c r="J315" i="89"/>
  <c r="J314" i="89"/>
  <c r="J313" i="89"/>
  <c r="J312" i="89"/>
  <c r="J311" i="89"/>
  <c r="J310" i="89"/>
  <c r="J309" i="89"/>
  <c r="J308" i="89"/>
  <c r="J307" i="89"/>
  <c r="J306" i="89"/>
  <c r="J305" i="89"/>
  <c r="J304" i="89"/>
  <c r="J303" i="89"/>
  <c r="J302" i="89"/>
  <c r="J301" i="89"/>
  <c r="J300" i="89"/>
  <c r="J299" i="89"/>
  <c r="J298" i="89"/>
  <c r="J297" i="89"/>
  <c r="J296" i="89"/>
  <c r="J295" i="89"/>
  <c r="J294" i="89"/>
  <c r="J293" i="89"/>
  <c r="J292" i="89"/>
  <c r="J291" i="89"/>
  <c r="J290" i="89"/>
  <c r="J289" i="89"/>
  <c r="J288" i="89"/>
  <c r="J287" i="89"/>
  <c r="J286" i="89"/>
  <c r="J285" i="89"/>
  <c r="J284" i="89"/>
  <c r="J283" i="89"/>
  <c r="J282" i="89"/>
  <c r="J281" i="89"/>
  <c r="J280" i="89"/>
  <c r="J279" i="89"/>
  <c r="J278" i="89"/>
  <c r="J277" i="89"/>
  <c r="J276" i="89"/>
  <c r="J275" i="89"/>
  <c r="J274" i="89"/>
  <c r="J273" i="89"/>
  <c r="J272" i="89"/>
  <c r="J271" i="89"/>
  <c r="J270" i="89"/>
  <c r="J269" i="89"/>
  <c r="J268" i="89"/>
  <c r="J267" i="89"/>
  <c r="J266" i="89"/>
  <c r="J265" i="89"/>
  <c r="J264" i="89"/>
  <c r="J263" i="89"/>
  <c r="J262" i="89"/>
  <c r="J261" i="89"/>
  <c r="J260" i="89"/>
  <c r="J259" i="89"/>
  <c r="J258" i="89"/>
  <c r="J257" i="89"/>
  <c r="J256" i="89"/>
  <c r="J255" i="89"/>
  <c r="J254" i="89"/>
  <c r="J253" i="89"/>
  <c r="J252" i="89"/>
  <c r="J251" i="89"/>
  <c r="J250" i="89"/>
  <c r="J249" i="89"/>
  <c r="J248" i="89"/>
  <c r="J247" i="89"/>
  <c r="J246" i="89"/>
  <c r="J245" i="89"/>
  <c r="J244" i="89"/>
  <c r="J243" i="89"/>
  <c r="J242" i="89"/>
  <c r="J241" i="89"/>
  <c r="J240" i="89"/>
  <c r="J239" i="89"/>
  <c r="J238" i="89"/>
  <c r="J237" i="89"/>
  <c r="J236" i="89"/>
  <c r="J235" i="89"/>
  <c r="J234" i="89"/>
  <c r="J233" i="89"/>
  <c r="J232" i="89"/>
  <c r="J231" i="89"/>
  <c r="J230" i="89"/>
  <c r="J229" i="89"/>
  <c r="J228" i="89"/>
  <c r="J227" i="89"/>
  <c r="J226" i="89"/>
  <c r="J225" i="89"/>
  <c r="J224" i="89"/>
  <c r="J223" i="89"/>
  <c r="J222" i="89"/>
  <c r="J221" i="89"/>
  <c r="J220" i="89"/>
  <c r="J219" i="89"/>
  <c r="J218" i="89"/>
  <c r="J217" i="89"/>
  <c r="J216" i="89"/>
  <c r="J215" i="89"/>
  <c r="J214" i="89"/>
  <c r="J213" i="89"/>
  <c r="J212" i="89"/>
  <c r="J211" i="89"/>
  <c r="J210" i="89"/>
  <c r="J209" i="89"/>
  <c r="J208" i="89"/>
  <c r="J207" i="89"/>
  <c r="J206" i="89"/>
  <c r="J205" i="89"/>
  <c r="J204" i="89"/>
  <c r="J203" i="89"/>
  <c r="J202" i="89"/>
  <c r="J201" i="89"/>
  <c r="J200" i="89"/>
  <c r="J199" i="89"/>
  <c r="J198" i="89"/>
  <c r="J197" i="89"/>
  <c r="J196" i="89"/>
  <c r="J195" i="89"/>
  <c r="J194" i="89"/>
  <c r="J193" i="89"/>
  <c r="J192" i="89"/>
  <c r="J191" i="89"/>
  <c r="J190" i="89"/>
  <c r="J189" i="89"/>
  <c r="J188" i="89"/>
  <c r="J187" i="89"/>
  <c r="J186" i="89"/>
  <c r="J185" i="89"/>
  <c r="J184" i="89"/>
  <c r="J183" i="89"/>
  <c r="J182" i="89"/>
  <c r="J181" i="89"/>
  <c r="J180" i="89"/>
  <c r="J179" i="89"/>
  <c r="J178" i="89"/>
  <c r="J177" i="89"/>
  <c r="J176" i="89"/>
  <c r="J175" i="89"/>
  <c r="J174" i="89"/>
  <c r="J173" i="89"/>
  <c r="J172" i="89"/>
  <c r="J171" i="89"/>
  <c r="J170" i="89"/>
  <c r="J169" i="89"/>
  <c r="J168" i="89"/>
  <c r="J167" i="89"/>
  <c r="J166" i="89"/>
  <c r="J165" i="89"/>
  <c r="J164" i="89"/>
  <c r="J163" i="89"/>
  <c r="J162" i="89"/>
  <c r="J161" i="89"/>
  <c r="J160" i="89"/>
  <c r="J159" i="89"/>
  <c r="J158" i="89"/>
  <c r="J157" i="89"/>
  <c r="J156" i="89"/>
  <c r="J155" i="89"/>
  <c r="J154" i="89"/>
  <c r="J153" i="89"/>
  <c r="J152" i="89"/>
  <c r="J151" i="89"/>
  <c r="J150" i="89"/>
  <c r="J149" i="89"/>
  <c r="J148" i="89"/>
  <c r="J147" i="89"/>
  <c r="J146" i="89"/>
  <c r="J145" i="89"/>
  <c r="J144" i="89"/>
  <c r="J143" i="89"/>
  <c r="J142" i="89"/>
  <c r="J141" i="89"/>
  <c r="J140" i="89"/>
  <c r="J139" i="89"/>
  <c r="J138" i="89"/>
  <c r="J137" i="89"/>
  <c r="J136" i="89"/>
  <c r="J135" i="89"/>
  <c r="J134" i="89"/>
  <c r="J133" i="89"/>
  <c r="J132" i="89"/>
  <c r="J131" i="89"/>
  <c r="J130" i="89"/>
  <c r="J129" i="89"/>
  <c r="J128" i="89"/>
  <c r="J127" i="89"/>
  <c r="J126" i="89"/>
  <c r="J125" i="89"/>
  <c r="J124" i="89"/>
  <c r="J123" i="89"/>
  <c r="J122" i="89"/>
  <c r="J121" i="89"/>
  <c r="J120" i="89"/>
  <c r="J119" i="89"/>
  <c r="J118" i="89"/>
  <c r="J117" i="89"/>
  <c r="J116" i="89"/>
  <c r="J115" i="89"/>
  <c r="J114" i="89"/>
  <c r="J113" i="89"/>
  <c r="J112" i="89"/>
  <c r="J111" i="89"/>
  <c r="J110" i="89"/>
  <c r="J109" i="89"/>
  <c r="J108" i="89"/>
  <c r="J107" i="89"/>
  <c r="J106" i="89"/>
  <c r="J105" i="89"/>
  <c r="J104" i="89"/>
  <c r="J103" i="89"/>
  <c r="J102" i="89"/>
  <c r="J101" i="89"/>
  <c r="J100" i="89"/>
  <c r="J99" i="89"/>
  <c r="J98" i="89"/>
  <c r="J97" i="89"/>
  <c r="J96" i="89"/>
  <c r="J95" i="89"/>
  <c r="J94" i="89"/>
  <c r="J93" i="89"/>
  <c r="J92" i="89"/>
  <c r="J91" i="89"/>
  <c r="J90" i="89"/>
  <c r="J89" i="89"/>
  <c r="J88" i="89"/>
  <c r="J87" i="89"/>
  <c r="J86" i="89"/>
  <c r="J85" i="89"/>
  <c r="J84" i="89"/>
  <c r="J83" i="89"/>
  <c r="J82" i="89"/>
  <c r="J81" i="89"/>
  <c r="J80" i="89"/>
  <c r="J79" i="89"/>
  <c r="J78" i="89"/>
  <c r="J77" i="89"/>
  <c r="J76" i="89"/>
  <c r="J75" i="89"/>
  <c r="J74" i="89"/>
  <c r="J73" i="89"/>
  <c r="J72" i="89"/>
  <c r="J71" i="89"/>
  <c r="J70" i="89"/>
  <c r="J69" i="89"/>
  <c r="J68" i="89"/>
  <c r="J67" i="89"/>
  <c r="J66" i="89"/>
  <c r="J65" i="89"/>
  <c r="J64" i="89"/>
  <c r="J63" i="89"/>
  <c r="J62" i="89"/>
  <c r="J61" i="89"/>
  <c r="J60" i="89"/>
  <c r="J59" i="89"/>
  <c r="J58" i="89"/>
  <c r="J57" i="89"/>
  <c r="J56" i="89"/>
  <c r="J55" i="89"/>
  <c r="J54" i="89"/>
  <c r="J53" i="89"/>
  <c r="J52" i="89"/>
  <c r="J51" i="89"/>
  <c r="J50" i="89"/>
  <c r="J49" i="89"/>
  <c r="J48" i="89"/>
  <c r="J47" i="89"/>
  <c r="J46" i="89"/>
  <c r="J45" i="89"/>
  <c r="J44" i="89"/>
  <c r="J43" i="89"/>
  <c r="J42" i="89"/>
  <c r="J41" i="89"/>
  <c r="J40" i="89"/>
  <c r="J39" i="89"/>
  <c r="J38" i="89"/>
  <c r="J37" i="89"/>
  <c r="J36" i="89"/>
  <c r="J35" i="89"/>
  <c r="J34" i="89"/>
  <c r="J33" i="89"/>
  <c r="J32" i="89"/>
  <c r="J31" i="89"/>
  <c r="J30" i="89"/>
  <c r="J29" i="89"/>
  <c r="J28" i="89"/>
  <c r="J27" i="89"/>
  <c r="J26" i="89"/>
  <c r="J25" i="89"/>
  <c r="J24" i="89"/>
  <c r="J23" i="89"/>
  <c r="J22" i="89"/>
  <c r="J21" i="89"/>
  <c r="J20" i="89"/>
  <c r="J19" i="89"/>
  <c r="J18" i="89"/>
  <c r="J17" i="89"/>
  <c r="J16" i="89"/>
  <c r="J15" i="89"/>
  <c r="J14" i="89"/>
  <c r="J13" i="89"/>
  <c r="J512" i="83"/>
  <c r="J511" i="83"/>
  <c r="J510" i="83"/>
  <c r="J509" i="83"/>
  <c r="J508" i="83"/>
  <c r="J507" i="83"/>
  <c r="J506" i="83"/>
  <c r="J505" i="83"/>
  <c r="J504" i="83"/>
  <c r="J503" i="83"/>
  <c r="J502" i="83"/>
  <c r="J501" i="83"/>
  <c r="J500" i="83"/>
  <c r="J499" i="83"/>
  <c r="J498" i="83"/>
  <c r="J497" i="83"/>
  <c r="J496" i="83"/>
  <c r="J495" i="83"/>
  <c r="J494" i="83"/>
  <c r="J493" i="83"/>
  <c r="J492" i="83"/>
  <c r="J491" i="83"/>
  <c r="J490" i="83"/>
  <c r="J489" i="83"/>
  <c r="J488" i="83"/>
  <c r="J487" i="83"/>
  <c r="J486" i="83"/>
  <c r="J485" i="83"/>
  <c r="J484" i="83"/>
  <c r="J483" i="83"/>
  <c r="J482" i="83"/>
  <c r="J481" i="83"/>
  <c r="J480" i="83"/>
  <c r="J479" i="83"/>
  <c r="J478" i="83"/>
  <c r="J477" i="83"/>
  <c r="J476" i="83"/>
  <c r="J475" i="83"/>
  <c r="J474" i="83"/>
  <c r="J473" i="83"/>
  <c r="J472" i="83"/>
  <c r="J471" i="83"/>
  <c r="J470" i="83"/>
  <c r="J469" i="83"/>
  <c r="J468" i="83"/>
  <c r="J467" i="83"/>
  <c r="J466" i="83"/>
  <c r="J465" i="83"/>
  <c r="J464" i="83"/>
  <c r="J463" i="83"/>
  <c r="J462" i="83"/>
  <c r="J461" i="83"/>
  <c r="J460" i="83"/>
  <c r="J459" i="83"/>
  <c r="J458" i="83"/>
  <c r="J457" i="83"/>
  <c r="J456" i="83"/>
  <c r="J455" i="83"/>
  <c r="J454" i="83"/>
  <c r="J453" i="83"/>
  <c r="J452" i="83"/>
  <c r="J451" i="83"/>
  <c r="J450" i="83"/>
  <c r="J449" i="83"/>
  <c r="J448" i="83"/>
  <c r="J447" i="83"/>
  <c r="J446" i="83"/>
  <c r="J445" i="83"/>
  <c r="J444" i="83"/>
  <c r="J443" i="83"/>
  <c r="J442" i="83"/>
  <c r="J441" i="83"/>
  <c r="J440" i="83"/>
  <c r="J439" i="83"/>
  <c r="J438" i="83"/>
  <c r="J437" i="83"/>
  <c r="J436" i="83"/>
  <c r="J435" i="83"/>
  <c r="J434" i="83"/>
  <c r="J433" i="83"/>
  <c r="J432" i="83"/>
  <c r="J431" i="83"/>
  <c r="J430" i="83"/>
  <c r="J429" i="83"/>
  <c r="J428" i="83"/>
  <c r="J427" i="83"/>
  <c r="J426" i="83"/>
  <c r="J425" i="83"/>
  <c r="J424" i="83"/>
  <c r="J423" i="83"/>
  <c r="J422" i="83"/>
  <c r="J421" i="83"/>
  <c r="J420" i="83"/>
  <c r="J419" i="83"/>
  <c r="J418" i="83"/>
  <c r="J417" i="83"/>
  <c r="J416" i="83"/>
  <c r="J415" i="83"/>
  <c r="J414" i="83"/>
  <c r="J413" i="83"/>
  <c r="J412" i="83"/>
  <c r="J411" i="83"/>
  <c r="J410" i="83"/>
  <c r="J409" i="83"/>
  <c r="J408" i="83"/>
  <c r="J407" i="83"/>
  <c r="J406" i="83"/>
  <c r="J405" i="83"/>
  <c r="J404" i="83"/>
  <c r="J403" i="83"/>
  <c r="J402" i="83"/>
  <c r="J401" i="83"/>
  <c r="J400" i="83"/>
  <c r="J399" i="83"/>
  <c r="J398" i="83"/>
  <c r="J397" i="83"/>
  <c r="J396" i="83"/>
  <c r="J395" i="83"/>
  <c r="J394" i="83"/>
  <c r="J393" i="83"/>
  <c r="J392" i="83"/>
  <c r="J391" i="83"/>
  <c r="J390" i="83"/>
  <c r="J389" i="83"/>
  <c r="J388" i="83"/>
  <c r="J387" i="83"/>
  <c r="J386" i="83"/>
  <c r="J385" i="83"/>
  <c r="J384" i="83"/>
  <c r="J383" i="83"/>
  <c r="J382" i="83"/>
  <c r="J381" i="83"/>
  <c r="J380" i="83"/>
  <c r="J379" i="83"/>
  <c r="J378" i="83"/>
  <c r="J377" i="83"/>
  <c r="J376" i="83"/>
  <c r="J375" i="83"/>
  <c r="J374" i="83"/>
  <c r="J373" i="83"/>
  <c r="J372" i="83"/>
  <c r="J371" i="83"/>
  <c r="J370" i="83"/>
  <c r="J369" i="83"/>
  <c r="J368" i="83"/>
  <c r="J367" i="83"/>
  <c r="J366" i="83"/>
  <c r="J365" i="83"/>
  <c r="J364" i="83"/>
  <c r="J363" i="83"/>
  <c r="J362" i="83"/>
  <c r="J361" i="83"/>
  <c r="J360" i="83"/>
  <c r="J359" i="83"/>
  <c r="J358" i="83"/>
  <c r="J357" i="83"/>
  <c r="J356" i="83"/>
  <c r="J355" i="83"/>
  <c r="J354" i="83"/>
  <c r="J353" i="83"/>
  <c r="J352" i="83"/>
  <c r="J351" i="83"/>
  <c r="J350" i="83"/>
  <c r="J349" i="83"/>
  <c r="J348" i="83"/>
  <c r="J347" i="83"/>
  <c r="J346" i="83"/>
  <c r="J345" i="83"/>
  <c r="J344" i="83"/>
  <c r="J343" i="83"/>
  <c r="J342" i="83"/>
  <c r="J341" i="83"/>
  <c r="J340" i="83"/>
  <c r="J339" i="83"/>
  <c r="J338" i="83"/>
  <c r="J337" i="83"/>
  <c r="J336" i="83"/>
  <c r="J335" i="83"/>
  <c r="J334" i="83"/>
  <c r="J333" i="83"/>
  <c r="J332" i="83"/>
  <c r="J331" i="83"/>
  <c r="J330" i="83"/>
  <c r="J329" i="83"/>
  <c r="J328" i="83"/>
  <c r="J327" i="83"/>
  <c r="J326" i="83"/>
  <c r="J325" i="83"/>
  <c r="J324" i="83"/>
  <c r="J323" i="83"/>
  <c r="J322" i="83"/>
  <c r="J321" i="83"/>
  <c r="J320" i="83"/>
  <c r="J319" i="83"/>
  <c r="J318" i="83"/>
  <c r="J317" i="83"/>
  <c r="J316" i="83"/>
  <c r="J315" i="83"/>
  <c r="J314" i="83"/>
  <c r="J313" i="83"/>
  <c r="J312" i="83"/>
  <c r="J311" i="83"/>
  <c r="J310" i="83"/>
  <c r="J309" i="83"/>
  <c r="J308" i="83"/>
  <c r="J307" i="83"/>
  <c r="J306" i="83"/>
  <c r="J305" i="83"/>
  <c r="J304" i="83"/>
  <c r="J303" i="83"/>
  <c r="J302" i="83"/>
  <c r="J301" i="83"/>
  <c r="J300" i="83"/>
  <c r="J299" i="83"/>
  <c r="J298" i="83"/>
  <c r="J297" i="83"/>
  <c r="J296" i="83"/>
  <c r="J295" i="83"/>
  <c r="J294" i="83"/>
  <c r="J293" i="83"/>
  <c r="J292" i="83"/>
  <c r="J291" i="83"/>
  <c r="J290" i="83"/>
  <c r="J289" i="83"/>
  <c r="J288" i="83"/>
  <c r="J287" i="83"/>
  <c r="J286" i="83"/>
  <c r="J285" i="83"/>
  <c r="J284" i="83"/>
  <c r="J283" i="83"/>
  <c r="J282" i="83"/>
  <c r="J281" i="83"/>
  <c r="J280" i="83"/>
  <c r="J279" i="83"/>
  <c r="J278" i="83"/>
  <c r="J277" i="83"/>
  <c r="J276" i="83"/>
  <c r="J275" i="83"/>
  <c r="J274" i="83"/>
  <c r="J273" i="83"/>
  <c r="J272" i="83"/>
  <c r="J271" i="83"/>
  <c r="J270" i="83"/>
  <c r="J269" i="83"/>
  <c r="J268" i="83"/>
  <c r="J267" i="83"/>
  <c r="J266" i="83"/>
  <c r="J265" i="83"/>
  <c r="J264" i="83"/>
  <c r="J263" i="83"/>
  <c r="J262" i="83"/>
  <c r="J261" i="83"/>
  <c r="J260" i="83"/>
  <c r="J259" i="83"/>
  <c r="J258" i="83"/>
  <c r="J257" i="83"/>
  <c r="J256" i="83"/>
  <c r="J255" i="83"/>
  <c r="J254" i="83"/>
  <c r="J253" i="83"/>
  <c r="J252" i="83"/>
  <c r="J251" i="83"/>
  <c r="J250" i="83"/>
  <c r="J249" i="83"/>
  <c r="J248" i="83"/>
  <c r="J247" i="83"/>
  <c r="J246" i="83"/>
  <c r="J245" i="83"/>
  <c r="J244" i="83"/>
  <c r="J243" i="83"/>
  <c r="J242" i="83"/>
  <c r="J241" i="83"/>
  <c r="J240" i="83"/>
  <c r="J239" i="83"/>
  <c r="J238" i="83"/>
  <c r="J237" i="83"/>
  <c r="J236" i="83"/>
  <c r="J235" i="83"/>
  <c r="J234" i="83"/>
  <c r="J233" i="83"/>
  <c r="J232" i="83"/>
  <c r="J231" i="83"/>
  <c r="J230" i="83"/>
  <c r="J229" i="83"/>
  <c r="J228" i="83"/>
  <c r="J227" i="83"/>
  <c r="J226" i="83"/>
  <c r="J225" i="83"/>
  <c r="J224" i="83"/>
  <c r="J223" i="83"/>
  <c r="J222" i="83"/>
  <c r="J221" i="83"/>
  <c r="J220" i="83"/>
  <c r="J219" i="83"/>
  <c r="J218" i="83"/>
  <c r="J217" i="83"/>
  <c r="J216" i="83"/>
  <c r="J215" i="83"/>
  <c r="J214" i="83"/>
  <c r="J213" i="83"/>
  <c r="J212" i="83"/>
  <c r="J211" i="83"/>
  <c r="J210" i="83"/>
  <c r="J209" i="83"/>
  <c r="J208" i="83"/>
  <c r="J207" i="83"/>
  <c r="J206" i="83"/>
  <c r="J205" i="83"/>
  <c r="J204" i="83"/>
  <c r="J203" i="83"/>
  <c r="J202" i="83"/>
  <c r="J201" i="83"/>
  <c r="J200" i="83"/>
  <c r="J199" i="83"/>
  <c r="J198" i="83"/>
  <c r="J197" i="83"/>
  <c r="J196" i="83"/>
  <c r="J195" i="83"/>
  <c r="J194" i="83"/>
  <c r="J193" i="83"/>
  <c r="J192" i="83"/>
  <c r="J191" i="83"/>
  <c r="J190" i="83"/>
  <c r="J189" i="83"/>
  <c r="J188" i="83"/>
  <c r="J187" i="83"/>
  <c r="J186" i="83"/>
  <c r="J185" i="83"/>
  <c r="J184" i="83"/>
  <c r="J183" i="83"/>
  <c r="J182" i="83"/>
  <c r="J181" i="83"/>
  <c r="J180" i="83"/>
  <c r="J179" i="83"/>
  <c r="J178" i="83"/>
  <c r="J177" i="83"/>
  <c r="J176" i="83"/>
  <c r="J175" i="83"/>
  <c r="J174" i="83"/>
  <c r="J173" i="83"/>
  <c r="J172" i="83"/>
  <c r="J171" i="83"/>
  <c r="J170" i="83"/>
  <c r="J169" i="83"/>
  <c r="J168" i="83"/>
  <c r="J167" i="83"/>
  <c r="J166" i="83"/>
  <c r="J165" i="83"/>
  <c r="J164" i="83"/>
  <c r="J163" i="83"/>
  <c r="J162" i="83"/>
  <c r="J161" i="83"/>
  <c r="J160" i="83"/>
  <c r="J159" i="83"/>
  <c r="J158" i="83"/>
  <c r="J157" i="83"/>
  <c r="J156" i="83"/>
  <c r="J155" i="83"/>
  <c r="J154" i="83"/>
  <c r="J153" i="83"/>
  <c r="J152" i="83"/>
  <c r="J151" i="83"/>
  <c r="J150" i="83"/>
  <c r="J149" i="83"/>
  <c r="J148" i="83"/>
  <c r="J147" i="83"/>
  <c r="J146" i="83"/>
  <c r="J145" i="83"/>
  <c r="J144" i="83"/>
  <c r="J143" i="83"/>
  <c r="J142" i="83"/>
  <c r="J141" i="83"/>
  <c r="J140" i="83"/>
  <c r="J139" i="83"/>
  <c r="J138" i="83"/>
  <c r="J137" i="83"/>
  <c r="J136" i="83"/>
  <c r="J135" i="83"/>
  <c r="J134" i="83"/>
  <c r="J133" i="83"/>
  <c r="J132" i="83"/>
  <c r="J131" i="83"/>
  <c r="J130" i="83"/>
  <c r="J129" i="83"/>
  <c r="J128" i="83"/>
  <c r="J127" i="83"/>
  <c r="J126" i="83"/>
  <c r="J125" i="83"/>
  <c r="J124" i="83"/>
  <c r="J123" i="83"/>
  <c r="J122" i="83"/>
  <c r="J121" i="83"/>
  <c r="J120" i="83"/>
  <c r="J119" i="83"/>
  <c r="J118" i="83"/>
  <c r="J117" i="83"/>
  <c r="J116" i="83"/>
  <c r="J115" i="83"/>
  <c r="J114" i="83"/>
  <c r="J113" i="83"/>
  <c r="J112" i="83"/>
  <c r="J111" i="83"/>
  <c r="J110" i="83"/>
  <c r="J109" i="83"/>
  <c r="J108" i="83"/>
  <c r="J107" i="83"/>
  <c r="J106" i="83"/>
  <c r="J105" i="83"/>
  <c r="J104" i="83"/>
  <c r="J103" i="83"/>
  <c r="J102" i="83"/>
  <c r="J101" i="83"/>
  <c r="J100" i="83"/>
  <c r="J99" i="83"/>
  <c r="J98" i="83"/>
  <c r="J97" i="83"/>
  <c r="J96" i="83"/>
  <c r="J95" i="83"/>
  <c r="J94" i="83"/>
  <c r="J93" i="83"/>
  <c r="J92" i="83"/>
  <c r="J91" i="83"/>
  <c r="J90" i="83"/>
  <c r="J89" i="83"/>
  <c r="J88" i="83"/>
  <c r="J87" i="83"/>
  <c r="J86" i="83"/>
  <c r="J85" i="83"/>
  <c r="J84" i="83"/>
  <c r="J83" i="83"/>
  <c r="J82" i="83"/>
  <c r="J81" i="83"/>
  <c r="J80" i="83"/>
  <c r="J79" i="83"/>
  <c r="J78" i="83"/>
  <c r="J77" i="83"/>
  <c r="J76" i="83"/>
  <c r="J75" i="83"/>
  <c r="J74" i="83"/>
  <c r="J73" i="83"/>
  <c r="J72" i="83"/>
  <c r="J71" i="83"/>
  <c r="J70" i="83"/>
  <c r="J69" i="83"/>
  <c r="J68" i="83"/>
  <c r="J67" i="83"/>
  <c r="J66" i="83"/>
  <c r="J65" i="83"/>
  <c r="J64" i="83"/>
  <c r="J63" i="83"/>
  <c r="J62" i="83"/>
  <c r="J61" i="83"/>
  <c r="J60" i="83"/>
  <c r="J59" i="83"/>
  <c r="J58" i="83"/>
  <c r="J57" i="83"/>
  <c r="J56" i="83"/>
  <c r="J55" i="83"/>
  <c r="J54" i="83"/>
  <c r="J53" i="83"/>
  <c r="J52" i="83"/>
  <c r="J51" i="83"/>
  <c r="J50" i="83"/>
  <c r="J49" i="83"/>
  <c r="J48" i="83"/>
  <c r="J47" i="83"/>
  <c r="J46" i="83"/>
  <c r="J45" i="83"/>
  <c r="J44" i="83"/>
  <c r="J43" i="83"/>
  <c r="J42" i="83"/>
  <c r="J41" i="83"/>
  <c r="J40" i="83"/>
  <c r="J39" i="83"/>
  <c r="J38" i="83"/>
  <c r="J37" i="83"/>
  <c r="J36" i="83"/>
  <c r="J35" i="83"/>
  <c r="J34" i="83"/>
  <c r="J33" i="83"/>
  <c r="J32" i="83"/>
  <c r="J31" i="83"/>
  <c r="J30" i="83"/>
  <c r="J29" i="83"/>
  <c r="J28" i="83"/>
  <c r="J27" i="83"/>
  <c r="J26" i="83"/>
  <c r="J25" i="83"/>
  <c r="J24" i="83"/>
  <c r="J23" i="83"/>
  <c r="J22" i="83"/>
  <c r="J21" i="83"/>
  <c r="J20" i="83"/>
  <c r="J19" i="83"/>
  <c r="J18" i="83"/>
  <c r="J17" i="83"/>
  <c r="J16" i="83"/>
  <c r="J15" i="83"/>
  <c r="J14" i="83"/>
  <c r="J13" i="83"/>
  <c r="J512" i="88"/>
  <c r="J511" i="88"/>
  <c r="J510" i="88"/>
  <c r="J509" i="88"/>
  <c r="J508" i="88"/>
  <c r="J507" i="88"/>
  <c r="J506" i="88"/>
  <c r="J505" i="88"/>
  <c r="J504" i="88"/>
  <c r="J503" i="88"/>
  <c r="J502" i="88"/>
  <c r="J501" i="88"/>
  <c r="J500" i="88"/>
  <c r="J499" i="88"/>
  <c r="J498" i="88"/>
  <c r="J497" i="88"/>
  <c r="J496" i="88"/>
  <c r="J495" i="88"/>
  <c r="J494" i="88"/>
  <c r="J493" i="88"/>
  <c r="J492" i="88"/>
  <c r="J491" i="88"/>
  <c r="J490" i="88"/>
  <c r="J489" i="88"/>
  <c r="J488" i="88"/>
  <c r="J487" i="88"/>
  <c r="J486" i="88"/>
  <c r="J485" i="88"/>
  <c r="J484" i="88"/>
  <c r="J483" i="88"/>
  <c r="J482" i="88"/>
  <c r="J481" i="88"/>
  <c r="J480" i="88"/>
  <c r="J479" i="88"/>
  <c r="J478" i="88"/>
  <c r="J477" i="88"/>
  <c r="J476" i="88"/>
  <c r="J475" i="88"/>
  <c r="J474" i="88"/>
  <c r="J473" i="88"/>
  <c r="J472" i="88"/>
  <c r="J471" i="88"/>
  <c r="J470" i="88"/>
  <c r="J469" i="88"/>
  <c r="J468" i="88"/>
  <c r="J467" i="88"/>
  <c r="J466" i="88"/>
  <c r="J465" i="88"/>
  <c r="J464" i="88"/>
  <c r="J463" i="88"/>
  <c r="J462" i="88"/>
  <c r="J461" i="88"/>
  <c r="J460" i="88"/>
  <c r="J459" i="88"/>
  <c r="J458" i="88"/>
  <c r="J457" i="88"/>
  <c r="J456" i="88"/>
  <c r="J455" i="88"/>
  <c r="J454" i="88"/>
  <c r="J453" i="88"/>
  <c r="J452" i="88"/>
  <c r="J451" i="88"/>
  <c r="J450" i="88"/>
  <c r="J449" i="88"/>
  <c r="J448" i="88"/>
  <c r="J447" i="88"/>
  <c r="J446" i="88"/>
  <c r="J445" i="88"/>
  <c r="J444" i="88"/>
  <c r="J443" i="88"/>
  <c r="J442" i="88"/>
  <c r="J441" i="88"/>
  <c r="J440" i="88"/>
  <c r="J439" i="88"/>
  <c r="J438" i="88"/>
  <c r="J437" i="88"/>
  <c r="J436" i="88"/>
  <c r="J435" i="88"/>
  <c r="J434" i="88"/>
  <c r="J433" i="88"/>
  <c r="J432" i="88"/>
  <c r="J431" i="88"/>
  <c r="J430" i="88"/>
  <c r="J429" i="88"/>
  <c r="J428" i="88"/>
  <c r="J427" i="88"/>
  <c r="J426" i="88"/>
  <c r="J425" i="88"/>
  <c r="J424" i="88"/>
  <c r="J423" i="88"/>
  <c r="J422" i="88"/>
  <c r="J421" i="88"/>
  <c r="J420" i="88"/>
  <c r="J419" i="88"/>
  <c r="J418" i="88"/>
  <c r="J417" i="88"/>
  <c r="J416" i="88"/>
  <c r="J415" i="88"/>
  <c r="J414" i="88"/>
  <c r="J413" i="88"/>
  <c r="J412" i="88"/>
  <c r="J411" i="88"/>
  <c r="J410" i="88"/>
  <c r="J409" i="88"/>
  <c r="J408" i="88"/>
  <c r="J407" i="88"/>
  <c r="J406" i="88"/>
  <c r="J405" i="88"/>
  <c r="J404" i="88"/>
  <c r="J403" i="88"/>
  <c r="J402" i="88"/>
  <c r="J401" i="88"/>
  <c r="J400" i="88"/>
  <c r="J399" i="88"/>
  <c r="J398" i="88"/>
  <c r="J397" i="88"/>
  <c r="J396" i="88"/>
  <c r="J395" i="88"/>
  <c r="J394" i="88"/>
  <c r="J393" i="88"/>
  <c r="J392" i="88"/>
  <c r="J391" i="88"/>
  <c r="J390" i="88"/>
  <c r="J389" i="88"/>
  <c r="J388" i="88"/>
  <c r="J387" i="88"/>
  <c r="J386" i="88"/>
  <c r="J385" i="88"/>
  <c r="J384" i="88"/>
  <c r="J383" i="88"/>
  <c r="J382" i="88"/>
  <c r="J381" i="88"/>
  <c r="J380" i="88"/>
  <c r="J379" i="88"/>
  <c r="J378" i="88"/>
  <c r="J377" i="88"/>
  <c r="J376" i="88"/>
  <c r="J375" i="88"/>
  <c r="J374" i="88"/>
  <c r="J373" i="88"/>
  <c r="J372" i="88"/>
  <c r="J371" i="88"/>
  <c r="J370" i="88"/>
  <c r="J369" i="88"/>
  <c r="J368" i="88"/>
  <c r="J367" i="88"/>
  <c r="J366" i="88"/>
  <c r="J365" i="88"/>
  <c r="J364" i="88"/>
  <c r="J363" i="88"/>
  <c r="J362" i="88"/>
  <c r="J361" i="88"/>
  <c r="J360" i="88"/>
  <c r="J359" i="88"/>
  <c r="J358" i="88"/>
  <c r="J357" i="88"/>
  <c r="J356" i="88"/>
  <c r="J355" i="88"/>
  <c r="J354" i="88"/>
  <c r="J353" i="88"/>
  <c r="J352" i="88"/>
  <c r="J351" i="88"/>
  <c r="J350" i="88"/>
  <c r="J349" i="88"/>
  <c r="J348" i="88"/>
  <c r="J347" i="88"/>
  <c r="J346" i="88"/>
  <c r="J345" i="88"/>
  <c r="J344" i="88"/>
  <c r="J343" i="88"/>
  <c r="J342" i="88"/>
  <c r="J341" i="88"/>
  <c r="J340" i="88"/>
  <c r="J339" i="88"/>
  <c r="J338" i="88"/>
  <c r="J337" i="88"/>
  <c r="J336" i="88"/>
  <c r="J335" i="88"/>
  <c r="J334" i="88"/>
  <c r="J333" i="88"/>
  <c r="J332" i="88"/>
  <c r="J331" i="88"/>
  <c r="J330" i="88"/>
  <c r="J329" i="88"/>
  <c r="J328" i="88"/>
  <c r="J327" i="88"/>
  <c r="J326" i="88"/>
  <c r="J325" i="88"/>
  <c r="J324" i="88"/>
  <c r="J323" i="88"/>
  <c r="J322" i="88"/>
  <c r="J321" i="88"/>
  <c r="J320" i="88"/>
  <c r="J319" i="88"/>
  <c r="J318" i="88"/>
  <c r="J317" i="88"/>
  <c r="J316" i="88"/>
  <c r="J315" i="88"/>
  <c r="J314" i="88"/>
  <c r="J313" i="88"/>
  <c r="J312" i="88"/>
  <c r="J311" i="88"/>
  <c r="J310" i="88"/>
  <c r="J309" i="88"/>
  <c r="J308" i="88"/>
  <c r="J307" i="88"/>
  <c r="J306" i="88"/>
  <c r="J305" i="88"/>
  <c r="J304" i="88"/>
  <c r="J303" i="88"/>
  <c r="J302" i="88"/>
  <c r="J301" i="88"/>
  <c r="J300" i="88"/>
  <c r="J299" i="88"/>
  <c r="J298" i="88"/>
  <c r="J297" i="88"/>
  <c r="J296" i="88"/>
  <c r="J295" i="88"/>
  <c r="J294" i="88"/>
  <c r="J293" i="88"/>
  <c r="J292" i="88"/>
  <c r="J291" i="88"/>
  <c r="J290" i="88"/>
  <c r="J289" i="88"/>
  <c r="J288" i="88"/>
  <c r="J287" i="88"/>
  <c r="J286" i="88"/>
  <c r="J285" i="88"/>
  <c r="J284" i="88"/>
  <c r="J283" i="88"/>
  <c r="J282" i="88"/>
  <c r="J281" i="88"/>
  <c r="J280" i="88"/>
  <c r="J279" i="88"/>
  <c r="J278" i="88"/>
  <c r="J277" i="88"/>
  <c r="J276" i="88"/>
  <c r="J275" i="88"/>
  <c r="J274" i="88"/>
  <c r="J273" i="88"/>
  <c r="J272" i="88"/>
  <c r="J271" i="88"/>
  <c r="J270" i="88"/>
  <c r="J269" i="88"/>
  <c r="J268" i="88"/>
  <c r="J267" i="88"/>
  <c r="J266" i="88"/>
  <c r="J265" i="88"/>
  <c r="J264" i="88"/>
  <c r="J263" i="88"/>
  <c r="J262" i="88"/>
  <c r="J261" i="88"/>
  <c r="J260" i="88"/>
  <c r="J259" i="88"/>
  <c r="J258" i="88"/>
  <c r="J257" i="88"/>
  <c r="J256" i="88"/>
  <c r="J255" i="88"/>
  <c r="J254" i="88"/>
  <c r="J253" i="88"/>
  <c r="J252" i="88"/>
  <c r="J251" i="88"/>
  <c r="J250" i="88"/>
  <c r="J249" i="88"/>
  <c r="J248" i="88"/>
  <c r="J247" i="88"/>
  <c r="J246" i="88"/>
  <c r="J245" i="88"/>
  <c r="J244" i="88"/>
  <c r="J243" i="88"/>
  <c r="J242" i="88"/>
  <c r="J241" i="88"/>
  <c r="J240" i="88"/>
  <c r="J239" i="88"/>
  <c r="J238" i="88"/>
  <c r="J237" i="88"/>
  <c r="J236" i="88"/>
  <c r="J235" i="88"/>
  <c r="J234" i="88"/>
  <c r="J233" i="88"/>
  <c r="J232" i="88"/>
  <c r="J231" i="88"/>
  <c r="J230" i="88"/>
  <c r="J229" i="88"/>
  <c r="J228" i="88"/>
  <c r="J227" i="88"/>
  <c r="J226" i="88"/>
  <c r="J225" i="88"/>
  <c r="J224" i="88"/>
  <c r="J223" i="88"/>
  <c r="J222" i="88"/>
  <c r="J221" i="88"/>
  <c r="J220" i="88"/>
  <c r="J219" i="88"/>
  <c r="J218" i="88"/>
  <c r="J217" i="88"/>
  <c r="J216" i="88"/>
  <c r="J215" i="88"/>
  <c r="J214" i="88"/>
  <c r="J213" i="88"/>
  <c r="J212" i="88"/>
  <c r="J211" i="88"/>
  <c r="J210" i="88"/>
  <c r="J209" i="88"/>
  <c r="J208" i="88"/>
  <c r="J207" i="88"/>
  <c r="J206" i="88"/>
  <c r="J205" i="88"/>
  <c r="J204" i="88"/>
  <c r="J203" i="88"/>
  <c r="J202" i="88"/>
  <c r="J201" i="88"/>
  <c r="J200" i="88"/>
  <c r="J199" i="88"/>
  <c r="J198" i="88"/>
  <c r="J197" i="88"/>
  <c r="J196" i="88"/>
  <c r="J195" i="88"/>
  <c r="J194" i="88"/>
  <c r="J193" i="88"/>
  <c r="J192" i="88"/>
  <c r="J191" i="88"/>
  <c r="J190" i="88"/>
  <c r="J189" i="88"/>
  <c r="J188" i="88"/>
  <c r="J187" i="88"/>
  <c r="J186" i="88"/>
  <c r="J185" i="88"/>
  <c r="J184" i="88"/>
  <c r="J183" i="88"/>
  <c r="J182" i="88"/>
  <c r="J181" i="88"/>
  <c r="J180" i="88"/>
  <c r="J179" i="88"/>
  <c r="J178" i="88"/>
  <c r="J177" i="88"/>
  <c r="J176" i="88"/>
  <c r="J175" i="88"/>
  <c r="J174" i="88"/>
  <c r="J173" i="88"/>
  <c r="J172" i="88"/>
  <c r="J171" i="88"/>
  <c r="J170" i="88"/>
  <c r="J169" i="88"/>
  <c r="J168" i="88"/>
  <c r="J167" i="88"/>
  <c r="J166" i="88"/>
  <c r="J165" i="88"/>
  <c r="J164" i="88"/>
  <c r="J163" i="88"/>
  <c r="J162" i="88"/>
  <c r="J161" i="88"/>
  <c r="J160" i="88"/>
  <c r="J159" i="88"/>
  <c r="J158" i="88"/>
  <c r="J157" i="88"/>
  <c r="J156" i="88"/>
  <c r="J155" i="88"/>
  <c r="J154" i="88"/>
  <c r="J153" i="88"/>
  <c r="J152" i="88"/>
  <c r="J151" i="88"/>
  <c r="J150" i="88"/>
  <c r="J149" i="88"/>
  <c r="J148" i="88"/>
  <c r="J147" i="88"/>
  <c r="J146" i="88"/>
  <c r="J145" i="88"/>
  <c r="J144" i="88"/>
  <c r="J143" i="88"/>
  <c r="J142" i="88"/>
  <c r="J141" i="88"/>
  <c r="J140" i="88"/>
  <c r="J139" i="88"/>
  <c r="J138" i="88"/>
  <c r="J137" i="88"/>
  <c r="J136" i="88"/>
  <c r="J135" i="88"/>
  <c r="J134" i="88"/>
  <c r="J133" i="88"/>
  <c r="J132" i="88"/>
  <c r="J131" i="88"/>
  <c r="J130" i="88"/>
  <c r="J129" i="88"/>
  <c r="J128" i="88"/>
  <c r="J127" i="88"/>
  <c r="J126" i="88"/>
  <c r="J125" i="88"/>
  <c r="J124" i="88"/>
  <c r="J123" i="88"/>
  <c r="J122" i="88"/>
  <c r="J121" i="88"/>
  <c r="J120" i="88"/>
  <c r="J119" i="88"/>
  <c r="J118" i="88"/>
  <c r="J117" i="88"/>
  <c r="J116" i="88"/>
  <c r="J115" i="88"/>
  <c r="J114" i="88"/>
  <c r="J113" i="88"/>
  <c r="J112" i="88"/>
  <c r="J111" i="88"/>
  <c r="J110" i="88"/>
  <c r="J109" i="88"/>
  <c r="J108" i="88"/>
  <c r="J107" i="88"/>
  <c r="J106" i="88"/>
  <c r="J105" i="88"/>
  <c r="J104" i="88"/>
  <c r="J103" i="88"/>
  <c r="J102" i="88"/>
  <c r="J101" i="88"/>
  <c r="J100" i="88"/>
  <c r="J99" i="88"/>
  <c r="J98" i="88"/>
  <c r="J97" i="88"/>
  <c r="J96" i="88"/>
  <c r="J95" i="88"/>
  <c r="J94" i="88"/>
  <c r="J93" i="88"/>
  <c r="J92" i="88"/>
  <c r="J91" i="88"/>
  <c r="J90" i="88"/>
  <c r="J89" i="88"/>
  <c r="J88" i="88"/>
  <c r="J87" i="88"/>
  <c r="J86" i="88"/>
  <c r="J85" i="88"/>
  <c r="J84" i="88"/>
  <c r="J83" i="88"/>
  <c r="J82" i="88"/>
  <c r="J81" i="88"/>
  <c r="J80" i="88"/>
  <c r="J79" i="88"/>
  <c r="J78" i="88"/>
  <c r="J77" i="88"/>
  <c r="J76" i="88"/>
  <c r="J75" i="88"/>
  <c r="J74" i="88"/>
  <c r="J73" i="88"/>
  <c r="J72" i="88"/>
  <c r="J71" i="88"/>
  <c r="J70" i="88"/>
  <c r="J69" i="88"/>
  <c r="J68" i="88"/>
  <c r="J67" i="88"/>
  <c r="J66" i="88"/>
  <c r="J65" i="88"/>
  <c r="J64" i="88"/>
  <c r="J63" i="88"/>
  <c r="J62" i="88"/>
  <c r="J61" i="88"/>
  <c r="J60" i="88"/>
  <c r="J59" i="88"/>
  <c r="J58" i="88"/>
  <c r="J57" i="88"/>
  <c r="J56" i="88"/>
  <c r="J55" i="88"/>
  <c r="J54" i="88"/>
  <c r="J53" i="88"/>
  <c r="J52" i="88"/>
  <c r="J51" i="88"/>
  <c r="J50" i="88"/>
  <c r="J49" i="88"/>
  <c r="J48" i="88"/>
  <c r="J47" i="88"/>
  <c r="J46" i="88"/>
  <c r="J45" i="88"/>
  <c r="J44" i="88"/>
  <c r="J43" i="88"/>
  <c r="J42" i="88"/>
  <c r="J41" i="88"/>
  <c r="J40" i="88"/>
  <c r="J39" i="88"/>
  <c r="J38" i="88"/>
  <c r="J37" i="88"/>
  <c r="J36" i="88"/>
  <c r="J35" i="88"/>
  <c r="J34" i="88"/>
  <c r="J33" i="88"/>
  <c r="J32" i="88"/>
  <c r="J31" i="88"/>
  <c r="J30" i="88"/>
  <c r="J29" i="88"/>
  <c r="J28" i="88"/>
  <c r="J27" i="88"/>
  <c r="J26" i="88"/>
  <c r="J25" i="88"/>
  <c r="J24" i="88"/>
  <c r="J23" i="88"/>
  <c r="J22" i="88"/>
  <c r="J21" i="88"/>
  <c r="J20" i="88"/>
  <c r="J19" i="88"/>
  <c r="J18" i="88"/>
  <c r="J17" i="88"/>
  <c r="J16" i="88"/>
  <c r="J15" i="88"/>
  <c r="J14" i="88"/>
  <c r="J13" i="88"/>
  <c r="J512" i="87"/>
  <c r="J511" i="87"/>
  <c r="J510" i="87"/>
  <c r="J509" i="87"/>
  <c r="J508" i="87"/>
  <c r="J507" i="87"/>
  <c r="J506" i="87"/>
  <c r="J505" i="87"/>
  <c r="J504" i="87"/>
  <c r="J503" i="87"/>
  <c r="J502" i="87"/>
  <c r="J501" i="87"/>
  <c r="J500" i="87"/>
  <c r="J499" i="87"/>
  <c r="J498" i="87"/>
  <c r="J497" i="87"/>
  <c r="J496" i="87"/>
  <c r="J495" i="87"/>
  <c r="J494" i="87"/>
  <c r="J493" i="87"/>
  <c r="J492" i="87"/>
  <c r="J491" i="87"/>
  <c r="J490" i="87"/>
  <c r="J489" i="87"/>
  <c r="J488" i="87"/>
  <c r="J487" i="87"/>
  <c r="J486" i="87"/>
  <c r="J485" i="87"/>
  <c r="J484" i="87"/>
  <c r="J483" i="87"/>
  <c r="J482" i="87"/>
  <c r="J481" i="87"/>
  <c r="J480" i="87"/>
  <c r="J479" i="87"/>
  <c r="J478" i="87"/>
  <c r="J477" i="87"/>
  <c r="J476" i="87"/>
  <c r="J475" i="87"/>
  <c r="J474" i="87"/>
  <c r="J473" i="87"/>
  <c r="J472" i="87"/>
  <c r="J471" i="87"/>
  <c r="J470" i="87"/>
  <c r="J469" i="87"/>
  <c r="J468" i="87"/>
  <c r="J467" i="87"/>
  <c r="J466" i="87"/>
  <c r="J465" i="87"/>
  <c r="J464" i="87"/>
  <c r="J463" i="87"/>
  <c r="J462" i="87"/>
  <c r="J461" i="87"/>
  <c r="J460" i="87"/>
  <c r="J459" i="87"/>
  <c r="J458" i="87"/>
  <c r="J457" i="87"/>
  <c r="J456" i="87"/>
  <c r="J455" i="87"/>
  <c r="J454" i="87"/>
  <c r="J453" i="87"/>
  <c r="J452" i="87"/>
  <c r="J451" i="87"/>
  <c r="J450" i="87"/>
  <c r="J449" i="87"/>
  <c r="J448" i="87"/>
  <c r="J447" i="87"/>
  <c r="J446" i="87"/>
  <c r="J445" i="87"/>
  <c r="J444" i="87"/>
  <c r="J443" i="87"/>
  <c r="J442" i="87"/>
  <c r="J441" i="87"/>
  <c r="J440" i="87"/>
  <c r="J439" i="87"/>
  <c r="J438" i="87"/>
  <c r="J437" i="87"/>
  <c r="J436" i="87"/>
  <c r="J435" i="87"/>
  <c r="J434" i="87"/>
  <c r="J433" i="87"/>
  <c r="J432" i="87"/>
  <c r="J431" i="87"/>
  <c r="J430" i="87"/>
  <c r="J429" i="87"/>
  <c r="J428" i="87"/>
  <c r="J427" i="87"/>
  <c r="J426" i="87"/>
  <c r="J425" i="87"/>
  <c r="J424" i="87"/>
  <c r="J423" i="87"/>
  <c r="J422" i="87"/>
  <c r="J421" i="87"/>
  <c r="J420" i="87"/>
  <c r="J419" i="87"/>
  <c r="J418" i="87"/>
  <c r="J417" i="87"/>
  <c r="J416" i="87"/>
  <c r="J415" i="87"/>
  <c r="J414" i="87"/>
  <c r="J413" i="87"/>
  <c r="J412" i="87"/>
  <c r="J411" i="87"/>
  <c r="J410" i="87"/>
  <c r="J409" i="87"/>
  <c r="J408" i="87"/>
  <c r="J407" i="87"/>
  <c r="J406" i="87"/>
  <c r="J405" i="87"/>
  <c r="J404" i="87"/>
  <c r="J403" i="87"/>
  <c r="J402" i="87"/>
  <c r="J401" i="87"/>
  <c r="J400" i="87"/>
  <c r="J399" i="87"/>
  <c r="J398" i="87"/>
  <c r="J397" i="87"/>
  <c r="J396" i="87"/>
  <c r="J395" i="87"/>
  <c r="J394" i="87"/>
  <c r="J393" i="87"/>
  <c r="J392" i="87"/>
  <c r="J391" i="87"/>
  <c r="J390" i="87"/>
  <c r="J389" i="87"/>
  <c r="J388" i="87"/>
  <c r="J387" i="87"/>
  <c r="J386" i="87"/>
  <c r="J385" i="87"/>
  <c r="J384" i="87"/>
  <c r="J383" i="87"/>
  <c r="J382" i="87"/>
  <c r="J381" i="87"/>
  <c r="J380" i="87"/>
  <c r="J379" i="87"/>
  <c r="J378" i="87"/>
  <c r="J377" i="87"/>
  <c r="J376" i="87"/>
  <c r="J375" i="87"/>
  <c r="J374" i="87"/>
  <c r="J373" i="87"/>
  <c r="J372" i="87"/>
  <c r="J371" i="87"/>
  <c r="J370" i="87"/>
  <c r="J369" i="87"/>
  <c r="J368" i="87"/>
  <c r="J367" i="87"/>
  <c r="J366" i="87"/>
  <c r="J365" i="87"/>
  <c r="J364" i="87"/>
  <c r="J363" i="87"/>
  <c r="J362" i="87"/>
  <c r="J361" i="87"/>
  <c r="J360" i="87"/>
  <c r="J359" i="87"/>
  <c r="J358" i="87"/>
  <c r="J357" i="87"/>
  <c r="J356" i="87"/>
  <c r="J355" i="87"/>
  <c r="J354" i="87"/>
  <c r="J353" i="87"/>
  <c r="J352" i="87"/>
  <c r="J351" i="87"/>
  <c r="J350" i="87"/>
  <c r="J349" i="87"/>
  <c r="J348" i="87"/>
  <c r="J347" i="87"/>
  <c r="J346" i="87"/>
  <c r="J345" i="87"/>
  <c r="J344" i="87"/>
  <c r="J343" i="87"/>
  <c r="J342" i="87"/>
  <c r="J341" i="87"/>
  <c r="J340" i="87"/>
  <c r="J339" i="87"/>
  <c r="J338" i="87"/>
  <c r="J337" i="87"/>
  <c r="J336" i="87"/>
  <c r="J335" i="87"/>
  <c r="J334" i="87"/>
  <c r="J333" i="87"/>
  <c r="J332" i="87"/>
  <c r="J331" i="87"/>
  <c r="J330" i="87"/>
  <c r="J329" i="87"/>
  <c r="J328" i="87"/>
  <c r="J327" i="87"/>
  <c r="J326" i="87"/>
  <c r="J325" i="87"/>
  <c r="J324" i="87"/>
  <c r="J323" i="87"/>
  <c r="J322" i="87"/>
  <c r="J321" i="87"/>
  <c r="J320" i="87"/>
  <c r="J319" i="87"/>
  <c r="J318" i="87"/>
  <c r="J317" i="87"/>
  <c r="J316" i="87"/>
  <c r="J315" i="87"/>
  <c r="J314" i="87"/>
  <c r="J313" i="87"/>
  <c r="J312" i="87"/>
  <c r="J311" i="87"/>
  <c r="J310" i="87"/>
  <c r="J309" i="87"/>
  <c r="J308" i="87"/>
  <c r="J307" i="87"/>
  <c r="J306" i="87"/>
  <c r="J305" i="87"/>
  <c r="J304" i="87"/>
  <c r="J303" i="87"/>
  <c r="J302" i="87"/>
  <c r="J301" i="87"/>
  <c r="J300" i="87"/>
  <c r="J299" i="87"/>
  <c r="J298" i="87"/>
  <c r="J297" i="87"/>
  <c r="J296" i="87"/>
  <c r="J295" i="87"/>
  <c r="J294" i="87"/>
  <c r="J293" i="87"/>
  <c r="J292" i="87"/>
  <c r="J291" i="87"/>
  <c r="J290" i="87"/>
  <c r="J289" i="87"/>
  <c r="J288" i="87"/>
  <c r="J287" i="87"/>
  <c r="J286" i="87"/>
  <c r="J285" i="87"/>
  <c r="J284" i="87"/>
  <c r="J283" i="87"/>
  <c r="J282" i="87"/>
  <c r="J281" i="87"/>
  <c r="J280" i="87"/>
  <c r="J279" i="87"/>
  <c r="J278" i="87"/>
  <c r="J277" i="87"/>
  <c r="J276" i="87"/>
  <c r="J275" i="87"/>
  <c r="J274" i="87"/>
  <c r="J273" i="87"/>
  <c r="J272" i="87"/>
  <c r="J271" i="87"/>
  <c r="J270" i="87"/>
  <c r="J269" i="87"/>
  <c r="J268" i="87"/>
  <c r="J267" i="87"/>
  <c r="J266" i="87"/>
  <c r="J265" i="87"/>
  <c r="J264" i="87"/>
  <c r="J263" i="87"/>
  <c r="J262" i="87"/>
  <c r="J261" i="87"/>
  <c r="J260" i="87"/>
  <c r="J259" i="87"/>
  <c r="J258" i="87"/>
  <c r="J257" i="87"/>
  <c r="J256" i="87"/>
  <c r="J255" i="87"/>
  <c r="J254" i="87"/>
  <c r="J253" i="87"/>
  <c r="J252" i="87"/>
  <c r="J251" i="87"/>
  <c r="J250" i="87"/>
  <c r="J249" i="87"/>
  <c r="J248" i="87"/>
  <c r="J247" i="87"/>
  <c r="J246" i="87"/>
  <c r="J245" i="87"/>
  <c r="J244" i="87"/>
  <c r="J243" i="87"/>
  <c r="J242" i="87"/>
  <c r="J241" i="87"/>
  <c r="J240" i="87"/>
  <c r="J239" i="87"/>
  <c r="J238" i="87"/>
  <c r="J237" i="87"/>
  <c r="J236" i="87"/>
  <c r="J235" i="87"/>
  <c r="J234" i="87"/>
  <c r="J233" i="87"/>
  <c r="J232" i="87"/>
  <c r="J231" i="87"/>
  <c r="J230" i="87"/>
  <c r="J229" i="87"/>
  <c r="J228" i="87"/>
  <c r="J227" i="87"/>
  <c r="J226" i="87"/>
  <c r="J225" i="87"/>
  <c r="J224" i="87"/>
  <c r="J223" i="87"/>
  <c r="J222" i="87"/>
  <c r="J221" i="87"/>
  <c r="J220" i="87"/>
  <c r="J219" i="87"/>
  <c r="J218" i="87"/>
  <c r="J217" i="87"/>
  <c r="J216" i="87"/>
  <c r="J215" i="87"/>
  <c r="J214" i="87"/>
  <c r="J213" i="87"/>
  <c r="J212" i="87"/>
  <c r="J211" i="87"/>
  <c r="J210" i="87"/>
  <c r="J209" i="87"/>
  <c r="J208" i="87"/>
  <c r="J207" i="87"/>
  <c r="J206" i="87"/>
  <c r="J205" i="87"/>
  <c r="J204" i="87"/>
  <c r="J203" i="87"/>
  <c r="J202" i="87"/>
  <c r="J201" i="87"/>
  <c r="J200" i="87"/>
  <c r="J199" i="87"/>
  <c r="J198" i="87"/>
  <c r="J197" i="87"/>
  <c r="J196" i="87"/>
  <c r="J195" i="87"/>
  <c r="J194" i="87"/>
  <c r="J193" i="87"/>
  <c r="J192" i="87"/>
  <c r="J191" i="87"/>
  <c r="J190" i="87"/>
  <c r="J189" i="87"/>
  <c r="J188" i="87"/>
  <c r="J187" i="87"/>
  <c r="J186" i="87"/>
  <c r="J185" i="87"/>
  <c r="J184" i="87"/>
  <c r="J183" i="87"/>
  <c r="J182" i="87"/>
  <c r="J181" i="87"/>
  <c r="J180" i="87"/>
  <c r="J179" i="87"/>
  <c r="J178" i="87"/>
  <c r="J177" i="87"/>
  <c r="J176" i="87"/>
  <c r="J175" i="87"/>
  <c r="J174" i="87"/>
  <c r="J173" i="87"/>
  <c r="J172" i="87"/>
  <c r="J171" i="87"/>
  <c r="J170" i="87"/>
  <c r="J169" i="87"/>
  <c r="J168" i="87"/>
  <c r="J167" i="87"/>
  <c r="J166" i="87"/>
  <c r="J165" i="87"/>
  <c r="J164" i="87"/>
  <c r="J163" i="87"/>
  <c r="J162" i="87"/>
  <c r="J161" i="87"/>
  <c r="J160" i="87"/>
  <c r="J159" i="87"/>
  <c r="J158" i="87"/>
  <c r="J157" i="87"/>
  <c r="J156" i="87"/>
  <c r="J155" i="87"/>
  <c r="J154" i="87"/>
  <c r="J153" i="87"/>
  <c r="J152" i="87"/>
  <c r="J151" i="87"/>
  <c r="J150" i="87"/>
  <c r="J149" i="87"/>
  <c r="J148" i="87"/>
  <c r="J147" i="87"/>
  <c r="J146" i="87"/>
  <c r="J145" i="87"/>
  <c r="J144" i="87"/>
  <c r="J143" i="87"/>
  <c r="J142" i="87"/>
  <c r="J141" i="87"/>
  <c r="J140" i="87"/>
  <c r="J139" i="87"/>
  <c r="J138" i="87"/>
  <c r="J137" i="87"/>
  <c r="J136" i="87"/>
  <c r="J135" i="87"/>
  <c r="J134" i="87"/>
  <c r="J133" i="87"/>
  <c r="J132" i="87"/>
  <c r="J131" i="87"/>
  <c r="J130" i="87"/>
  <c r="J129" i="87"/>
  <c r="J128" i="87"/>
  <c r="J127" i="87"/>
  <c r="J126" i="87"/>
  <c r="J125" i="87"/>
  <c r="J124" i="87"/>
  <c r="J123" i="87"/>
  <c r="J122" i="87"/>
  <c r="J121" i="87"/>
  <c r="J120" i="87"/>
  <c r="J119" i="87"/>
  <c r="J118" i="87"/>
  <c r="J117" i="87"/>
  <c r="J116" i="87"/>
  <c r="J115" i="87"/>
  <c r="J114" i="87"/>
  <c r="J113" i="87"/>
  <c r="J112" i="87"/>
  <c r="J111" i="87"/>
  <c r="J110" i="87"/>
  <c r="J109" i="87"/>
  <c r="J108" i="87"/>
  <c r="J107" i="87"/>
  <c r="J106" i="87"/>
  <c r="J105" i="87"/>
  <c r="J104" i="87"/>
  <c r="J103" i="87"/>
  <c r="J102" i="87"/>
  <c r="J101" i="87"/>
  <c r="J100" i="87"/>
  <c r="J99" i="87"/>
  <c r="J98" i="87"/>
  <c r="J97" i="87"/>
  <c r="J96" i="87"/>
  <c r="J95" i="87"/>
  <c r="J94" i="87"/>
  <c r="J93" i="87"/>
  <c r="J92" i="87"/>
  <c r="J91" i="87"/>
  <c r="J90" i="87"/>
  <c r="J89" i="87"/>
  <c r="J88" i="87"/>
  <c r="J87" i="87"/>
  <c r="J86" i="87"/>
  <c r="J85" i="87"/>
  <c r="J84" i="87"/>
  <c r="J83" i="87"/>
  <c r="J82" i="87"/>
  <c r="J81" i="87"/>
  <c r="J80" i="87"/>
  <c r="J79" i="87"/>
  <c r="J78" i="87"/>
  <c r="J77" i="87"/>
  <c r="J76" i="87"/>
  <c r="J75" i="87"/>
  <c r="J74" i="87"/>
  <c r="J73" i="87"/>
  <c r="J72" i="87"/>
  <c r="J71" i="87"/>
  <c r="J70" i="87"/>
  <c r="J69" i="87"/>
  <c r="J68" i="87"/>
  <c r="J67" i="87"/>
  <c r="J66" i="87"/>
  <c r="J65" i="87"/>
  <c r="J64" i="87"/>
  <c r="J63" i="87"/>
  <c r="J62" i="87"/>
  <c r="J61" i="87"/>
  <c r="J60" i="87"/>
  <c r="J59" i="87"/>
  <c r="J58" i="87"/>
  <c r="J57" i="87"/>
  <c r="J56" i="87"/>
  <c r="J55" i="87"/>
  <c r="J54" i="87"/>
  <c r="J53" i="87"/>
  <c r="J52" i="87"/>
  <c r="J51" i="87"/>
  <c r="J50" i="87"/>
  <c r="J49" i="87"/>
  <c r="J48" i="87"/>
  <c r="J47" i="87"/>
  <c r="J46" i="87"/>
  <c r="J45" i="87"/>
  <c r="J44" i="87"/>
  <c r="J43" i="87"/>
  <c r="J42" i="87"/>
  <c r="J41" i="87"/>
  <c r="J40" i="87"/>
  <c r="J39" i="87"/>
  <c r="J38" i="87"/>
  <c r="J37" i="87"/>
  <c r="J36" i="87"/>
  <c r="J35" i="87"/>
  <c r="J34" i="87"/>
  <c r="J33" i="87"/>
  <c r="J32" i="87"/>
  <c r="J31" i="87"/>
  <c r="J30" i="87"/>
  <c r="J29" i="87"/>
  <c r="J28" i="87"/>
  <c r="J27" i="87"/>
  <c r="J26" i="87"/>
  <c r="J25" i="87"/>
  <c r="J24" i="87"/>
  <c r="J23" i="87"/>
  <c r="J22" i="87"/>
  <c r="J21" i="87"/>
  <c r="J20" i="87"/>
  <c r="J19" i="87"/>
  <c r="J18" i="87"/>
  <c r="J17" i="87"/>
  <c r="J16" i="87"/>
  <c r="J15" i="87"/>
  <c r="J14" i="87"/>
  <c r="J13" i="87"/>
  <c r="J512" i="82"/>
  <c r="J511" i="82"/>
  <c r="J510" i="82"/>
  <c r="J509" i="82"/>
  <c r="J508" i="82"/>
  <c r="J507" i="82"/>
  <c r="J506" i="82"/>
  <c r="J505" i="82"/>
  <c r="J504" i="82"/>
  <c r="J503" i="82"/>
  <c r="J502" i="82"/>
  <c r="J501" i="82"/>
  <c r="J500" i="82"/>
  <c r="J499" i="82"/>
  <c r="J498" i="82"/>
  <c r="J497" i="82"/>
  <c r="J496" i="82"/>
  <c r="J495" i="82"/>
  <c r="J494" i="82"/>
  <c r="J493" i="82"/>
  <c r="J492" i="82"/>
  <c r="J491" i="82"/>
  <c r="J490" i="82"/>
  <c r="J489" i="82"/>
  <c r="J488" i="82"/>
  <c r="J487" i="82"/>
  <c r="J486" i="82"/>
  <c r="J485" i="82"/>
  <c r="J484" i="82"/>
  <c r="J483" i="82"/>
  <c r="J482" i="82"/>
  <c r="J481" i="82"/>
  <c r="J480" i="82"/>
  <c r="J479" i="82"/>
  <c r="J478" i="82"/>
  <c r="J477" i="82"/>
  <c r="J476" i="82"/>
  <c r="J475" i="82"/>
  <c r="J474" i="82"/>
  <c r="J473" i="82"/>
  <c r="J472" i="82"/>
  <c r="J471" i="82"/>
  <c r="J470" i="82"/>
  <c r="J469" i="82"/>
  <c r="J468" i="82"/>
  <c r="J467" i="82"/>
  <c r="J466" i="82"/>
  <c r="J465" i="82"/>
  <c r="J464" i="82"/>
  <c r="J463" i="82"/>
  <c r="J462" i="82"/>
  <c r="J461" i="82"/>
  <c r="J460" i="82"/>
  <c r="J459" i="82"/>
  <c r="J458" i="82"/>
  <c r="J457" i="82"/>
  <c r="J456" i="82"/>
  <c r="J455" i="82"/>
  <c r="J454" i="82"/>
  <c r="J453" i="82"/>
  <c r="J452" i="82"/>
  <c r="J451" i="82"/>
  <c r="J450" i="82"/>
  <c r="J449" i="82"/>
  <c r="J448" i="82"/>
  <c r="J447" i="82"/>
  <c r="J446" i="82"/>
  <c r="J445" i="82"/>
  <c r="J444" i="82"/>
  <c r="J443" i="82"/>
  <c r="J442" i="82"/>
  <c r="J441" i="82"/>
  <c r="J440" i="82"/>
  <c r="J439" i="82"/>
  <c r="J438" i="82"/>
  <c r="J437" i="82"/>
  <c r="J436" i="82"/>
  <c r="J435" i="82"/>
  <c r="J434" i="82"/>
  <c r="J433" i="82"/>
  <c r="J432" i="82"/>
  <c r="J431" i="82"/>
  <c r="J430" i="82"/>
  <c r="J429" i="82"/>
  <c r="J428" i="82"/>
  <c r="J427" i="82"/>
  <c r="J426" i="82"/>
  <c r="J425" i="82"/>
  <c r="J424" i="82"/>
  <c r="J423" i="82"/>
  <c r="J422" i="82"/>
  <c r="J421" i="82"/>
  <c r="J420" i="82"/>
  <c r="J419" i="82"/>
  <c r="J418" i="82"/>
  <c r="J417" i="82"/>
  <c r="J416" i="82"/>
  <c r="J415" i="82"/>
  <c r="J414" i="82"/>
  <c r="J413" i="82"/>
  <c r="J412" i="82"/>
  <c r="J411" i="82"/>
  <c r="J410" i="82"/>
  <c r="J409" i="82"/>
  <c r="J408" i="82"/>
  <c r="J407" i="82"/>
  <c r="J406" i="82"/>
  <c r="J405" i="82"/>
  <c r="J404" i="82"/>
  <c r="J403" i="82"/>
  <c r="J402" i="82"/>
  <c r="J401" i="82"/>
  <c r="J400" i="82"/>
  <c r="J399" i="82"/>
  <c r="J398" i="82"/>
  <c r="J397" i="82"/>
  <c r="J396" i="82"/>
  <c r="J395" i="82"/>
  <c r="J394" i="82"/>
  <c r="J393" i="82"/>
  <c r="J392" i="82"/>
  <c r="J391" i="82"/>
  <c r="J390" i="82"/>
  <c r="J389" i="82"/>
  <c r="J388" i="82"/>
  <c r="J387" i="82"/>
  <c r="J386" i="82"/>
  <c r="J385" i="82"/>
  <c r="J384" i="82"/>
  <c r="J383" i="82"/>
  <c r="J382" i="82"/>
  <c r="J381" i="82"/>
  <c r="J380" i="82"/>
  <c r="J379" i="82"/>
  <c r="J378" i="82"/>
  <c r="J377" i="82"/>
  <c r="J376" i="82"/>
  <c r="J375" i="82"/>
  <c r="J374" i="82"/>
  <c r="J373" i="82"/>
  <c r="J372" i="82"/>
  <c r="J371" i="82"/>
  <c r="J370" i="82"/>
  <c r="J369" i="82"/>
  <c r="J368" i="82"/>
  <c r="J367" i="82"/>
  <c r="J366" i="82"/>
  <c r="J365" i="82"/>
  <c r="J364" i="82"/>
  <c r="J363" i="82"/>
  <c r="J362" i="82"/>
  <c r="J361" i="82"/>
  <c r="J360" i="82"/>
  <c r="J359" i="82"/>
  <c r="J358" i="82"/>
  <c r="J357" i="82"/>
  <c r="J356" i="82"/>
  <c r="J355" i="82"/>
  <c r="J354" i="82"/>
  <c r="J353" i="82"/>
  <c r="J352" i="82"/>
  <c r="J351" i="82"/>
  <c r="J350" i="82"/>
  <c r="J349" i="82"/>
  <c r="J348" i="82"/>
  <c r="J347" i="82"/>
  <c r="J346" i="82"/>
  <c r="J345" i="82"/>
  <c r="J344" i="82"/>
  <c r="J343" i="82"/>
  <c r="J342" i="82"/>
  <c r="J341" i="82"/>
  <c r="J340" i="82"/>
  <c r="J339" i="82"/>
  <c r="J338" i="82"/>
  <c r="J337" i="82"/>
  <c r="J336" i="82"/>
  <c r="J335" i="82"/>
  <c r="J334" i="82"/>
  <c r="J333" i="82"/>
  <c r="J332" i="82"/>
  <c r="J331" i="82"/>
  <c r="J330" i="82"/>
  <c r="J329" i="82"/>
  <c r="J328" i="82"/>
  <c r="J327" i="82"/>
  <c r="J326" i="82"/>
  <c r="J325" i="82"/>
  <c r="J324" i="82"/>
  <c r="J323" i="82"/>
  <c r="J322" i="82"/>
  <c r="J321" i="82"/>
  <c r="J320" i="82"/>
  <c r="J319" i="82"/>
  <c r="J318" i="82"/>
  <c r="J317" i="82"/>
  <c r="J316" i="82"/>
  <c r="J315" i="82"/>
  <c r="J314" i="82"/>
  <c r="J313" i="82"/>
  <c r="J312" i="82"/>
  <c r="J311" i="82"/>
  <c r="J310" i="82"/>
  <c r="J309" i="82"/>
  <c r="J308" i="82"/>
  <c r="J307" i="82"/>
  <c r="J306" i="82"/>
  <c r="J305" i="82"/>
  <c r="J304" i="82"/>
  <c r="J303" i="82"/>
  <c r="J302" i="82"/>
  <c r="J301" i="82"/>
  <c r="J300" i="82"/>
  <c r="J299" i="82"/>
  <c r="J298" i="82"/>
  <c r="J297" i="82"/>
  <c r="J296" i="82"/>
  <c r="J295" i="82"/>
  <c r="J294" i="82"/>
  <c r="J293" i="82"/>
  <c r="J292" i="82"/>
  <c r="J291" i="82"/>
  <c r="J290" i="82"/>
  <c r="J289" i="82"/>
  <c r="J288" i="82"/>
  <c r="J287" i="82"/>
  <c r="J286" i="82"/>
  <c r="J285" i="82"/>
  <c r="J284" i="82"/>
  <c r="J283" i="82"/>
  <c r="J282" i="82"/>
  <c r="J281" i="82"/>
  <c r="J280" i="82"/>
  <c r="J279" i="82"/>
  <c r="J278" i="82"/>
  <c r="J277" i="82"/>
  <c r="J276" i="82"/>
  <c r="J275" i="82"/>
  <c r="J274" i="82"/>
  <c r="J273" i="82"/>
  <c r="J272" i="82"/>
  <c r="J271" i="82"/>
  <c r="J270" i="82"/>
  <c r="J269" i="82"/>
  <c r="J268" i="82"/>
  <c r="J267" i="82"/>
  <c r="J266" i="82"/>
  <c r="J265" i="82"/>
  <c r="J264" i="82"/>
  <c r="J263" i="82"/>
  <c r="J262" i="82"/>
  <c r="J261" i="82"/>
  <c r="J260" i="82"/>
  <c r="J259" i="82"/>
  <c r="J258" i="82"/>
  <c r="J257" i="82"/>
  <c r="J256" i="82"/>
  <c r="J255" i="82"/>
  <c r="J254" i="82"/>
  <c r="J253" i="82"/>
  <c r="J252" i="82"/>
  <c r="J251" i="82"/>
  <c r="J250" i="82"/>
  <c r="J249" i="82"/>
  <c r="J248" i="82"/>
  <c r="J247" i="82"/>
  <c r="J246" i="82"/>
  <c r="J245" i="82"/>
  <c r="J244" i="82"/>
  <c r="J243" i="82"/>
  <c r="J242" i="82"/>
  <c r="J241" i="82"/>
  <c r="J240" i="82"/>
  <c r="J239" i="82"/>
  <c r="J238" i="82"/>
  <c r="J237" i="82"/>
  <c r="J236" i="82"/>
  <c r="J235" i="82"/>
  <c r="J234" i="82"/>
  <c r="J233" i="82"/>
  <c r="J232" i="82"/>
  <c r="J231" i="82"/>
  <c r="J230" i="82"/>
  <c r="J229" i="82"/>
  <c r="J228" i="82"/>
  <c r="J227" i="82"/>
  <c r="J226" i="82"/>
  <c r="J225" i="82"/>
  <c r="J224" i="82"/>
  <c r="J223" i="82"/>
  <c r="J222" i="82"/>
  <c r="J221" i="82"/>
  <c r="J220" i="82"/>
  <c r="J219" i="82"/>
  <c r="J218" i="82"/>
  <c r="J217" i="82"/>
  <c r="J216" i="82"/>
  <c r="J215" i="82"/>
  <c r="J214" i="82"/>
  <c r="J213" i="82"/>
  <c r="J212" i="82"/>
  <c r="J211" i="82"/>
  <c r="J210" i="82"/>
  <c r="J209" i="82"/>
  <c r="J208" i="82"/>
  <c r="J207" i="82"/>
  <c r="J206" i="82"/>
  <c r="J205" i="82"/>
  <c r="J204" i="82"/>
  <c r="J203" i="82"/>
  <c r="J202" i="82"/>
  <c r="J201" i="82"/>
  <c r="J200" i="82"/>
  <c r="J199" i="82"/>
  <c r="J198" i="82"/>
  <c r="J197" i="82"/>
  <c r="J196" i="82"/>
  <c r="J195" i="82"/>
  <c r="J194" i="82"/>
  <c r="J193" i="82"/>
  <c r="J192" i="82"/>
  <c r="J191" i="82"/>
  <c r="J190" i="82"/>
  <c r="J189" i="82"/>
  <c r="J188" i="82"/>
  <c r="J187" i="82"/>
  <c r="J186" i="82"/>
  <c r="J185" i="82"/>
  <c r="J184" i="82"/>
  <c r="J183" i="82"/>
  <c r="J182" i="82"/>
  <c r="J181" i="82"/>
  <c r="J180" i="82"/>
  <c r="J179" i="82"/>
  <c r="J178" i="82"/>
  <c r="J177" i="82"/>
  <c r="J176" i="82"/>
  <c r="J175" i="82"/>
  <c r="J174" i="82"/>
  <c r="J173" i="82"/>
  <c r="J172" i="82"/>
  <c r="J171" i="82"/>
  <c r="J170" i="82"/>
  <c r="J169" i="82"/>
  <c r="J168" i="82"/>
  <c r="J167" i="82"/>
  <c r="J166" i="82"/>
  <c r="J165" i="82"/>
  <c r="J164" i="82"/>
  <c r="J163" i="82"/>
  <c r="J162" i="82"/>
  <c r="J161" i="82"/>
  <c r="J160" i="82"/>
  <c r="J159" i="82"/>
  <c r="J158" i="82"/>
  <c r="J157" i="82"/>
  <c r="J156" i="82"/>
  <c r="J155" i="82"/>
  <c r="J154" i="82"/>
  <c r="J153" i="82"/>
  <c r="J152" i="82"/>
  <c r="J151" i="82"/>
  <c r="J150" i="82"/>
  <c r="J149" i="82"/>
  <c r="J148" i="82"/>
  <c r="J147" i="82"/>
  <c r="J146" i="82"/>
  <c r="J145" i="82"/>
  <c r="J144" i="82"/>
  <c r="J143" i="82"/>
  <c r="J142" i="82"/>
  <c r="J141" i="82"/>
  <c r="J140" i="82"/>
  <c r="J139" i="82"/>
  <c r="J138" i="82"/>
  <c r="J137" i="82"/>
  <c r="J136" i="82"/>
  <c r="J135" i="82"/>
  <c r="J134" i="82"/>
  <c r="J133" i="82"/>
  <c r="J132" i="82"/>
  <c r="J131" i="82"/>
  <c r="J130" i="82"/>
  <c r="J129" i="82"/>
  <c r="J128" i="82"/>
  <c r="J127" i="82"/>
  <c r="J126" i="82"/>
  <c r="J125" i="82"/>
  <c r="J124" i="82"/>
  <c r="J123" i="82"/>
  <c r="J122" i="82"/>
  <c r="J121" i="82"/>
  <c r="J120" i="82"/>
  <c r="J119" i="82"/>
  <c r="J118" i="82"/>
  <c r="J117" i="82"/>
  <c r="J116" i="82"/>
  <c r="J115" i="82"/>
  <c r="J114" i="82"/>
  <c r="J113" i="82"/>
  <c r="J112" i="82"/>
  <c r="J111" i="82"/>
  <c r="J110" i="82"/>
  <c r="J109" i="82"/>
  <c r="J108" i="82"/>
  <c r="J107" i="82"/>
  <c r="J106" i="82"/>
  <c r="J105" i="82"/>
  <c r="J104" i="82"/>
  <c r="J103" i="82"/>
  <c r="J102" i="82"/>
  <c r="J101" i="82"/>
  <c r="J100" i="82"/>
  <c r="J99" i="82"/>
  <c r="J98" i="82"/>
  <c r="J97" i="82"/>
  <c r="J96" i="82"/>
  <c r="J95" i="82"/>
  <c r="J94" i="82"/>
  <c r="J93" i="82"/>
  <c r="J92" i="82"/>
  <c r="J91" i="82"/>
  <c r="J90" i="82"/>
  <c r="J89" i="82"/>
  <c r="J88" i="82"/>
  <c r="J87" i="82"/>
  <c r="J86" i="82"/>
  <c r="J85" i="82"/>
  <c r="J84" i="82"/>
  <c r="J83" i="82"/>
  <c r="J82" i="82"/>
  <c r="J81" i="82"/>
  <c r="J80" i="82"/>
  <c r="J79" i="82"/>
  <c r="J78" i="82"/>
  <c r="J77" i="82"/>
  <c r="J76" i="82"/>
  <c r="J75" i="82"/>
  <c r="J74" i="82"/>
  <c r="J73" i="82"/>
  <c r="J72" i="82"/>
  <c r="J71" i="82"/>
  <c r="J70" i="82"/>
  <c r="J69" i="82"/>
  <c r="J68" i="82"/>
  <c r="J67" i="82"/>
  <c r="J66" i="82"/>
  <c r="J65" i="82"/>
  <c r="J64" i="82"/>
  <c r="J63" i="82"/>
  <c r="J62" i="82"/>
  <c r="J61" i="82"/>
  <c r="J60" i="82"/>
  <c r="J59" i="82"/>
  <c r="J58" i="82"/>
  <c r="J57" i="82"/>
  <c r="J56" i="82"/>
  <c r="J55" i="82"/>
  <c r="J54" i="82"/>
  <c r="J53" i="82"/>
  <c r="J52" i="82"/>
  <c r="J51" i="82"/>
  <c r="J50" i="82"/>
  <c r="J49" i="82"/>
  <c r="J48" i="82"/>
  <c r="J47" i="82"/>
  <c r="J46" i="82"/>
  <c r="J45" i="82"/>
  <c r="J44" i="82"/>
  <c r="J43" i="82"/>
  <c r="J42" i="82"/>
  <c r="J41" i="82"/>
  <c r="J40" i="82"/>
  <c r="J39" i="82"/>
  <c r="J38" i="82"/>
  <c r="J37" i="82"/>
  <c r="J36" i="82"/>
  <c r="J35" i="82"/>
  <c r="J34" i="82"/>
  <c r="J33" i="82"/>
  <c r="J32" i="82"/>
  <c r="J31" i="82"/>
  <c r="J30" i="82"/>
  <c r="J29" i="82"/>
  <c r="J28" i="82"/>
  <c r="J27" i="82"/>
  <c r="J26" i="82"/>
  <c r="J25" i="82"/>
  <c r="J24" i="82"/>
  <c r="J23" i="82"/>
  <c r="J22" i="82"/>
  <c r="J21" i="82"/>
  <c r="J20" i="82"/>
  <c r="J19" i="82"/>
  <c r="J18" i="82"/>
  <c r="J17" i="82"/>
  <c r="J16" i="82"/>
  <c r="J15" i="82"/>
  <c r="J14" i="82"/>
  <c r="J13" i="82"/>
  <c r="J512" i="81"/>
  <c r="J511" i="81"/>
  <c r="J510" i="81"/>
  <c r="J509" i="81"/>
  <c r="J508" i="81"/>
  <c r="J507" i="81"/>
  <c r="J506" i="81"/>
  <c r="J505" i="81"/>
  <c r="J504" i="81"/>
  <c r="J503" i="81"/>
  <c r="J502" i="81"/>
  <c r="J501" i="81"/>
  <c r="J500" i="81"/>
  <c r="J499" i="81"/>
  <c r="J498" i="81"/>
  <c r="J497" i="81"/>
  <c r="J496" i="81"/>
  <c r="J495" i="81"/>
  <c r="J494" i="81"/>
  <c r="J493" i="81"/>
  <c r="J492" i="81"/>
  <c r="J491" i="81"/>
  <c r="J490" i="81"/>
  <c r="J489" i="81"/>
  <c r="J488" i="81"/>
  <c r="J487" i="81"/>
  <c r="J486" i="81"/>
  <c r="J485" i="81"/>
  <c r="J484" i="81"/>
  <c r="J483" i="81"/>
  <c r="J482" i="81"/>
  <c r="J481" i="81"/>
  <c r="J480" i="81"/>
  <c r="J479" i="81"/>
  <c r="J478" i="81"/>
  <c r="J477" i="81"/>
  <c r="J476" i="81"/>
  <c r="J475" i="81"/>
  <c r="J474" i="81"/>
  <c r="J473" i="81"/>
  <c r="J472" i="81"/>
  <c r="J471" i="81"/>
  <c r="J470" i="81"/>
  <c r="J469" i="81"/>
  <c r="J468" i="81"/>
  <c r="J467" i="81"/>
  <c r="J466" i="81"/>
  <c r="J465" i="81"/>
  <c r="J464" i="81"/>
  <c r="J463" i="81"/>
  <c r="J462" i="81"/>
  <c r="J461" i="81"/>
  <c r="J460" i="81"/>
  <c r="J459" i="81"/>
  <c r="J458" i="81"/>
  <c r="J457" i="81"/>
  <c r="J456" i="81"/>
  <c r="J455" i="81"/>
  <c r="J454" i="81"/>
  <c r="J453" i="81"/>
  <c r="J452" i="81"/>
  <c r="J451" i="81"/>
  <c r="J450" i="81"/>
  <c r="J449" i="81"/>
  <c r="J448" i="81"/>
  <c r="J447" i="81"/>
  <c r="J446" i="81"/>
  <c r="J445" i="81"/>
  <c r="J444" i="81"/>
  <c r="J443" i="81"/>
  <c r="J442" i="81"/>
  <c r="J441" i="81"/>
  <c r="J440" i="81"/>
  <c r="J439" i="81"/>
  <c r="J438" i="81"/>
  <c r="J437" i="81"/>
  <c r="J436" i="81"/>
  <c r="J435" i="81"/>
  <c r="J434" i="81"/>
  <c r="J433" i="81"/>
  <c r="J432" i="81"/>
  <c r="J431" i="81"/>
  <c r="J430" i="81"/>
  <c r="J429" i="81"/>
  <c r="J428" i="81"/>
  <c r="J427" i="81"/>
  <c r="J426" i="81"/>
  <c r="J425" i="81"/>
  <c r="J424" i="81"/>
  <c r="J423" i="81"/>
  <c r="J422" i="81"/>
  <c r="J421" i="81"/>
  <c r="J420" i="81"/>
  <c r="J419" i="81"/>
  <c r="J418" i="81"/>
  <c r="J417" i="81"/>
  <c r="J416" i="81"/>
  <c r="J415" i="81"/>
  <c r="J414" i="81"/>
  <c r="J413" i="81"/>
  <c r="J412" i="81"/>
  <c r="J411" i="81"/>
  <c r="J410" i="81"/>
  <c r="J409" i="81"/>
  <c r="J408" i="81"/>
  <c r="J407" i="81"/>
  <c r="J406" i="81"/>
  <c r="J405" i="81"/>
  <c r="J404" i="81"/>
  <c r="J403" i="81"/>
  <c r="J402" i="81"/>
  <c r="J401" i="81"/>
  <c r="J400" i="81"/>
  <c r="J399" i="81"/>
  <c r="J398" i="81"/>
  <c r="J397" i="81"/>
  <c r="J396" i="81"/>
  <c r="J395" i="81"/>
  <c r="J394" i="81"/>
  <c r="J393" i="81"/>
  <c r="J392" i="81"/>
  <c r="J391" i="81"/>
  <c r="J390" i="81"/>
  <c r="J389" i="81"/>
  <c r="J388" i="81"/>
  <c r="J387" i="81"/>
  <c r="J386" i="81"/>
  <c r="J385" i="81"/>
  <c r="J384" i="81"/>
  <c r="J383" i="81"/>
  <c r="J382" i="81"/>
  <c r="J381" i="81"/>
  <c r="J380" i="81"/>
  <c r="J379" i="81"/>
  <c r="J378" i="81"/>
  <c r="J377" i="81"/>
  <c r="J376" i="81"/>
  <c r="J375" i="81"/>
  <c r="J374" i="81"/>
  <c r="J373" i="81"/>
  <c r="J372" i="81"/>
  <c r="J371" i="81"/>
  <c r="J370" i="81"/>
  <c r="J369" i="81"/>
  <c r="J368" i="81"/>
  <c r="J367" i="81"/>
  <c r="J366" i="81"/>
  <c r="J365" i="81"/>
  <c r="J364" i="81"/>
  <c r="J363" i="81"/>
  <c r="J362" i="81"/>
  <c r="J361" i="81"/>
  <c r="J360" i="81"/>
  <c r="J359" i="81"/>
  <c r="J358" i="81"/>
  <c r="J357" i="81"/>
  <c r="J356" i="81"/>
  <c r="J355" i="81"/>
  <c r="J354" i="81"/>
  <c r="J353" i="81"/>
  <c r="J352" i="81"/>
  <c r="J351" i="81"/>
  <c r="J350" i="81"/>
  <c r="J349" i="81"/>
  <c r="J348" i="81"/>
  <c r="J347" i="81"/>
  <c r="J346" i="81"/>
  <c r="J345" i="81"/>
  <c r="J344" i="81"/>
  <c r="J343" i="81"/>
  <c r="J342" i="81"/>
  <c r="J341" i="81"/>
  <c r="J340" i="81"/>
  <c r="J339" i="81"/>
  <c r="J338" i="81"/>
  <c r="J337" i="81"/>
  <c r="J336" i="81"/>
  <c r="J335" i="81"/>
  <c r="J334" i="81"/>
  <c r="J333" i="81"/>
  <c r="J332" i="81"/>
  <c r="J331" i="81"/>
  <c r="J330" i="81"/>
  <c r="J329" i="81"/>
  <c r="J328" i="81"/>
  <c r="J327" i="81"/>
  <c r="J326" i="81"/>
  <c r="J325" i="81"/>
  <c r="J324" i="81"/>
  <c r="J323" i="81"/>
  <c r="J322" i="81"/>
  <c r="J321" i="81"/>
  <c r="J320" i="81"/>
  <c r="J319" i="81"/>
  <c r="J318" i="81"/>
  <c r="J317" i="81"/>
  <c r="J316" i="81"/>
  <c r="J315" i="81"/>
  <c r="J314" i="81"/>
  <c r="J313" i="81"/>
  <c r="J312" i="81"/>
  <c r="J311" i="81"/>
  <c r="J310" i="81"/>
  <c r="J309" i="81"/>
  <c r="J308" i="81"/>
  <c r="J307" i="81"/>
  <c r="J306" i="81"/>
  <c r="J305" i="81"/>
  <c r="J304" i="81"/>
  <c r="J303" i="81"/>
  <c r="J302" i="81"/>
  <c r="J301" i="81"/>
  <c r="J300" i="81"/>
  <c r="J299" i="81"/>
  <c r="J298" i="81"/>
  <c r="J297" i="81"/>
  <c r="J296" i="81"/>
  <c r="J295" i="81"/>
  <c r="J294" i="81"/>
  <c r="J293" i="81"/>
  <c r="J292" i="81"/>
  <c r="J291" i="81"/>
  <c r="J290" i="81"/>
  <c r="J289" i="81"/>
  <c r="J288" i="81"/>
  <c r="J287" i="81"/>
  <c r="J286" i="81"/>
  <c r="J285" i="81"/>
  <c r="J284" i="81"/>
  <c r="J283" i="81"/>
  <c r="J282" i="81"/>
  <c r="J281" i="81"/>
  <c r="J280" i="81"/>
  <c r="J279" i="81"/>
  <c r="J278" i="81"/>
  <c r="J277" i="81"/>
  <c r="J276" i="81"/>
  <c r="J275" i="81"/>
  <c r="J274" i="81"/>
  <c r="J273" i="81"/>
  <c r="J272" i="81"/>
  <c r="J271" i="81"/>
  <c r="J270" i="81"/>
  <c r="J269" i="81"/>
  <c r="J268" i="81"/>
  <c r="J267" i="81"/>
  <c r="J266" i="81"/>
  <c r="J265" i="81"/>
  <c r="J264" i="81"/>
  <c r="J263" i="81"/>
  <c r="J262" i="81"/>
  <c r="J261" i="81"/>
  <c r="J260" i="81"/>
  <c r="J259" i="81"/>
  <c r="J258" i="81"/>
  <c r="J257" i="81"/>
  <c r="J256" i="81"/>
  <c r="J255" i="81"/>
  <c r="J254" i="81"/>
  <c r="J253" i="81"/>
  <c r="J252" i="81"/>
  <c r="J251" i="81"/>
  <c r="J250" i="81"/>
  <c r="J249" i="81"/>
  <c r="J248" i="81"/>
  <c r="J247" i="81"/>
  <c r="J246" i="81"/>
  <c r="J245" i="81"/>
  <c r="J244" i="81"/>
  <c r="J243" i="81"/>
  <c r="J242" i="81"/>
  <c r="J241" i="81"/>
  <c r="J240" i="81"/>
  <c r="J239" i="81"/>
  <c r="J238" i="81"/>
  <c r="J237" i="81"/>
  <c r="J236" i="81"/>
  <c r="J235" i="81"/>
  <c r="J234" i="81"/>
  <c r="J233" i="81"/>
  <c r="J232" i="81"/>
  <c r="J231" i="81"/>
  <c r="J230" i="81"/>
  <c r="J229" i="81"/>
  <c r="J228" i="81"/>
  <c r="J227" i="81"/>
  <c r="J226" i="81"/>
  <c r="J225" i="81"/>
  <c r="J224" i="81"/>
  <c r="J223" i="81"/>
  <c r="J222" i="81"/>
  <c r="J221" i="81"/>
  <c r="J220" i="81"/>
  <c r="J219" i="81"/>
  <c r="J218" i="81"/>
  <c r="J217" i="81"/>
  <c r="J216" i="81"/>
  <c r="J215" i="81"/>
  <c r="J214" i="81"/>
  <c r="J213" i="81"/>
  <c r="J212" i="81"/>
  <c r="J211" i="81"/>
  <c r="J210" i="81"/>
  <c r="J209" i="81"/>
  <c r="J208" i="81"/>
  <c r="J207" i="81"/>
  <c r="J206" i="81"/>
  <c r="J205" i="81"/>
  <c r="J204" i="81"/>
  <c r="J203" i="81"/>
  <c r="J202" i="81"/>
  <c r="J201" i="81"/>
  <c r="J200" i="81"/>
  <c r="J199" i="81"/>
  <c r="J198" i="81"/>
  <c r="J197" i="81"/>
  <c r="J196" i="81"/>
  <c r="J195" i="81"/>
  <c r="J194" i="81"/>
  <c r="J193" i="81"/>
  <c r="J192" i="81"/>
  <c r="J191" i="81"/>
  <c r="J190" i="81"/>
  <c r="J189" i="81"/>
  <c r="J188" i="81"/>
  <c r="J187" i="81"/>
  <c r="J186" i="81"/>
  <c r="J185" i="81"/>
  <c r="J184" i="81"/>
  <c r="J183" i="81"/>
  <c r="J182" i="81"/>
  <c r="J181" i="81"/>
  <c r="J180" i="81"/>
  <c r="J179" i="81"/>
  <c r="J178" i="81"/>
  <c r="J177" i="81"/>
  <c r="J176" i="81"/>
  <c r="J175" i="81"/>
  <c r="J174" i="81"/>
  <c r="J173" i="81"/>
  <c r="J172" i="81"/>
  <c r="J171" i="81"/>
  <c r="J170" i="81"/>
  <c r="J169" i="81"/>
  <c r="J168" i="81"/>
  <c r="J167" i="81"/>
  <c r="J166" i="81"/>
  <c r="J165" i="81"/>
  <c r="J164" i="81"/>
  <c r="J163" i="81"/>
  <c r="J162" i="81"/>
  <c r="J161" i="81"/>
  <c r="J160" i="81"/>
  <c r="J159" i="81"/>
  <c r="J158" i="81"/>
  <c r="J157" i="81"/>
  <c r="J156" i="81"/>
  <c r="J155" i="81"/>
  <c r="J154" i="81"/>
  <c r="J153" i="81"/>
  <c r="J152" i="81"/>
  <c r="J151" i="81"/>
  <c r="J150" i="81"/>
  <c r="J149" i="81"/>
  <c r="J148" i="81"/>
  <c r="J147" i="81"/>
  <c r="J146" i="81"/>
  <c r="J145" i="81"/>
  <c r="J144" i="81"/>
  <c r="J143" i="81"/>
  <c r="J142" i="81"/>
  <c r="J141" i="81"/>
  <c r="J140" i="81"/>
  <c r="J139" i="81"/>
  <c r="J138" i="81"/>
  <c r="J137" i="81"/>
  <c r="J136" i="81"/>
  <c r="J135" i="81"/>
  <c r="J134" i="81"/>
  <c r="J133" i="81"/>
  <c r="J132" i="81"/>
  <c r="J131" i="81"/>
  <c r="J130" i="81"/>
  <c r="J129" i="81"/>
  <c r="J128" i="81"/>
  <c r="J127" i="81"/>
  <c r="J126" i="81"/>
  <c r="J125" i="81"/>
  <c r="J124" i="81"/>
  <c r="J123" i="81"/>
  <c r="J122" i="81"/>
  <c r="J121" i="81"/>
  <c r="J120" i="81"/>
  <c r="J119" i="81"/>
  <c r="J118" i="81"/>
  <c r="J117" i="81"/>
  <c r="J116" i="81"/>
  <c r="J115" i="81"/>
  <c r="J114" i="81"/>
  <c r="J113" i="81"/>
  <c r="J112" i="81"/>
  <c r="J111" i="81"/>
  <c r="J110" i="81"/>
  <c r="J109" i="81"/>
  <c r="J108" i="81"/>
  <c r="J107" i="81"/>
  <c r="J106" i="81"/>
  <c r="J105" i="81"/>
  <c r="J104" i="81"/>
  <c r="J103" i="81"/>
  <c r="J102" i="81"/>
  <c r="J101" i="81"/>
  <c r="J100" i="81"/>
  <c r="J99" i="81"/>
  <c r="J98" i="81"/>
  <c r="J97" i="81"/>
  <c r="J96" i="81"/>
  <c r="J95" i="81"/>
  <c r="J94" i="81"/>
  <c r="J93" i="81"/>
  <c r="J92" i="81"/>
  <c r="J91" i="81"/>
  <c r="J90" i="81"/>
  <c r="J89" i="81"/>
  <c r="J88" i="81"/>
  <c r="J87" i="81"/>
  <c r="J86" i="81"/>
  <c r="J85" i="81"/>
  <c r="J84" i="81"/>
  <c r="J83" i="81"/>
  <c r="J82" i="81"/>
  <c r="J81" i="81"/>
  <c r="J80" i="81"/>
  <c r="J79" i="81"/>
  <c r="J78" i="81"/>
  <c r="J77" i="81"/>
  <c r="J76" i="81"/>
  <c r="J75" i="81"/>
  <c r="J74" i="81"/>
  <c r="J73" i="81"/>
  <c r="J72" i="81"/>
  <c r="J71" i="81"/>
  <c r="J70" i="81"/>
  <c r="J69" i="81"/>
  <c r="J68" i="81"/>
  <c r="J67" i="81"/>
  <c r="J66" i="81"/>
  <c r="J65" i="81"/>
  <c r="J64" i="81"/>
  <c r="J63" i="81"/>
  <c r="J62" i="81"/>
  <c r="J61" i="81"/>
  <c r="J60" i="81"/>
  <c r="J59" i="81"/>
  <c r="J58" i="81"/>
  <c r="J57" i="81"/>
  <c r="J56" i="81"/>
  <c r="J55" i="81"/>
  <c r="J54" i="81"/>
  <c r="J53" i="81"/>
  <c r="J52" i="81"/>
  <c r="J51" i="81"/>
  <c r="J50" i="81"/>
  <c r="J49" i="81"/>
  <c r="J48" i="81"/>
  <c r="J47" i="81"/>
  <c r="J46" i="81"/>
  <c r="J45" i="81"/>
  <c r="J44" i="81"/>
  <c r="J43" i="81"/>
  <c r="J42" i="81"/>
  <c r="J41" i="81"/>
  <c r="J40" i="81"/>
  <c r="J39" i="81"/>
  <c r="J38" i="81"/>
  <c r="J37" i="81"/>
  <c r="J36" i="81"/>
  <c r="J35" i="81"/>
  <c r="J34" i="81"/>
  <c r="J33" i="81"/>
  <c r="J32" i="81"/>
  <c r="J31" i="81"/>
  <c r="J30" i="81"/>
  <c r="J29" i="81"/>
  <c r="J28" i="81"/>
  <c r="J27" i="81"/>
  <c r="J26" i="81"/>
  <c r="J25" i="81"/>
  <c r="J24" i="81"/>
  <c r="J23" i="81"/>
  <c r="J22" i="81"/>
  <c r="J21" i="81"/>
  <c r="J20" i="81"/>
  <c r="J19" i="81"/>
  <c r="J18" i="81"/>
  <c r="J17" i="81"/>
  <c r="J16" i="81"/>
  <c r="J15" i="81"/>
  <c r="J14" i="81"/>
  <c r="J13" i="81"/>
  <c r="J512" i="86"/>
  <c r="J511" i="86"/>
  <c r="J510" i="86"/>
  <c r="J509" i="86"/>
  <c r="J508" i="86"/>
  <c r="J507" i="86"/>
  <c r="J506" i="86"/>
  <c r="J505" i="86"/>
  <c r="J504" i="86"/>
  <c r="J503" i="86"/>
  <c r="J502" i="86"/>
  <c r="J501" i="86"/>
  <c r="J500" i="86"/>
  <c r="J499" i="86"/>
  <c r="J498" i="86"/>
  <c r="J497" i="86"/>
  <c r="J496" i="86"/>
  <c r="J495" i="86"/>
  <c r="J494" i="86"/>
  <c r="J493" i="86"/>
  <c r="J492" i="86"/>
  <c r="J491" i="86"/>
  <c r="J490" i="86"/>
  <c r="J489" i="86"/>
  <c r="J488" i="86"/>
  <c r="J487" i="86"/>
  <c r="J486" i="86"/>
  <c r="J485" i="86"/>
  <c r="J484" i="86"/>
  <c r="J483" i="86"/>
  <c r="J482" i="86"/>
  <c r="J481" i="86"/>
  <c r="J480" i="86"/>
  <c r="J479" i="86"/>
  <c r="J478" i="86"/>
  <c r="J477" i="86"/>
  <c r="J476" i="86"/>
  <c r="J475" i="86"/>
  <c r="J474" i="86"/>
  <c r="J473" i="86"/>
  <c r="J472" i="86"/>
  <c r="J471" i="86"/>
  <c r="J470" i="86"/>
  <c r="J469" i="86"/>
  <c r="J468" i="86"/>
  <c r="J467" i="86"/>
  <c r="J466" i="86"/>
  <c r="J465" i="86"/>
  <c r="J464" i="86"/>
  <c r="J463" i="86"/>
  <c r="J462" i="86"/>
  <c r="J461" i="86"/>
  <c r="J460" i="86"/>
  <c r="J459" i="86"/>
  <c r="J458" i="86"/>
  <c r="J457" i="86"/>
  <c r="J456" i="86"/>
  <c r="J455" i="86"/>
  <c r="J454" i="86"/>
  <c r="J453" i="86"/>
  <c r="J452" i="86"/>
  <c r="J451" i="86"/>
  <c r="J450" i="86"/>
  <c r="J449" i="86"/>
  <c r="J448" i="86"/>
  <c r="J447" i="86"/>
  <c r="J446" i="86"/>
  <c r="J445" i="86"/>
  <c r="J444" i="86"/>
  <c r="J443" i="86"/>
  <c r="J442" i="86"/>
  <c r="J441" i="86"/>
  <c r="J440" i="86"/>
  <c r="J439" i="86"/>
  <c r="J438" i="86"/>
  <c r="J437" i="86"/>
  <c r="J436" i="86"/>
  <c r="J435" i="86"/>
  <c r="J434" i="86"/>
  <c r="J433" i="86"/>
  <c r="J432" i="86"/>
  <c r="J431" i="86"/>
  <c r="J430" i="86"/>
  <c r="J429" i="86"/>
  <c r="J428" i="86"/>
  <c r="J427" i="86"/>
  <c r="J426" i="86"/>
  <c r="J425" i="86"/>
  <c r="J424" i="86"/>
  <c r="J423" i="86"/>
  <c r="J422" i="86"/>
  <c r="J421" i="86"/>
  <c r="J420" i="86"/>
  <c r="J419" i="86"/>
  <c r="J418" i="86"/>
  <c r="J417" i="86"/>
  <c r="J416" i="86"/>
  <c r="J415" i="86"/>
  <c r="J414" i="86"/>
  <c r="J413" i="86"/>
  <c r="J412" i="86"/>
  <c r="J411" i="86"/>
  <c r="J410" i="86"/>
  <c r="J409" i="86"/>
  <c r="J408" i="86"/>
  <c r="J407" i="86"/>
  <c r="J406" i="86"/>
  <c r="J405" i="86"/>
  <c r="J404" i="86"/>
  <c r="J403" i="86"/>
  <c r="J402" i="86"/>
  <c r="J401" i="86"/>
  <c r="J400" i="86"/>
  <c r="J399" i="86"/>
  <c r="J398" i="86"/>
  <c r="J397" i="86"/>
  <c r="J396" i="86"/>
  <c r="J395" i="86"/>
  <c r="J394" i="86"/>
  <c r="J393" i="86"/>
  <c r="J392" i="86"/>
  <c r="J391" i="86"/>
  <c r="J390" i="86"/>
  <c r="J389" i="86"/>
  <c r="J388" i="86"/>
  <c r="J387" i="86"/>
  <c r="J386" i="86"/>
  <c r="J385" i="86"/>
  <c r="J384" i="86"/>
  <c r="J383" i="86"/>
  <c r="J382" i="86"/>
  <c r="J381" i="86"/>
  <c r="J380" i="86"/>
  <c r="J379" i="86"/>
  <c r="J378" i="86"/>
  <c r="J377" i="86"/>
  <c r="J376" i="86"/>
  <c r="J375" i="86"/>
  <c r="J374" i="86"/>
  <c r="J373" i="86"/>
  <c r="J372" i="86"/>
  <c r="J371" i="86"/>
  <c r="J370" i="86"/>
  <c r="J369" i="86"/>
  <c r="J368" i="86"/>
  <c r="J367" i="86"/>
  <c r="J366" i="86"/>
  <c r="J365" i="86"/>
  <c r="J364" i="86"/>
  <c r="J363" i="86"/>
  <c r="J362" i="86"/>
  <c r="J361" i="86"/>
  <c r="J360" i="86"/>
  <c r="J359" i="86"/>
  <c r="J358" i="86"/>
  <c r="J357" i="86"/>
  <c r="J356" i="86"/>
  <c r="J355" i="86"/>
  <c r="J354" i="86"/>
  <c r="J353" i="86"/>
  <c r="J352" i="86"/>
  <c r="J351" i="86"/>
  <c r="J350" i="86"/>
  <c r="J349" i="86"/>
  <c r="J348" i="86"/>
  <c r="J347" i="86"/>
  <c r="J346" i="86"/>
  <c r="J345" i="86"/>
  <c r="J344" i="86"/>
  <c r="J343" i="86"/>
  <c r="J342" i="86"/>
  <c r="J341" i="86"/>
  <c r="J340" i="86"/>
  <c r="J339" i="86"/>
  <c r="J338" i="86"/>
  <c r="J337" i="86"/>
  <c r="J336" i="86"/>
  <c r="J335" i="86"/>
  <c r="J334" i="86"/>
  <c r="J333" i="86"/>
  <c r="J332" i="86"/>
  <c r="J331" i="86"/>
  <c r="J330" i="86"/>
  <c r="J329" i="86"/>
  <c r="J328" i="86"/>
  <c r="J327" i="86"/>
  <c r="J326" i="86"/>
  <c r="J325" i="86"/>
  <c r="J324" i="86"/>
  <c r="J323" i="86"/>
  <c r="J322" i="86"/>
  <c r="J321" i="86"/>
  <c r="J320" i="86"/>
  <c r="J319" i="86"/>
  <c r="J318" i="86"/>
  <c r="J317" i="86"/>
  <c r="J316" i="86"/>
  <c r="J315" i="86"/>
  <c r="J314" i="86"/>
  <c r="J313" i="86"/>
  <c r="J312" i="86"/>
  <c r="J311" i="86"/>
  <c r="J310" i="86"/>
  <c r="J309" i="86"/>
  <c r="J308" i="86"/>
  <c r="J307" i="86"/>
  <c r="J306" i="86"/>
  <c r="J305" i="86"/>
  <c r="J304" i="86"/>
  <c r="J303" i="86"/>
  <c r="J302" i="86"/>
  <c r="J301" i="86"/>
  <c r="J300" i="86"/>
  <c r="J299" i="86"/>
  <c r="J298" i="86"/>
  <c r="J297" i="86"/>
  <c r="J296" i="86"/>
  <c r="J295" i="86"/>
  <c r="J294" i="86"/>
  <c r="J293" i="86"/>
  <c r="J292" i="86"/>
  <c r="J291" i="86"/>
  <c r="J290" i="86"/>
  <c r="J289" i="86"/>
  <c r="J288" i="86"/>
  <c r="J287" i="86"/>
  <c r="J286" i="86"/>
  <c r="J285" i="86"/>
  <c r="J284" i="86"/>
  <c r="J283" i="86"/>
  <c r="J282" i="86"/>
  <c r="J281" i="86"/>
  <c r="J280" i="86"/>
  <c r="J279" i="86"/>
  <c r="J278" i="86"/>
  <c r="J277" i="86"/>
  <c r="J276" i="86"/>
  <c r="J275" i="86"/>
  <c r="J274" i="86"/>
  <c r="J273" i="86"/>
  <c r="J272" i="86"/>
  <c r="J271" i="86"/>
  <c r="J270" i="86"/>
  <c r="J269" i="86"/>
  <c r="J268" i="86"/>
  <c r="J267" i="86"/>
  <c r="J266" i="86"/>
  <c r="J265" i="86"/>
  <c r="J264" i="86"/>
  <c r="J263" i="86"/>
  <c r="J262" i="86"/>
  <c r="J261" i="86"/>
  <c r="J260" i="86"/>
  <c r="J259" i="86"/>
  <c r="J258" i="86"/>
  <c r="J257" i="86"/>
  <c r="J256" i="86"/>
  <c r="J255" i="86"/>
  <c r="J254" i="86"/>
  <c r="J253" i="86"/>
  <c r="J252" i="86"/>
  <c r="J251" i="86"/>
  <c r="J250" i="86"/>
  <c r="J249" i="86"/>
  <c r="J248" i="86"/>
  <c r="J247" i="86"/>
  <c r="J246" i="86"/>
  <c r="J245" i="86"/>
  <c r="J244" i="86"/>
  <c r="J243" i="86"/>
  <c r="J242" i="86"/>
  <c r="J241" i="86"/>
  <c r="J240" i="86"/>
  <c r="J239" i="86"/>
  <c r="J238" i="86"/>
  <c r="J237" i="86"/>
  <c r="J236" i="86"/>
  <c r="J235" i="86"/>
  <c r="J234" i="86"/>
  <c r="J233" i="86"/>
  <c r="J232" i="86"/>
  <c r="J231" i="86"/>
  <c r="J230" i="86"/>
  <c r="J229" i="86"/>
  <c r="J228" i="86"/>
  <c r="J227" i="86"/>
  <c r="J226" i="86"/>
  <c r="J225" i="86"/>
  <c r="J224" i="86"/>
  <c r="J223" i="86"/>
  <c r="J222" i="86"/>
  <c r="J221" i="86"/>
  <c r="J220" i="86"/>
  <c r="J219" i="86"/>
  <c r="J218" i="86"/>
  <c r="J217" i="86"/>
  <c r="J216" i="86"/>
  <c r="J215" i="86"/>
  <c r="J214" i="86"/>
  <c r="J213" i="86"/>
  <c r="J212" i="86"/>
  <c r="J211" i="86"/>
  <c r="J210" i="86"/>
  <c r="J209" i="86"/>
  <c r="J208" i="86"/>
  <c r="J207" i="86"/>
  <c r="J206" i="86"/>
  <c r="J205" i="86"/>
  <c r="J204" i="86"/>
  <c r="J203" i="86"/>
  <c r="J202" i="86"/>
  <c r="J201" i="86"/>
  <c r="J200" i="86"/>
  <c r="J199" i="86"/>
  <c r="J198" i="86"/>
  <c r="J197" i="86"/>
  <c r="J196" i="86"/>
  <c r="J195" i="86"/>
  <c r="J194" i="86"/>
  <c r="J193" i="86"/>
  <c r="J192" i="86"/>
  <c r="J191" i="86"/>
  <c r="J190" i="86"/>
  <c r="J189" i="86"/>
  <c r="J188" i="86"/>
  <c r="J187" i="86"/>
  <c r="J186" i="86"/>
  <c r="J185" i="86"/>
  <c r="J184" i="86"/>
  <c r="J183" i="86"/>
  <c r="J182" i="86"/>
  <c r="J181" i="86"/>
  <c r="J180" i="86"/>
  <c r="J179" i="86"/>
  <c r="J178" i="86"/>
  <c r="J177" i="86"/>
  <c r="J176" i="86"/>
  <c r="J175" i="86"/>
  <c r="J174" i="86"/>
  <c r="J173" i="86"/>
  <c r="J172" i="86"/>
  <c r="J171" i="86"/>
  <c r="J170" i="86"/>
  <c r="J169" i="86"/>
  <c r="J168" i="86"/>
  <c r="J167" i="86"/>
  <c r="J166" i="86"/>
  <c r="J165" i="86"/>
  <c r="J164" i="86"/>
  <c r="J163" i="86"/>
  <c r="J162" i="86"/>
  <c r="J161" i="86"/>
  <c r="J160" i="86"/>
  <c r="J159" i="86"/>
  <c r="J158" i="86"/>
  <c r="J157" i="86"/>
  <c r="J156" i="86"/>
  <c r="J155" i="86"/>
  <c r="J154" i="86"/>
  <c r="J153" i="86"/>
  <c r="J152" i="86"/>
  <c r="J151" i="86"/>
  <c r="J150" i="86"/>
  <c r="J149" i="86"/>
  <c r="J148" i="86"/>
  <c r="J147" i="86"/>
  <c r="J146" i="86"/>
  <c r="J145" i="86"/>
  <c r="J144" i="86"/>
  <c r="J143" i="86"/>
  <c r="J142" i="86"/>
  <c r="J141" i="86"/>
  <c r="J140" i="86"/>
  <c r="J139" i="86"/>
  <c r="J138" i="86"/>
  <c r="J137" i="86"/>
  <c r="J136" i="86"/>
  <c r="J135" i="86"/>
  <c r="J134" i="86"/>
  <c r="J133" i="86"/>
  <c r="J132" i="86"/>
  <c r="J131" i="86"/>
  <c r="J130" i="86"/>
  <c r="J129" i="86"/>
  <c r="J128" i="86"/>
  <c r="J127" i="86"/>
  <c r="J126" i="86"/>
  <c r="J125" i="86"/>
  <c r="J124" i="86"/>
  <c r="J123" i="86"/>
  <c r="J122" i="86"/>
  <c r="J121" i="86"/>
  <c r="J120" i="86"/>
  <c r="J119" i="86"/>
  <c r="J118" i="86"/>
  <c r="J117" i="86"/>
  <c r="J116" i="86"/>
  <c r="J115" i="86"/>
  <c r="J114" i="86"/>
  <c r="J113" i="86"/>
  <c r="J112" i="86"/>
  <c r="J111" i="86"/>
  <c r="J110" i="86"/>
  <c r="J109" i="86"/>
  <c r="J108" i="86"/>
  <c r="J107" i="86"/>
  <c r="J106" i="86"/>
  <c r="J105" i="86"/>
  <c r="J104" i="86"/>
  <c r="J103" i="86"/>
  <c r="J102" i="86"/>
  <c r="J101" i="86"/>
  <c r="J100" i="86"/>
  <c r="J99" i="86"/>
  <c r="J98" i="86"/>
  <c r="J97" i="86"/>
  <c r="J96" i="86"/>
  <c r="J95" i="86"/>
  <c r="J94" i="86"/>
  <c r="J93" i="86"/>
  <c r="J92" i="86"/>
  <c r="J91" i="86"/>
  <c r="J90" i="86"/>
  <c r="J89" i="86"/>
  <c r="J88" i="86"/>
  <c r="J87" i="86"/>
  <c r="J86" i="86"/>
  <c r="J85" i="86"/>
  <c r="J84" i="86"/>
  <c r="J83" i="86"/>
  <c r="J82" i="86"/>
  <c r="J81" i="86"/>
  <c r="J80" i="86"/>
  <c r="J79" i="86"/>
  <c r="J78" i="86"/>
  <c r="J77" i="86"/>
  <c r="J76" i="86"/>
  <c r="J75" i="86"/>
  <c r="J74" i="86"/>
  <c r="J73" i="86"/>
  <c r="J72" i="86"/>
  <c r="J71" i="86"/>
  <c r="J70" i="86"/>
  <c r="J69" i="86"/>
  <c r="J68" i="86"/>
  <c r="J67" i="86"/>
  <c r="J66" i="86"/>
  <c r="J65" i="86"/>
  <c r="J64" i="86"/>
  <c r="J63" i="86"/>
  <c r="J62" i="86"/>
  <c r="J61" i="86"/>
  <c r="J60" i="86"/>
  <c r="J59" i="86"/>
  <c r="J58" i="86"/>
  <c r="J57" i="86"/>
  <c r="J56" i="86"/>
  <c r="J55" i="86"/>
  <c r="J54" i="86"/>
  <c r="J53" i="86"/>
  <c r="J52" i="86"/>
  <c r="J51" i="86"/>
  <c r="J50" i="86"/>
  <c r="J49" i="86"/>
  <c r="J48" i="86"/>
  <c r="J47" i="86"/>
  <c r="J46" i="86"/>
  <c r="J45" i="86"/>
  <c r="J44" i="86"/>
  <c r="J43" i="86"/>
  <c r="J42" i="86"/>
  <c r="J41" i="86"/>
  <c r="J40" i="86"/>
  <c r="J39" i="86"/>
  <c r="J38" i="86"/>
  <c r="J37" i="86"/>
  <c r="J36" i="86"/>
  <c r="J35" i="86"/>
  <c r="J34" i="86"/>
  <c r="J33" i="86"/>
  <c r="J32" i="86"/>
  <c r="J31" i="86"/>
  <c r="J30" i="86"/>
  <c r="J29" i="86"/>
  <c r="J28" i="86"/>
  <c r="J27" i="86"/>
  <c r="J26" i="86"/>
  <c r="J25" i="86"/>
  <c r="J24" i="86"/>
  <c r="J23" i="86"/>
  <c r="J22" i="86"/>
  <c r="J21" i="86"/>
  <c r="J20" i="86"/>
  <c r="J19" i="86"/>
  <c r="J18" i="86"/>
  <c r="J17" i="86"/>
  <c r="J16" i="86"/>
  <c r="J15" i="86"/>
  <c r="J14" i="86"/>
  <c r="J13" i="86"/>
  <c r="J512" i="85"/>
  <c r="J511" i="85"/>
  <c r="J510" i="85"/>
  <c r="J509" i="85"/>
  <c r="J508" i="85"/>
  <c r="J507" i="85"/>
  <c r="J506" i="85"/>
  <c r="J505" i="85"/>
  <c r="J504" i="85"/>
  <c r="J503" i="85"/>
  <c r="J502" i="85"/>
  <c r="J501" i="85"/>
  <c r="J500" i="85"/>
  <c r="J499" i="85"/>
  <c r="J498" i="85"/>
  <c r="J497" i="85"/>
  <c r="J496" i="85"/>
  <c r="J495" i="85"/>
  <c r="J494" i="85"/>
  <c r="J493" i="85"/>
  <c r="J492" i="85"/>
  <c r="J491" i="85"/>
  <c r="J490" i="85"/>
  <c r="J489" i="85"/>
  <c r="J488" i="85"/>
  <c r="J487" i="85"/>
  <c r="J486" i="85"/>
  <c r="J485" i="85"/>
  <c r="J484" i="85"/>
  <c r="J483" i="85"/>
  <c r="J482" i="85"/>
  <c r="J481" i="85"/>
  <c r="J480" i="85"/>
  <c r="J479" i="85"/>
  <c r="J478" i="85"/>
  <c r="J477" i="85"/>
  <c r="J476" i="85"/>
  <c r="J475" i="85"/>
  <c r="J474" i="85"/>
  <c r="J473" i="85"/>
  <c r="J472" i="85"/>
  <c r="J471" i="85"/>
  <c r="J470" i="85"/>
  <c r="J469" i="85"/>
  <c r="J468" i="85"/>
  <c r="J467" i="85"/>
  <c r="J466" i="85"/>
  <c r="J465" i="85"/>
  <c r="J464" i="85"/>
  <c r="J463" i="85"/>
  <c r="J462" i="85"/>
  <c r="J461" i="85"/>
  <c r="J460" i="85"/>
  <c r="J459" i="85"/>
  <c r="J458" i="85"/>
  <c r="J457" i="85"/>
  <c r="J456" i="85"/>
  <c r="J455" i="85"/>
  <c r="J454" i="85"/>
  <c r="J453" i="85"/>
  <c r="J452" i="85"/>
  <c r="J451" i="85"/>
  <c r="J450" i="85"/>
  <c r="J449" i="85"/>
  <c r="J448" i="85"/>
  <c r="J447" i="85"/>
  <c r="J446" i="85"/>
  <c r="J445" i="85"/>
  <c r="J444" i="85"/>
  <c r="J443" i="85"/>
  <c r="J442" i="85"/>
  <c r="J441" i="85"/>
  <c r="J440" i="85"/>
  <c r="J439" i="85"/>
  <c r="J438" i="85"/>
  <c r="J437" i="85"/>
  <c r="J436" i="85"/>
  <c r="J435" i="85"/>
  <c r="J434" i="85"/>
  <c r="J433" i="85"/>
  <c r="J432" i="85"/>
  <c r="J431" i="85"/>
  <c r="J430" i="85"/>
  <c r="J429" i="85"/>
  <c r="J428" i="85"/>
  <c r="J427" i="85"/>
  <c r="J426" i="85"/>
  <c r="J425" i="85"/>
  <c r="J424" i="85"/>
  <c r="J423" i="85"/>
  <c r="J422" i="85"/>
  <c r="J421" i="85"/>
  <c r="J420" i="85"/>
  <c r="J419" i="85"/>
  <c r="J418" i="85"/>
  <c r="J417" i="85"/>
  <c r="J416" i="85"/>
  <c r="J415" i="85"/>
  <c r="J414" i="85"/>
  <c r="J413" i="85"/>
  <c r="J412" i="85"/>
  <c r="J411" i="85"/>
  <c r="J410" i="85"/>
  <c r="J409" i="85"/>
  <c r="J408" i="85"/>
  <c r="J407" i="85"/>
  <c r="J406" i="85"/>
  <c r="J405" i="85"/>
  <c r="J404" i="85"/>
  <c r="J403" i="85"/>
  <c r="J402" i="85"/>
  <c r="J401" i="85"/>
  <c r="J400" i="85"/>
  <c r="J399" i="85"/>
  <c r="J398" i="85"/>
  <c r="J397" i="85"/>
  <c r="J396" i="85"/>
  <c r="J395" i="85"/>
  <c r="J394" i="85"/>
  <c r="J393" i="85"/>
  <c r="J392" i="85"/>
  <c r="J391" i="85"/>
  <c r="J390" i="85"/>
  <c r="J389" i="85"/>
  <c r="J388" i="85"/>
  <c r="J387" i="85"/>
  <c r="J386" i="85"/>
  <c r="J385" i="85"/>
  <c r="J384" i="85"/>
  <c r="J383" i="85"/>
  <c r="J382" i="85"/>
  <c r="J381" i="85"/>
  <c r="J380" i="85"/>
  <c r="J379" i="85"/>
  <c r="J378" i="85"/>
  <c r="J377" i="85"/>
  <c r="J376" i="85"/>
  <c r="J375" i="85"/>
  <c r="J374" i="85"/>
  <c r="J373" i="85"/>
  <c r="J372" i="85"/>
  <c r="J371" i="85"/>
  <c r="J370" i="85"/>
  <c r="J369" i="85"/>
  <c r="J368" i="85"/>
  <c r="J367" i="85"/>
  <c r="J366" i="85"/>
  <c r="J365" i="85"/>
  <c r="J364" i="85"/>
  <c r="J363" i="85"/>
  <c r="J362" i="85"/>
  <c r="J361" i="85"/>
  <c r="J360" i="85"/>
  <c r="J359" i="85"/>
  <c r="J358" i="85"/>
  <c r="J357" i="85"/>
  <c r="J356" i="85"/>
  <c r="J355" i="85"/>
  <c r="J354" i="85"/>
  <c r="J353" i="85"/>
  <c r="J352" i="85"/>
  <c r="J351" i="85"/>
  <c r="J350" i="85"/>
  <c r="J349" i="85"/>
  <c r="J348" i="85"/>
  <c r="J347" i="85"/>
  <c r="J346" i="85"/>
  <c r="J345" i="85"/>
  <c r="J344" i="85"/>
  <c r="J343" i="85"/>
  <c r="J342" i="85"/>
  <c r="J341" i="85"/>
  <c r="J340" i="85"/>
  <c r="J339" i="85"/>
  <c r="J338" i="85"/>
  <c r="J337" i="85"/>
  <c r="J336" i="85"/>
  <c r="J335" i="85"/>
  <c r="J334" i="85"/>
  <c r="J333" i="85"/>
  <c r="J332" i="85"/>
  <c r="J331" i="85"/>
  <c r="J330" i="85"/>
  <c r="J329" i="85"/>
  <c r="J328" i="85"/>
  <c r="J327" i="85"/>
  <c r="J326" i="85"/>
  <c r="J325" i="85"/>
  <c r="J324" i="85"/>
  <c r="J323" i="85"/>
  <c r="J322" i="85"/>
  <c r="J321" i="85"/>
  <c r="J320" i="85"/>
  <c r="J319" i="85"/>
  <c r="J318" i="85"/>
  <c r="J317" i="85"/>
  <c r="J316" i="85"/>
  <c r="J315" i="85"/>
  <c r="J314" i="85"/>
  <c r="J313" i="85"/>
  <c r="J312" i="85"/>
  <c r="J311" i="85"/>
  <c r="J310" i="85"/>
  <c r="J309" i="85"/>
  <c r="J308" i="85"/>
  <c r="J307" i="85"/>
  <c r="J306" i="85"/>
  <c r="J305" i="85"/>
  <c r="J304" i="85"/>
  <c r="J303" i="85"/>
  <c r="J302" i="85"/>
  <c r="J301" i="85"/>
  <c r="J300" i="85"/>
  <c r="J299" i="85"/>
  <c r="J298" i="85"/>
  <c r="J297" i="85"/>
  <c r="J296" i="85"/>
  <c r="J295" i="85"/>
  <c r="J294" i="85"/>
  <c r="J293" i="85"/>
  <c r="J292" i="85"/>
  <c r="J291" i="85"/>
  <c r="J290" i="85"/>
  <c r="J289" i="85"/>
  <c r="J288" i="85"/>
  <c r="J287" i="85"/>
  <c r="J286" i="85"/>
  <c r="J285" i="85"/>
  <c r="J284" i="85"/>
  <c r="J283" i="85"/>
  <c r="J282" i="85"/>
  <c r="J281" i="85"/>
  <c r="J280" i="85"/>
  <c r="J279" i="85"/>
  <c r="J278" i="85"/>
  <c r="J277" i="85"/>
  <c r="J276" i="85"/>
  <c r="J275" i="85"/>
  <c r="J274" i="85"/>
  <c r="J273" i="85"/>
  <c r="J272" i="85"/>
  <c r="J271" i="85"/>
  <c r="J270" i="85"/>
  <c r="J269" i="85"/>
  <c r="J268" i="85"/>
  <c r="J267" i="85"/>
  <c r="J266" i="85"/>
  <c r="J265" i="85"/>
  <c r="J264" i="85"/>
  <c r="J263" i="85"/>
  <c r="J262" i="85"/>
  <c r="J261" i="85"/>
  <c r="J260" i="85"/>
  <c r="J259" i="85"/>
  <c r="J258" i="85"/>
  <c r="J257" i="85"/>
  <c r="J256" i="85"/>
  <c r="J255" i="85"/>
  <c r="J254" i="85"/>
  <c r="J253" i="85"/>
  <c r="J252" i="85"/>
  <c r="J251" i="85"/>
  <c r="J250" i="85"/>
  <c r="J249" i="85"/>
  <c r="J248" i="85"/>
  <c r="J247" i="85"/>
  <c r="J246" i="85"/>
  <c r="J245" i="85"/>
  <c r="J244" i="85"/>
  <c r="J243" i="85"/>
  <c r="J242" i="85"/>
  <c r="J241" i="85"/>
  <c r="J240" i="85"/>
  <c r="J239" i="85"/>
  <c r="J238" i="85"/>
  <c r="J237" i="85"/>
  <c r="J236" i="85"/>
  <c r="J235" i="85"/>
  <c r="J234" i="85"/>
  <c r="J233" i="85"/>
  <c r="J232" i="85"/>
  <c r="J231" i="85"/>
  <c r="J230" i="85"/>
  <c r="J229" i="85"/>
  <c r="J228" i="85"/>
  <c r="J227" i="85"/>
  <c r="J226" i="85"/>
  <c r="J225" i="85"/>
  <c r="J224" i="85"/>
  <c r="J223" i="85"/>
  <c r="J222" i="85"/>
  <c r="J221" i="85"/>
  <c r="J220" i="85"/>
  <c r="J219" i="85"/>
  <c r="J218" i="85"/>
  <c r="J217" i="85"/>
  <c r="J216" i="85"/>
  <c r="J215" i="85"/>
  <c r="J214" i="85"/>
  <c r="J213" i="85"/>
  <c r="J212" i="85"/>
  <c r="J211" i="85"/>
  <c r="J210" i="85"/>
  <c r="J209" i="85"/>
  <c r="J208" i="85"/>
  <c r="J207" i="85"/>
  <c r="J206" i="85"/>
  <c r="J205" i="85"/>
  <c r="J204" i="85"/>
  <c r="J203" i="85"/>
  <c r="J202" i="85"/>
  <c r="J201" i="85"/>
  <c r="J200" i="85"/>
  <c r="J199" i="85"/>
  <c r="J198" i="85"/>
  <c r="J197" i="85"/>
  <c r="J196" i="85"/>
  <c r="J195" i="85"/>
  <c r="J194" i="85"/>
  <c r="J193" i="85"/>
  <c r="J192" i="85"/>
  <c r="J191" i="85"/>
  <c r="J190" i="85"/>
  <c r="J189" i="85"/>
  <c r="J188" i="85"/>
  <c r="J187" i="85"/>
  <c r="J186" i="85"/>
  <c r="J185" i="85"/>
  <c r="J184" i="85"/>
  <c r="J183" i="85"/>
  <c r="J182" i="85"/>
  <c r="J181" i="85"/>
  <c r="J180" i="85"/>
  <c r="J179" i="85"/>
  <c r="J178" i="85"/>
  <c r="J177" i="85"/>
  <c r="J176" i="85"/>
  <c r="J175" i="85"/>
  <c r="J174" i="85"/>
  <c r="J173" i="85"/>
  <c r="J172" i="85"/>
  <c r="J171" i="85"/>
  <c r="J170" i="85"/>
  <c r="J169" i="85"/>
  <c r="J168" i="85"/>
  <c r="J167" i="85"/>
  <c r="J166" i="85"/>
  <c r="J165" i="85"/>
  <c r="J164" i="85"/>
  <c r="J163" i="85"/>
  <c r="J162" i="85"/>
  <c r="J161" i="85"/>
  <c r="J160" i="85"/>
  <c r="J159" i="85"/>
  <c r="J158" i="85"/>
  <c r="J157" i="85"/>
  <c r="J156" i="85"/>
  <c r="J155" i="85"/>
  <c r="J154" i="85"/>
  <c r="J153" i="85"/>
  <c r="J152" i="85"/>
  <c r="J151" i="85"/>
  <c r="J150" i="85"/>
  <c r="J149" i="85"/>
  <c r="J148" i="85"/>
  <c r="J147" i="85"/>
  <c r="J146" i="85"/>
  <c r="J145" i="85"/>
  <c r="J144" i="85"/>
  <c r="J143" i="85"/>
  <c r="J142" i="85"/>
  <c r="J141" i="85"/>
  <c r="J140" i="85"/>
  <c r="J139" i="85"/>
  <c r="J138" i="85"/>
  <c r="J137" i="85"/>
  <c r="J136" i="85"/>
  <c r="J135" i="85"/>
  <c r="J134" i="85"/>
  <c r="J133" i="85"/>
  <c r="J132" i="85"/>
  <c r="J131" i="85"/>
  <c r="J130" i="85"/>
  <c r="J129" i="85"/>
  <c r="J128" i="85"/>
  <c r="J127" i="85"/>
  <c r="J126" i="85"/>
  <c r="J125" i="85"/>
  <c r="J124" i="85"/>
  <c r="J123" i="85"/>
  <c r="J122" i="85"/>
  <c r="J121" i="85"/>
  <c r="J120" i="85"/>
  <c r="J119" i="85"/>
  <c r="J118" i="85"/>
  <c r="J117" i="85"/>
  <c r="J116" i="85"/>
  <c r="J115" i="85"/>
  <c r="J114" i="85"/>
  <c r="J113" i="85"/>
  <c r="J112" i="85"/>
  <c r="J111" i="85"/>
  <c r="J110" i="85"/>
  <c r="J109" i="85"/>
  <c r="J108" i="85"/>
  <c r="J107" i="85"/>
  <c r="J106" i="85"/>
  <c r="J105" i="85"/>
  <c r="J104" i="85"/>
  <c r="J103" i="85"/>
  <c r="J102" i="85"/>
  <c r="J101" i="85"/>
  <c r="J100" i="85"/>
  <c r="J99" i="85"/>
  <c r="J98" i="85"/>
  <c r="J97" i="85"/>
  <c r="J96" i="85"/>
  <c r="J95" i="85"/>
  <c r="J94" i="85"/>
  <c r="J93" i="85"/>
  <c r="J92" i="85"/>
  <c r="J91" i="85"/>
  <c r="J90" i="85"/>
  <c r="J89" i="85"/>
  <c r="J88" i="85"/>
  <c r="J87" i="85"/>
  <c r="J86" i="85"/>
  <c r="J85" i="85"/>
  <c r="J84" i="85"/>
  <c r="J83" i="85"/>
  <c r="J82" i="85"/>
  <c r="J81" i="85"/>
  <c r="J80" i="85"/>
  <c r="J79" i="85"/>
  <c r="J78" i="85"/>
  <c r="J77" i="85"/>
  <c r="J76" i="85"/>
  <c r="J75" i="85"/>
  <c r="J74" i="85"/>
  <c r="J73" i="85"/>
  <c r="J72" i="85"/>
  <c r="J71" i="85"/>
  <c r="J70" i="85"/>
  <c r="J69" i="85"/>
  <c r="J68" i="85"/>
  <c r="J67" i="85"/>
  <c r="J66" i="85"/>
  <c r="J65" i="85"/>
  <c r="J64" i="85"/>
  <c r="J63" i="85"/>
  <c r="J62" i="85"/>
  <c r="J61" i="85"/>
  <c r="J60" i="85"/>
  <c r="J59" i="85"/>
  <c r="J58" i="85"/>
  <c r="J57" i="85"/>
  <c r="J56" i="85"/>
  <c r="J55" i="85"/>
  <c r="J54" i="85"/>
  <c r="J53" i="85"/>
  <c r="J52" i="85"/>
  <c r="J51" i="85"/>
  <c r="J50" i="85"/>
  <c r="J49" i="85"/>
  <c r="J48" i="85"/>
  <c r="J47" i="85"/>
  <c r="J46" i="85"/>
  <c r="J45" i="85"/>
  <c r="J44" i="85"/>
  <c r="J43" i="85"/>
  <c r="J42" i="85"/>
  <c r="J41" i="85"/>
  <c r="J40" i="85"/>
  <c r="J39" i="85"/>
  <c r="J38" i="85"/>
  <c r="J37" i="85"/>
  <c r="J36" i="85"/>
  <c r="J35" i="85"/>
  <c r="J34" i="85"/>
  <c r="J33" i="85"/>
  <c r="J32" i="85"/>
  <c r="J31" i="85"/>
  <c r="J30" i="85"/>
  <c r="J29" i="85"/>
  <c r="J28" i="85"/>
  <c r="J27" i="85"/>
  <c r="J26" i="85"/>
  <c r="J25" i="85"/>
  <c r="J24" i="85"/>
  <c r="J23" i="85"/>
  <c r="J22" i="85"/>
  <c r="J21" i="85"/>
  <c r="J20" i="85"/>
  <c r="J19" i="85"/>
  <c r="J18" i="85"/>
  <c r="J17" i="85"/>
  <c r="J16" i="85"/>
  <c r="J15" i="85"/>
  <c r="J14" i="85"/>
  <c r="J13" i="85"/>
  <c r="J512" i="84"/>
  <c r="J511" i="84"/>
  <c r="J510" i="84"/>
  <c r="J509" i="84"/>
  <c r="J508" i="84"/>
  <c r="J507" i="84"/>
  <c r="J506" i="84"/>
  <c r="J505" i="84"/>
  <c r="J504" i="84"/>
  <c r="J503" i="84"/>
  <c r="J502" i="84"/>
  <c r="J501" i="84"/>
  <c r="J500" i="84"/>
  <c r="J499" i="84"/>
  <c r="J498" i="84"/>
  <c r="J497" i="84"/>
  <c r="J496" i="84"/>
  <c r="J495" i="84"/>
  <c r="J494" i="84"/>
  <c r="J493" i="84"/>
  <c r="J492" i="84"/>
  <c r="J491" i="84"/>
  <c r="J490" i="84"/>
  <c r="J489" i="84"/>
  <c r="J488" i="84"/>
  <c r="J487" i="84"/>
  <c r="J486" i="84"/>
  <c r="J485" i="84"/>
  <c r="J484" i="84"/>
  <c r="J483" i="84"/>
  <c r="J482" i="84"/>
  <c r="J481" i="84"/>
  <c r="J480" i="84"/>
  <c r="J479" i="84"/>
  <c r="J478" i="84"/>
  <c r="J477" i="84"/>
  <c r="J476" i="84"/>
  <c r="J475" i="84"/>
  <c r="J474" i="84"/>
  <c r="J473" i="84"/>
  <c r="J472" i="84"/>
  <c r="J471" i="84"/>
  <c r="J470" i="84"/>
  <c r="J469" i="84"/>
  <c r="J468" i="84"/>
  <c r="J467" i="84"/>
  <c r="J466" i="84"/>
  <c r="J465" i="84"/>
  <c r="J464" i="84"/>
  <c r="J463" i="84"/>
  <c r="J462" i="84"/>
  <c r="J461" i="84"/>
  <c r="J460" i="84"/>
  <c r="J459" i="84"/>
  <c r="J458" i="84"/>
  <c r="J457" i="84"/>
  <c r="J456" i="84"/>
  <c r="J455" i="84"/>
  <c r="J454" i="84"/>
  <c r="J453" i="84"/>
  <c r="J452" i="84"/>
  <c r="J451" i="84"/>
  <c r="J450" i="84"/>
  <c r="J449" i="84"/>
  <c r="J448" i="84"/>
  <c r="J447" i="84"/>
  <c r="J446" i="84"/>
  <c r="J445" i="84"/>
  <c r="J444" i="84"/>
  <c r="J443" i="84"/>
  <c r="J442" i="84"/>
  <c r="J441" i="84"/>
  <c r="J440" i="84"/>
  <c r="J439" i="84"/>
  <c r="J438" i="84"/>
  <c r="J437" i="84"/>
  <c r="J436" i="84"/>
  <c r="J435" i="84"/>
  <c r="J434" i="84"/>
  <c r="J433" i="84"/>
  <c r="J432" i="84"/>
  <c r="J431" i="84"/>
  <c r="J430" i="84"/>
  <c r="J429" i="84"/>
  <c r="J428" i="84"/>
  <c r="J427" i="84"/>
  <c r="J426" i="84"/>
  <c r="J425" i="84"/>
  <c r="J424" i="84"/>
  <c r="J423" i="84"/>
  <c r="J422" i="84"/>
  <c r="J421" i="84"/>
  <c r="J420" i="84"/>
  <c r="J419" i="84"/>
  <c r="J418" i="84"/>
  <c r="J417" i="84"/>
  <c r="J416" i="84"/>
  <c r="J415" i="84"/>
  <c r="J414" i="84"/>
  <c r="J413" i="84"/>
  <c r="J412" i="84"/>
  <c r="J411" i="84"/>
  <c r="J410" i="84"/>
  <c r="J409" i="84"/>
  <c r="J408" i="84"/>
  <c r="J407" i="84"/>
  <c r="J406" i="84"/>
  <c r="J405" i="84"/>
  <c r="J404" i="84"/>
  <c r="J403" i="84"/>
  <c r="J402" i="84"/>
  <c r="J401" i="84"/>
  <c r="J400" i="84"/>
  <c r="J399" i="84"/>
  <c r="J398" i="84"/>
  <c r="J397" i="84"/>
  <c r="J396" i="84"/>
  <c r="J395" i="84"/>
  <c r="J394" i="84"/>
  <c r="J393" i="84"/>
  <c r="J392" i="84"/>
  <c r="J391" i="84"/>
  <c r="J390" i="84"/>
  <c r="J389" i="84"/>
  <c r="J388" i="84"/>
  <c r="J387" i="84"/>
  <c r="J386" i="84"/>
  <c r="J385" i="84"/>
  <c r="J384" i="84"/>
  <c r="J383" i="84"/>
  <c r="J382" i="84"/>
  <c r="J381" i="84"/>
  <c r="J380" i="84"/>
  <c r="J379" i="84"/>
  <c r="J378" i="84"/>
  <c r="J377" i="84"/>
  <c r="J376" i="84"/>
  <c r="J375" i="84"/>
  <c r="J374" i="84"/>
  <c r="J373" i="84"/>
  <c r="J372" i="84"/>
  <c r="J371" i="84"/>
  <c r="J370" i="84"/>
  <c r="J369" i="84"/>
  <c r="J368" i="84"/>
  <c r="J367" i="84"/>
  <c r="J366" i="84"/>
  <c r="J365" i="84"/>
  <c r="J364" i="84"/>
  <c r="J363" i="84"/>
  <c r="J362" i="84"/>
  <c r="J361" i="84"/>
  <c r="J360" i="84"/>
  <c r="J359" i="84"/>
  <c r="J358" i="84"/>
  <c r="J357" i="84"/>
  <c r="J356" i="84"/>
  <c r="J355" i="84"/>
  <c r="J354" i="84"/>
  <c r="J353" i="84"/>
  <c r="J352" i="84"/>
  <c r="J351" i="84"/>
  <c r="J350" i="84"/>
  <c r="J349" i="84"/>
  <c r="J348" i="84"/>
  <c r="J347" i="84"/>
  <c r="J346" i="84"/>
  <c r="J345" i="84"/>
  <c r="J344" i="84"/>
  <c r="J343" i="84"/>
  <c r="J342" i="84"/>
  <c r="J341" i="84"/>
  <c r="J340" i="84"/>
  <c r="J339" i="84"/>
  <c r="J338" i="84"/>
  <c r="J337" i="84"/>
  <c r="J336" i="84"/>
  <c r="J335" i="84"/>
  <c r="J334" i="84"/>
  <c r="J333" i="84"/>
  <c r="J332" i="84"/>
  <c r="J331" i="84"/>
  <c r="J330" i="84"/>
  <c r="J329" i="84"/>
  <c r="J328" i="84"/>
  <c r="J327" i="84"/>
  <c r="J326" i="84"/>
  <c r="J325" i="84"/>
  <c r="J324" i="84"/>
  <c r="J323" i="84"/>
  <c r="J322" i="84"/>
  <c r="J321" i="84"/>
  <c r="J320" i="84"/>
  <c r="J319" i="84"/>
  <c r="J318" i="84"/>
  <c r="J317" i="84"/>
  <c r="J316" i="84"/>
  <c r="J315" i="84"/>
  <c r="J314" i="84"/>
  <c r="J313" i="84"/>
  <c r="J312" i="84"/>
  <c r="J311" i="84"/>
  <c r="J310" i="84"/>
  <c r="J309" i="84"/>
  <c r="J308" i="84"/>
  <c r="J307" i="84"/>
  <c r="J306" i="84"/>
  <c r="J305" i="84"/>
  <c r="J304" i="84"/>
  <c r="J303" i="84"/>
  <c r="J302" i="84"/>
  <c r="J301" i="84"/>
  <c r="J300" i="84"/>
  <c r="J299" i="84"/>
  <c r="J298" i="84"/>
  <c r="J297" i="84"/>
  <c r="J296" i="84"/>
  <c r="J295" i="84"/>
  <c r="J294" i="84"/>
  <c r="J293" i="84"/>
  <c r="J292" i="84"/>
  <c r="J291" i="84"/>
  <c r="J290" i="84"/>
  <c r="J289" i="84"/>
  <c r="J288" i="84"/>
  <c r="J287" i="84"/>
  <c r="J286" i="84"/>
  <c r="J285" i="84"/>
  <c r="J284" i="84"/>
  <c r="J283" i="84"/>
  <c r="J282" i="84"/>
  <c r="J281" i="84"/>
  <c r="J280" i="84"/>
  <c r="J279" i="84"/>
  <c r="J278" i="84"/>
  <c r="J277" i="84"/>
  <c r="J276" i="84"/>
  <c r="J275" i="84"/>
  <c r="J274" i="84"/>
  <c r="J273" i="84"/>
  <c r="J272" i="84"/>
  <c r="J271" i="84"/>
  <c r="J270" i="84"/>
  <c r="J269" i="84"/>
  <c r="J268" i="84"/>
  <c r="J267" i="84"/>
  <c r="J266" i="84"/>
  <c r="J265" i="84"/>
  <c r="J264" i="84"/>
  <c r="J263" i="84"/>
  <c r="J262" i="84"/>
  <c r="J261" i="84"/>
  <c r="J260" i="84"/>
  <c r="J259" i="84"/>
  <c r="J258" i="84"/>
  <c r="J257" i="84"/>
  <c r="J256" i="84"/>
  <c r="J255" i="84"/>
  <c r="J254" i="84"/>
  <c r="J253" i="84"/>
  <c r="J252" i="84"/>
  <c r="J251" i="84"/>
  <c r="J250" i="84"/>
  <c r="J249" i="84"/>
  <c r="J248" i="84"/>
  <c r="J247" i="84"/>
  <c r="J246" i="84"/>
  <c r="J245" i="84"/>
  <c r="J244" i="84"/>
  <c r="J243" i="84"/>
  <c r="J242" i="84"/>
  <c r="J241" i="84"/>
  <c r="J240" i="84"/>
  <c r="J239" i="84"/>
  <c r="J238" i="84"/>
  <c r="J237" i="84"/>
  <c r="J236" i="84"/>
  <c r="J235" i="84"/>
  <c r="J234" i="84"/>
  <c r="J233" i="84"/>
  <c r="J232" i="84"/>
  <c r="J231" i="84"/>
  <c r="J230" i="84"/>
  <c r="J229" i="84"/>
  <c r="J228" i="84"/>
  <c r="J227" i="84"/>
  <c r="J226" i="84"/>
  <c r="J225" i="84"/>
  <c r="J224" i="84"/>
  <c r="J223" i="84"/>
  <c r="J222" i="84"/>
  <c r="J221" i="84"/>
  <c r="J220" i="84"/>
  <c r="J219" i="84"/>
  <c r="J218" i="84"/>
  <c r="J217" i="84"/>
  <c r="J216" i="84"/>
  <c r="J215" i="84"/>
  <c r="J214" i="84"/>
  <c r="J213" i="84"/>
  <c r="J212" i="84"/>
  <c r="J211" i="84"/>
  <c r="J210" i="84"/>
  <c r="J209" i="84"/>
  <c r="J208" i="84"/>
  <c r="J207" i="84"/>
  <c r="J206" i="84"/>
  <c r="J205" i="84"/>
  <c r="J204" i="84"/>
  <c r="J203" i="84"/>
  <c r="J202" i="84"/>
  <c r="J201" i="84"/>
  <c r="J200" i="84"/>
  <c r="J199" i="84"/>
  <c r="J198" i="84"/>
  <c r="J197" i="84"/>
  <c r="J196" i="84"/>
  <c r="J195" i="84"/>
  <c r="J194" i="84"/>
  <c r="J193" i="84"/>
  <c r="J192" i="84"/>
  <c r="J191" i="84"/>
  <c r="J190" i="84"/>
  <c r="J189" i="84"/>
  <c r="J188" i="84"/>
  <c r="J187" i="84"/>
  <c r="J186" i="84"/>
  <c r="J185" i="84"/>
  <c r="J184" i="84"/>
  <c r="J183" i="84"/>
  <c r="J182" i="84"/>
  <c r="J181" i="84"/>
  <c r="J180" i="84"/>
  <c r="J179" i="84"/>
  <c r="J178" i="84"/>
  <c r="J177" i="84"/>
  <c r="J176" i="84"/>
  <c r="J175" i="84"/>
  <c r="J174" i="84"/>
  <c r="J173" i="84"/>
  <c r="J172" i="84"/>
  <c r="J171" i="84"/>
  <c r="J170" i="84"/>
  <c r="J169" i="84"/>
  <c r="J168" i="84"/>
  <c r="J167" i="84"/>
  <c r="J166" i="84"/>
  <c r="J165" i="84"/>
  <c r="J164" i="84"/>
  <c r="J163" i="84"/>
  <c r="J162" i="84"/>
  <c r="J161" i="84"/>
  <c r="J160" i="84"/>
  <c r="J159" i="84"/>
  <c r="J158" i="84"/>
  <c r="J157" i="84"/>
  <c r="J156" i="84"/>
  <c r="J155" i="84"/>
  <c r="J154" i="84"/>
  <c r="J153" i="84"/>
  <c r="J152" i="84"/>
  <c r="J151" i="84"/>
  <c r="J150" i="84"/>
  <c r="J149" i="84"/>
  <c r="J148" i="84"/>
  <c r="J147" i="84"/>
  <c r="J146" i="84"/>
  <c r="J145" i="84"/>
  <c r="J144" i="84"/>
  <c r="J143" i="84"/>
  <c r="J142" i="84"/>
  <c r="J141" i="84"/>
  <c r="J140" i="84"/>
  <c r="J139" i="84"/>
  <c r="J138" i="84"/>
  <c r="J137" i="84"/>
  <c r="J136" i="84"/>
  <c r="J135" i="84"/>
  <c r="J134" i="84"/>
  <c r="J133" i="84"/>
  <c r="J132" i="84"/>
  <c r="J131" i="84"/>
  <c r="J130" i="84"/>
  <c r="J129" i="84"/>
  <c r="J128" i="84"/>
  <c r="J127" i="84"/>
  <c r="J126" i="84"/>
  <c r="J125" i="84"/>
  <c r="J124" i="84"/>
  <c r="J123" i="84"/>
  <c r="J122" i="84"/>
  <c r="J121" i="84"/>
  <c r="J120" i="84"/>
  <c r="J119" i="84"/>
  <c r="J118" i="84"/>
  <c r="J117" i="84"/>
  <c r="J116" i="84"/>
  <c r="J115" i="84"/>
  <c r="J114" i="84"/>
  <c r="J113" i="84"/>
  <c r="J112" i="84"/>
  <c r="J111" i="84"/>
  <c r="J110" i="84"/>
  <c r="J109" i="84"/>
  <c r="J108" i="84"/>
  <c r="J107" i="84"/>
  <c r="J106" i="84"/>
  <c r="J105" i="84"/>
  <c r="J104" i="84"/>
  <c r="J103" i="84"/>
  <c r="J102" i="84"/>
  <c r="J101" i="84"/>
  <c r="J100" i="84"/>
  <c r="J99" i="84"/>
  <c r="J98" i="84"/>
  <c r="J97" i="84"/>
  <c r="J96" i="84"/>
  <c r="J95" i="84"/>
  <c r="J94" i="84"/>
  <c r="J93" i="84"/>
  <c r="J92" i="84"/>
  <c r="J91" i="84"/>
  <c r="J90" i="84"/>
  <c r="J89" i="84"/>
  <c r="J88" i="84"/>
  <c r="J87" i="84"/>
  <c r="J86" i="84"/>
  <c r="J85" i="84"/>
  <c r="J84" i="84"/>
  <c r="J83" i="84"/>
  <c r="J82" i="84"/>
  <c r="J81" i="84"/>
  <c r="J80" i="84"/>
  <c r="J79" i="84"/>
  <c r="J78" i="84"/>
  <c r="J77" i="84"/>
  <c r="J76" i="84"/>
  <c r="J75" i="84"/>
  <c r="J74" i="84"/>
  <c r="J73" i="84"/>
  <c r="J72" i="84"/>
  <c r="J71" i="84"/>
  <c r="J70" i="84"/>
  <c r="J69" i="84"/>
  <c r="J68" i="84"/>
  <c r="J67" i="84"/>
  <c r="J66" i="84"/>
  <c r="J65" i="84"/>
  <c r="J64" i="84"/>
  <c r="J63" i="84"/>
  <c r="J62" i="84"/>
  <c r="J61" i="84"/>
  <c r="J60" i="84"/>
  <c r="J59" i="84"/>
  <c r="J58" i="84"/>
  <c r="J57" i="84"/>
  <c r="J56" i="84"/>
  <c r="J55" i="84"/>
  <c r="J54" i="84"/>
  <c r="J53" i="84"/>
  <c r="J52" i="84"/>
  <c r="J51" i="84"/>
  <c r="J50" i="84"/>
  <c r="J49" i="84"/>
  <c r="J48" i="84"/>
  <c r="J47" i="84"/>
  <c r="J46" i="84"/>
  <c r="J45" i="84"/>
  <c r="J44" i="84"/>
  <c r="J43" i="84"/>
  <c r="J42" i="84"/>
  <c r="J41" i="84"/>
  <c r="J40" i="84"/>
  <c r="J39" i="84"/>
  <c r="J38" i="84"/>
  <c r="J37" i="84"/>
  <c r="J36" i="84"/>
  <c r="J35" i="84"/>
  <c r="J34" i="84"/>
  <c r="J33" i="84"/>
  <c r="J32" i="84"/>
  <c r="J31" i="84"/>
  <c r="J30" i="84"/>
  <c r="J29" i="84"/>
  <c r="J28" i="84"/>
  <c r="J27" i="84"/>
  <c r="J26" i="84"/>
  <c r="J25" i="84"/>
  <c r="J24" i="84"/>
  <c r="J23" i="84"/>
  <c r="J22" i="84"/>
  <c r="J21" i="84"/>
  <c r="J20" i="84"/>
  <c r="J19" i="84"/>
  <c r="J18" i="84"/>
  <c r="J17" i="84"/>
  <c r="J16" i="84"/>
  <c r="J15" i="84"/>
  <c r="J14" i="84"/>
  <c r="J13" i="84"/>
  <c r="J512" i="74"/>
  <c r="J511" i="74"/>
  <c r="J510" i="74"/>
  <c r="J509" i="74"/>
  <c r="J508" i="74"/>
  <c r="J507" i="74"/>
  <c r="J506" i="74"/>
  <c r="J505" i="74"/>
  <c r="J504" i="74"/>
  <c r="J503" i="74"/>
  <c r="J502" i="74"/>
  <c r="J501" i="74"/>
  <c r="J500" i="74"/>
  <c r="J499" i="74"/>
  <c r="J498" i="74"/>
  <c r="J497" i="74"/>
  <c r="J496" i="74"/>
  <c r="J495" i="74"/>
  <c r="J494" i="74"/>
  <c r="J493" i="74"/>
  <c r="J492" i="74"/>
  <c r="J491" i="74"/>
  <c r="J490" i="74"/>
  <c r="J489" i="74"/>
  <c r="J488" i="74"/>
  <c r="J487" i="74"/>
  <c r="J486" i="74"/>
  <c r="J485" i="74"/>
  <c r="J484" i="74"/>
  <c r="J483" i="74"/>
  <c r="J482" i="74"/>
  <c r="J481" i="74"/>
  <c r="J480" i="74"/>
  <c r="J479" i="74"/>
  <c r="J478" i="74"/>
  <c r="J477" i="74"/>
  <c r="J476" i="74"/>
  <c r="J475" i="74"/>
  <c r="J474" i="74"/>
  <c r="J473" i="74"/>
  <c r="J472" i="74"/>
  <c r="J471" i="74"/>
  <c r="J470" i="74"/>
  <c r="J469" i="74"/>
  <c r="J468" i="74"/>
  <c r="J467" i="74"/>
  <c r="J466" i="74"/>
  <c r="J465" i="74"/>
  <c r="J464" i="74"/>
  <c r="J463" i="74"/>
  <c r="J462" i="74"/>
  <c r="J461" i="74"/>
  <c r="J460" i="74"/>
  <c r="J459" i="74"/>
  <c r="J458" i="74"/>
  <c r="J457" i="74"/>
  <c r="J456" i="74"/>
  <c r="J455" i="74"/>
  <c r="J454" i="74"/>
  <c r="J453" i="74"/>
  <c r="J452" i="74"/>
  <c r="J451" i="74"/>
  <c r="J450" i="74"/>
  <c r="J449" i="74"/>
  <c r="J448" i="74"/>
  <c r="J447" i="74"/>
  <c r="J446" i="74"/>
  <c r="J445" i="74"/>
  <c r="J444" i="74"/>
  <c r="J443" i="74"/>
  <c r="J442" i="74"/>
  <c r="J441" i="74"/>
  <c r="J440" i="74"/>
  <c r="J439" i="74"/>
  <c r="J438" i="74"/>
  <c r="J437" i="74"/>
  <c r="J436" i="74"/>
  <c r="J435" i="74"/>
  <c r="J434" i="74"/>
  <c r="J433" i="74"/>
  <c r="J432" i="74"/>
  <c r="J431" i="74"/>
  <c r="J430" i="74"/>
  <c r="J429" i="74"/>
  <c r="J428" i="74"/>
  <c r="J427" i="74"/>
  <c r="J426" i="74"/>
  <c r="J425" i="74"/>
  <c r="J424" i="74"/>
  <c r="J423" i="74"/>
  <c r="J422" i="74"/>
  <c r="J421" i="74"/>
  <c r="J420" i="74"/>
  <c r="J419" i="74"/>
  <c r="J418" i="74"/>
  <c r="J417" i="74"/>
  <c r="J416" i="74"/>
  <c r="J415" i="74"/>
  <c r="J414" i="74"/>
  <c r="J413" i="74"/>
  <c r="J412" i="74"/>
  <c r="J411" i="74"/>
  <c r="J410" i="74"/>
  <c r="J409" i="74"/>
  <c r="J408" i="74"/>
  <c r="J407" i="74"/>
  <c r="J406" i="74"/>
  <c r="J405" i="74"/>
  <c r="J404" i="74"/>
  <c r="J403" i="74"/>
  <c r="J402" i="74"/>
  <c r="J401" i="74"/>
  <c r="J400" i="74"/>
  <c r="J399" i="74"/>
  <c r="J398" i="74"/>
  <c r="J397" i="74"/>
  <c r="J396" i="74"/>
  <c r="J395" i="74"/>
  <c r="J394" i="74"/>
  <c r="J393" i="74"/>
  <c r="J392" i="74"/>
  <c r="J391" i="74"/>
  <c r="J390" i="74"/>
  <c r="J389" i="74"/>
  <c r="J388" i="74"/>
  <c r="J387" i="74"/>
  <c r="J386" i="74"/>
  <c r="J385" i="74"/>
  <c r="J384" i="74"/>
  <c r="J383" i="74"/>
  <c r="J382" i="74"/>
  <c r="J381" i="74"/>
  <c r="J380" i="74"/>
  <c r="J379" i="74"/>
  <c r="J378" i="74"/>
  <c r="J377" i="74"/>
  <c r="J376" i="74"/>
  <c r="J375" i="74"/>
  <c r="J374" i="74"/>
  <c r="J373" i="74"/>
  <c r="J372" i="74"/>
  <c r="J371" i="74"/>
  <c r="J370" i="74"/>
  <c r="J369" i="74"/>
  <c r="J368" i="74"/>
  <c r="J367" i="74"/>
  <c r="J366" i="74"/>
  <c r="J365" i="74"/>
  <c r="J364" i="74"/>
  <c r="J363" i="74"/>
  <c r="J362" i="74"/>
  <c r="J361" i="74"/>
  <c r="J360" i="74"/>
  <c r="J359" i="74"/>
  <c r="J358" i="74"/>
  <c r="J357" i="74"/>
  <c r="J356" i="74"/>
  <c r="J355" i="74"/>
  <c r="J354" i="74"/>
  <c r="J353" i="74"/>
  <c r="J352" i="74"/>
  <c r="J351" i="74"/>
  <c r="J350" i="74"/>
  <c r="J349" i="74"/>
  <c r="J348" i="74"/>
  <c r="J347" i="74"/>
  <c r="J346" i="74"/>
  <c r="J345" i="74"/>
  <c r="J344" i="74"/>
  <c r="J343" i="74"/>
  <c r="J342" i="74"/>
  <c r="J341" i="74"/>
  <c r="J340" i="74"/>
  <c r="J339" i="74"/>
  <c r="J338" i="74"/>
  <c r="J337" i="74"/>
  <c r="J336" i="74"/>
  <c r="J335" i="74"/>
  <c r="J334" i="74"/>
  <c r="J333" i="74"/>
  <c r="J332" i="74"/>
  <c r="J331" i="74"/>
  <c r="J330" i="74"/>
  <c r="J329" i="74"/>
  <c r="J328" i="74"/>
  <c r="J327" i="74"/>
  <c r="J326" i="74"/>
  <c r="J325" i="74"/>
  <c r="J324" i="74"/>
  <c r="J323" i="74"/>
  <c r="J322" i="74"/>
  <c r="J321" i="74"/>
  <c r="J320" i="74"/>
  <c r="J319" i="74"/>
  <c r="J318" i="74"/>
  <c r="J317" i="74"/>
  <c r="J316" i="74"/>
  <c r="J315" i="74"/>
  <c r="J314" i="74"/>
  <c r="J313" i="74"/>
  <c r="J312" i="74"/>
  <c r="J311" i="74"/>
  <c r="J310" i="74"/>
  <c r="J309" i="74"/>
  <c r="J308" i="74"/>
  <c r="J307" i="74"/>
  <c r="J306" i="74"/>
  <c r="J305" i="74"/>
  <c r="J304" i="74"/>
  <c r="J303" i="74"/>
  <c r="J302" i="74"/>
  <c r="J301" i="74"/>
  <c r="J300" i="74"/>
  <c r="J299" i="74"/>
  <c r="J298" i="74"/>
  <c r="J297" i="74"/>
  <c r="J296" i="74"/>
  <c r="J295" i="74"/>
  <c r="J294" i="74"/>
  <c r="J293" i="74"/>
  <c r="J292" i="74"/>
  <c r="J291" i="74"/>
  <c r="J290" i="74"/>
  <c r="J289" i="74"/>
  <c r="J288" i="74"/>
  <c r="J287" i="74"/>
  <c r="J286" i="74"/>
  <c r="J285" i="74"/>
  <c r="J284" i="74"/>
  <c r="J283" i="74"/>
  <c r="J282" i="74"/>
  <c r="J281" i="74"/>
  <c r="J280" i="74"/>
  <c r="J279" i="74"/>
  <c r="J278" i="74"/>
  <c r="J277" i="74"/>
  <c r="J276" i="74"/>
  <c r="J275" i="74"/>
  <c r="J274" i="74"/>
  <c r="J273" i="74"/>
  <c r="J272" i="74"/>
  <c r="J271" i="74"/>
  <c r="J270" i="74"/>
  <c r="J269" i="74"/>
  <c r="J268" i="74"/>
  <c r="J267" i="74"/>
  <c r="J266" i="74"/>
  <c r="J265" i="74"/>
  <c r="J264" i="74"/>
  <c r="J263" i="74"/>
  <c r="J262" i="74"/>
  <c r="J261" i="74"/>
  <c r="J260" i="74"/>
  <c r="J259" i="74"/>
  <c r="J258" i="74"/>
  <c r="J257" i="74"/>
  <c r="J256" i="74"/>
  <c r="J255" i="74"/>
  <c r="J254" i="74"/>
  <c r="J253" i="74"/>
  <c r="J252" i="74"/>
  <c r="J251" i="74"/>
  <c r="J250" i="74"/>
  <c r="J249" i="74"/>
  <c r="J248" i="74"/>
  <c r="J247" i="74"/>
  <c r="J246" i="74"/>
  <c r="J245" i="74"/>
  <c r="J244" i="74"/>
  <c r="J243" i="74"/>
  <c r="J242" i="74"/>
  <c r="J241" i="74"/>
  <c r="J240" i="74"/>
  <c r="J239" i="74"/>
  <c r="J238" i="74"/>
  <c r="J237" i="74"/>
  <c r="J236" i="74"/>
  <c r="J235" i="74"/>
  <c r="J234" i="74"/>
  <c r="J233" i="74"/>
  <c r="J232" i="74"/>
  <c r="J231" i="74"/>
  <c r="J230" i="74"/>
  <c r="J229" i="74"/>
  <c r="J228" i="74"/>
  <c r="J227" i="74"/>
  <c r="J226" i="74"/>
  <c r="J225" i="74"/>
  <c r="J224" i="74"/>
  <c r="J223" i="74"/>
  <c r="J222" i="74"/>
  <c r="J221" i="74"/>
  <c r="J220" i="74"/>
  <c r="J219" i="74"/>
  <c r="J218" i="74"/>
  <c r="J217" i="74"/>
  <c r="J216" i="74"/>
  <c r="J215" i="74"/>
  <c r="J214" i="74"/>
  <c r="J213" i="74"/>
  <c r="J212" i="74"/>
  <c r="J211" i="74"/>
  <c r="J210" i="74"/>
  <c r="J209" i="74"/>
  <c r="J208" i="74"/>
  <c r="J207" i="74"/>
  <c r="J206" i="74"/>
  <c r="J205" i="74"/>
  <c r="J204" i="74"/>
  <c r="J203" i="74"/>
  <c r="J202" i="74"/>
  <c r="J201" i="74"/>
  <c r="J200" i="74"/>
  <c r="J199" i="74"/>
  <c r="J198" i="74"/>
  <c r="J197" i="74"/>
  <c r="J196" i="74"/>
  <c r="J195" i="74"/>
  <c r="J194" i="74"/>
  <c r="J193" i="74"/>
  <c r="J192" i="74"/>
  <c r="J191" i="74"/>
  <c r="J190" i="74"/>
  <c r="J189" i="74"/>
  <c r="J188" i="74"/>
  <c r="J187" i="74"/>
  <c r="J186" i="74"/>
  <c r="J185" i="74"/>
  <c r="J184" i="74"/>
  <c r="J183" i="74"/>
  <c r="J182" i="74"/>
  <c r="J181" i="74"/>
  <c r="J180" i="74"/>
  <c r="J179" i="74"/>
  <c r="J178" i="74"/>
  <c r="J177" i="74"/>
  <c r="J176" i="74"/>
  <c r="J175" i="74"/>
  <c r="J174" i="74"/>
  <c r="J173" i="74"/>
  <c r="J172" i="74"/>
  <c r="J171" i="74"/>
  <c r="J170" i="74"/>
  <c r="J169" i="74"/>
  <c r="J168" i="74"/>
  <c r="J167" i="74"/>
  <c r="J166" i="74"/>
  <c r="J165" i="74"/>
  <c r="J164" i="74"/>
  <c r="J163" i="74"/>
  <c r="J162" i="74"/>
  <c r="J161" i="74"/>
  <c r="J160" i="74"/>
  <c r="J159" i="74"/>
  <c r="J158" i="74"/>
  <c r="J157" i="74"/>
  <c r="J156" i="74"/>
  <c r="J155" i="74"/>
  <c r="J154" i="74"/>
  <c r="J153" i="74"/>
  <c r="J152" i="74"/>
  <c r="J151" i="74"/>
  <c r="J150" i="74"/>
  <c r="J149" i="74"/>
  <c r="J148" i="74"/>
  <c r="J147" i="74"/>
  <c r="J146" i="74"/>
  <c r="J145" i="74"/>
  <c r="J144" i="74"/>
  <c r="J143" i="74"/>
  <c r="J142" i="74"/>
  <c r="J141" i="74"/>
  <c r="J140" i="74"/>
  <c r="J139" i="74"/>
  <c r="J138" i="74"/>
  <c r="J137" i="74"/>
  <c r="J136" i="74"/>
  <c r="J135" i="74"/>
  <c r="J134" i="74"/>
  <c r="J133" i="74"/>
  <c r="J132" i="74"/>
  <c r="J131" i="74"/>
  <c r="J130" i="74"/>
  <c r="J129" i="74"/>
  <c r="J128" i="74"/>
  <c r="J127" i="74"/>
  <c r="J126" i="74"/>
  <c r="J125" i="74"/>
  <c r="J124" i="74"/>
  <c r="J123" i="74"/>
  <c r="J122" i="74"/>
  <c r="J121" i="74"/>
  <c r="J120" i="74"/>
  <c r="J119" i="74"/>
  <c r="J118" i="74"/>
  <c r="J117" i="74"/>
  <c r="J116" i="74"/>
  <c r="J115" i="74"/>
  <c r="J114" i="74"/>
  <c r="J113" i="74"/>
  <c r="J112" i="74"/>
  <c r="J111" i="74"/>
  <c r="J110" i="74"/>
  <c r="J109" i="74"/>
  <c r="J108" i="74"/>
  <c r="J107" i="74"/>
  <c r="J106" i="74"/>
  <c r="J105" i="74"/>
  <c r="J104" i="74"/>
  <c r="J103" i="74"/>
  <c r="J102" i="74"/>
  <c r="J101" i="74"/>
  <c r="J100" i="74"/>
  <c r="J99" i="74"/>
  <c r="J98" i="74"/>
  <c r="J97" i="74"/>
  <c r="J96" i="74"/>
  <c r="J95" i="74"/>
  <c r="J94" i="74"/>
  <c r="J93" i="74"/>
  <c r="J92" i="74"/>
  <c r="J91" i="74"/>
  <c r="J90" i="74"/>
  <c r="J89" i="74"/>
  <c r="J88" i="74"/>
  <c r="J87" i="74"/>
  <c r="J86" i="74"/>
  <c r="J85" i="74"/>
  <c r="J84" i="74"/>
  <c r="J83" i="74"/>
  <c r="J82" i="74"/>
  <c r="J81" i="74"/>
  <c r="J80" i="74"/>
  <c r="J79" i="74"/>
  <c r="J78" i="74"/>
  <c r="J77" i="74"/>
  <c r="J76" i="74"/>
  <c r="J75" i="74"/>
  <c r="J74" i="74"/>
  <c r="J73" i="74"/>
  <c r="J72" i="74"/>
  <c r="J71" i="74"/>
  <c r="J70" i="74"/>
  <c r="J69" i="74"/>
  <c r="J68" i="74"/>
  <c r="J67" i="74"/>
  <c r="J66" i="74"/>
  <c r="J65" i="74"/>
  <c r="J64" i="74"/>
  <c r="J63" i="74"/>
  <c r="J62" i="74"/>
  <c r="J61" i="74"/>
  <c r="J60" i="74"/>
  <c r="J59" i="74"/>
  <c r="J58" i="74"/>
  <c r="J57" i="74"/>
  <c r="J56" i="74"/>
  <c r="J55" i="74"/>
  <c r="J54" i="74"/>
  <c r="J53" i="74"/>
  <c r="J52" i="74"/>
  <c r="J51" i="74"/>
  <c r="J50" i="74"/>
  <c r="J49" i="74"/>
  <c r="J48" i="74"/>
  <c r="J47" i="74"/>
  <c r="J46" i="74"/>
  <c r="J45" i="74"/>
  <c r="J44" i="74"/>
  <c r="J43" i="74"/>
  <c r="J42" i="74"/>
  <c r="J41" i="74"/>
  <c r="J40" i="74"/>
  <c r="J39" i="74"/>
  <c r="J38" i="74"/>
  <c r="J37" i="74"/>
  <c r="J36" i="74"/>
  <c r="J35" i="74"/>
  <c r="J34" i="74"/>
  <c r="J33" i="74"/>
  <c r="J32" i="74"/>
  <c r="J31" i="74"/>
  <c r="J30" i="74"/>
  <c r="J29" i="74"/>
  <c r="J28" i="74"/>
  <c r="J27" i="74"/>
  <c r="J26" i="74"/>
  <c r="J25" i="74"/>
  <c r="J24" i="74"/>
  <c r="J23" i="74"/>
  <c r="J22" i="74"/>
  <c r="J21" i="74"/>
  <c r="J20" i="74"/>
  <c r="J19" i="74"/>
  <c r="J18" i="74"/>
  <c r="J17" i="74"/>
  <c r="J16" i="74"/>
  <c r="J15" i="74"/>
  <c r="J14" i="74"/>
  <c r="J13" i="74"/>
  <c r="E512" i="91" l="1"/>
  <c r="E511" i="91"/>
  <c r="E510" i="91"/>
  <c r="E509" i="91"/>
  <c r="E508" i="91"/>
  <c r="E507" i="91"/>
  <c r="E506" i="91"/>
  <c r="E505" i="91"/>
  <c r="E504" i="91"/>
  <c r="E503" i="91"/>
  <c r="E502" i="91"/>
  <c r="E501" i="91"/>
  <c r="E500" i="91"/>
  <c r="E499" i="91"/>
  <c r="E498" i="91"/>
  <c r="E497" i="91"/>
  <c r="E496" i="91"/>
  <c r="E495" i="91"/>
  <c r="E494" i="91"/>
  <c r="E493" i="91"/>
  <c r="E492" i="91"/>
  <c r="E491" i="91"/>
  <c r="E490" i="91"/>
  <c r="E489" i="91"/>
  <c r="E488" i="91"/>
  <c r="E487" i="91"/>
  <c r="E486" i="91"/>
  <c r="E485" i="91"/>
  <c r="E484" i="91"/>
  <c r="E483" i="91"/>
  <c r="E482" i="91"/>
  <c r="E481" i="91"/>
  <c r="E480" i="91"/>
  <c r="E479" i="91"/>
  <c r="E478" i="91"/>
  <c r="E477" i="91"/>
  <c r="E476" i="91"/>
  <c r="E475" i="91"/>
  <c r="E474" i="91"/>
  <c r="E473" i="91"/>
  <c r="E472" i="91"/>
  <c r="E471" i="91"/>
  <c r="E470" i="91"/>
  <c r="E469" i="91"/>
  <c r="E468" i="91"/>
  <c r="E467" i="91"/>
  <c r="E466" i="91"/>
  <c r="E465" i="91"/>
  <c r="E464" i="91"/>
  <c r="E463" i="91"/>
  <c r="E462" i="91"/>
  <c r="E461" i="91"/>
  <c r="E460" i="91"/>
  <c r="E459" i="91"/>
  <c r="E458" i="91"/>
  <c r="E457" i="91"/>
  <c r="E456" i="91"/>
  <c r="E455" i="91"/>
  <c r="E454" i="91"/>
  <c r="E453" i="91"/>
  <c r="E452" i="91"/>
  <c r="E451" i="91"/>
  <c r="E450" i="91"/>
  <c r="E449" i="91"/>
  <c r="E448" i="91"/>
  <c r="E447" i="91"/>
  <c r="E446" i="91"/>
  <c r="E445" i="91"/>
  <c r="E444" i="91"/>
  <c r="E443" i="91"/>
  <c r="E442" i="91"/>
  <c r="E441" i="91"/>
  <c r="E440" i="91"/>
  <c r="E439" i="91"/>
  <c r="E438" i="91"/>
  <c r="E437" i="91"/>
  <c r="E436" i="91"/>
  <c r="E435" i="91"/>
  <c r="E434" i="91"/>
  <c r="E433" i="91"/>
  <c r="E432" i="91"/>
  <c r="E431" i="91"/>
  <c r="E430" i="91"/>
  <c r="E429" i="91"/>
  <c r="E428" i="91"/>
  <c r="E427" i="91"/>
  <c r="E426" i="91"/>
  <c r="E425" i="91"/>
  <c r="E424" i="91"/>
  <c r="E423" i="91"/>
  <c r="E422" i="91"/>
  <c r="E421" i="91"/>
  <c r="E420" i="91"/>
  <c r="E419" i="91"/>
  <c r="E418" i="91"/>
  <c r="E417" i="91"/>
  <c r="E416" i="91"/>
  <c r="E415" i="91"/>
  <c r="E414" i="91"/>
  <c r="E413" i="91"/>
  <c r="E412" i="91"/>
  <c r="E411" i="91"/>
  <c r="E410" i="91"/>
  <c r="E409" i="91"/>
  <c r="E408" i="91"/>
  <c r="E407" i="91"/>
  <c r="E406" i="91"/>
  <c r="E405" i="91"/>
  <c r="E404" i="91"/>
  <c r="E403" i="91"/>
  <c r="E402" i="91"/>
  <c r="E401" i="91"/>
  <c r="E400" i="91"/>
  <c r="E399" i="91"/>
  <c r="E398" i="91"/>
  <c r="E397" i="91"/>
  <c r="E396" i="91"/>
  <c r="E395" i="91"/>
  <c r="E394" i="91"/>
  <c r="E393" i="91"/>
  <c r="E392" i="91"/>
  <c r="E391" i="91"/>
  <c r="E390" i="91"/>
  <c r="E389" i="91"/>
  <c r="E388" i="91"/>
  <c r="E387" i="91"/>
  <c r="E386" i="91"/>
  <c r="E385" i="91"/>
  <c r="E384" i="91"/>
  <c r="E383" i="91"/>
  <c r="E382" i="91"/>
  <c r="E381" i="91"/>
  <c r="E380" i="91"/>
  <c r="E379" i="91"/>
  <c r="E378" i="91"/>
  <c r="E377" i="91"/>
  <c r="E376" i="91"/>
  <c r="E375" i="91"/>
  <c r="E374" i="91"/>
  <c r="E373" i="91"/>
  <c r="E372" i="91"/>
  <c r="E371" i="91"/>
  <c r="E370" i="91"/>
  <c r="E369" i="91"/>
  <c r="E368" i="91"/>
  <c r="E367" i="91"/>
  <c r="E366" i="91"/>
  <c r="E365" i="91"/>
  <c r="E364" i="91"/>
  <c r="E363" i="91"/>
  <c r="E362" i="91"/>
  <c r="E361" i="91"/>
  <c r="E360" i="91"/>
  <c r="E359" i="91"/>
  <c r="E358" i="91"/>
  <c r="E357" i="91"/>
  <c r="E356" i="91"/>
  <c r="E355" i="91"/>
  <c r="E354" i="91"/>
  <c r="E353" i="91"/>
  <c r="E352" i="91"/>
  <c r="E351" i="91"/>
  <c r="E350" i="91"/>
  <c r="E349" i="91"/>
  <c r="E348" i="91"/>
  <c r="E347" i="91"/>
  <c r="E346" i="91"/>
  <c r="E345" i="91"/>
  <c r="E344" i="91"/>
  <c r="E343" i="91"/>
  <c r="E342" i="91"/>
  <c r="E341" i="91"/>
  <c r="E340" i="91"/>
  <c r="E339" i="91"/>
  <c r="E338" i="91"/>
  <c r="E337" i="91"/>
  <c r="E336" i="91"/>
  <c r="E335" i="91"/>
  <c r="E334" i="91"/>
  <c r="E333" i="91"/>
  <c r="E332" i="91"/>
  <c r="E331" i="91"/>
  <c r="E330" i="91"/>
  <c r="E329" i="91"/>
  <c r="E328" i="91"/>
  <c r="E327" i="91"/>
  <c r="E326" i="91"/>
  <c r="E325" i="91"/>
  <c r="E324" i="91"/>
  <c r="E323" i="91"/>
  <c r="E322" i="91"/>
  <c r="E321" i="91"/>
  <c r="E320" i="91"/>
  <c r="E319" i="91"/>
  <c r="E318" i="91"/>
  <c r="E317" i="91"/>
  <c r="E316" i="91"/>
  <c r="E315" i="91"/>
  <c r="E314" i="91"/>
  <c r="E313" i="91"/>
  <c r="E312" i="91"/>
  <c r="E311" i="91"/>
  <c r="E310" i="91"/>
  <c r="E309" i="91"/>
  <c r="E308" i="91"/>
  <c r="E307" i="91"/>
  <c r="E306" i="91"/>
  <c r="E305" i="91"/>
  <c r="E304" i="91"/>
  <c r="E303" i="91"/>
  <c r="E302" i="91"/>
  <c r="E301" i="91"/>
  <c r="E300" i="91"/>
  <c r="E299" i="91"/>
  <c r="E298" i="91"/>
  <c r="E297" i="91"/>
  <c r="E296" i="91"/>
  <c r="E295" i="91"/>
  <c r="E294" i="91"/>
  <c r="E293" i="91"/>
  <c r="E292" i="91"/>
  <c r="E291" i="91"/>
  <c r="E290" i="91"/>
  <c r="E289" i="91"/>
  <c r="E288" i="91"/>
  <c r="E287" i="91"/>
  <c r="E286" i="91"/>
  <c r="E285" i="91"/>
  <c r="E284" i="91"/>
  <c r="E283" i="91"/>
  <c r="E282" i="91"/>
  <c r="E281" i="91"/>
  <c r="E280" i="91"/>
  <c r="E279" i="91"/>
  <c r="E278" i="91"/>
  <c r="E277" i="91"/>
  <c r="E276" i="91"/>
  <c r="E275" i="91"/>
  <c r="E274" i="91"/>
  <c r="E273" i="91"/>
  <c r="E272" i="91"/>
  <c r="E271" i="91"/>
  <c r="E270" i="91"/>
  <c r="E269" i="91"/>
  <c r="E268" i="91"/>
  <c r="E267" i="91"/>
  <c r="E266" i="91"/>
  <c r="E265" i="91"/>
  <c r="E264" i="91"/>
  <c r="E263" i="91"/>
  <c r="E262" i="91"/>
  <c r="E261" i="91"/>
  <c r="E260" i="91"/>
  <c r="E259" i="91"/>
  <c r="E258" i="91"/>
  <c r="E257" i="91"/>
  <c r="E256" i="91"/>
  <c r="E255" i="91"/>
  <c r="E254" i="91"/>
  <c r="E253" i="91"/>
  <c r="E252" i="91"/>
  <c r="E251" i="91"/>
  <c r="E250" i="91"/>
  <c r="E249" i="91"/>
  <c r="E248" i="91"/>
  <c r="E247" i="91"/>
  <c r="E246" i="91"/>
  <c r="E245" i="91"/>
  <c r="E244" i="91"/>
  <c r="E243" i="91"/>
  <c r="E242" i="91"/>
  <c r="E241" i="91"/>
  <c r="E240" i="91"/>
  <c r="E239" i="91"/>
  <c r="E238" i="91"/>
  <c r="E237" i="91"/>
  <c r="E236" i="91"/>
  <c r="E235" i="91"/>
  <c r="E234" i="91"/>
  <c r="E233" i="91"/>
  <c r="E232" i="91"/>
  <c r="E231" i="91"/>
  <c r="E230" i="91"/>
  <c r="E229" i="91"/>
  <c r="E228" i="91"/>
  <c r="E227" i="91"/>
  <c r="E226" i="91"/>
  <c r="E225" i="91"/>
  <c r="E224" i="91"/>
  <c r="E223" i="91"/>
  <c r="E222" i="91"/>
  <c r="E221" i="91"/>
  <c r="E220" i="91"/>
  <c r="E219" i="91"/>
  <c r="E218" i="91"/>
  <c r="E217" i="91"/>
  <c r="E216" i="91"/>
  <c r="E215" i="91"/>
  <c r="E214" i="91"/>
  <c r="E213" i="91"/>
  <c r="E212" i="91"/>
  <c r="E211" i="91"/>
  <c r="E210" i="91"/>
  <c r="E209" i="91"/>
  <c r="E208" i="91"/>
  <c r="E207" i="91"/>
  <c r="E206" i="91"/>
  <c r="E205" i="91"/>
  <c r="E204" i="91"/>
  <c r="E203" i="91"/>
  <c r="E202" i="91"/>
  <c r="E201" i="91"/>
  <c r="E200" i="91"/>
  <c r="E199" i="91"/>
  <c r="E198" i="91"/>
  <c r="E197" i="91"/>
  <c r="E196" i="91"/>
  <c r="E195" i="91"/>
  <c r="E194" i="91"/>
  <c r="E193" i="91"/>
  <c r="E192" i="91"/>
  <c r="E191" i="91"/>
  <c r="E190" i="91"/>
  <c r="E189" i="91"/>
  <c r="E188" i="91"/>
  <c r="E187" i="91"/>
  <c r="E186" i="91"/>
  <c r="E185" i="91"/>
  <c r="E184" i="91"/>
  <c r="E183" i="91"/>
  <c r="E182" i="91"/>
  <c r="E181" i="91"/>
  <c r="E180" i="91"/>
  <c r="E179" i="91"/>
  <c r="E178" i="91"/>
  <c r="E177" i="91"/>
  <c r="E176" i="91"/>
  <c r="E175" i="91"/>
  <c r="E174" i="91"/>
  <c r="E173" i="91"/>
  <c r="E172" i="91"/>
  <c r="E171" i="91"/>
  <c r="E170" i="91"/>
  <c r="E169" i="91"/>
  <c r="E168" i="91"/>
  <c r="E167" i="91"/>
  <c r="E166" i="91"/>
  <c r="E165" i="91"/>
  <c r="E164" i="91"/>
  <c r="E163" i="91"/>
  <c r="E162" i="91"/>
  <c r="E161" i="91"/>
  <c r="E160" i="91"/>
  <c r="E159" i="91"/>
  <c r="E158" i="91"/>
  <c r="E157" i="91"/>
  <c r="E156" i="91"/>
  <c r="E155" i="91"/>
  <c r="E154" i="91"/>
  <c r="E153" i="91"/>
  <c r="E152" i="91"/>
  <c r="E151" i="91"/>
  <c r="E150" i="91"/>
  <c r="E149" i="91"/>
  <c r="E148" i="91"/>
  <c r="E147" i="91"/>
  <c r="E146" i="91"/>
  <c r="E145" i="91"/>
  <c r="E144" i="91"/>
  <c r="E143" i="91"/>
  <c r="E142" i="91"/>
  <c r="E141" i="91"/>
  <c r="E140" i="91"/>
  <c r="E139" i="91"/>
  <c r="E138" i="91"/>
  <c r="E137" i="91"/>
  <c r="E136" i="91"/>
  <c r="E135" i="91"/>
  <c r="E134" i="91"/>
  <c r="E133" i="91"/>
  <c r="E132" i="91"/>
  <c r="E131" i="91"/>
  <c r="E130" i="91"/>
  <c r="E129" i="91"/>
  <c r="E128" i="91"/>
  <c r="E127" i="91"/>
  <c r="E126" i="91"/>
  <c r="E125" i="91"/>
  <c r="E124" i="91"/>
  <c r="E123" i="91"/>
  <c r="E122" i="91"/>
  <c r="E121" i="91"/>
  <c r="E120" i="91"/>
  <c r="E119" i="91"/>
  <c r="E118" i="91"/>
  <c r="E117" i="91"/>
  <c r="E116" i="91"/>
  <c r="E115" i="91"/>
  <c r="E114" i="91"/>
  <c r="E113" i="91"/>
  <c r="E112" i="91"/>
  <c r="E111" i="91"/>
  <c r="E110" i="91"/>
  <c r="E109" i="91"/>
  <c r="E108" i="91"/>
  <c r="E107" i="91"/>
  <c r="E106" i="91"/>
  <c r="E105" i="91"/>
  <c r="E104" i="91"/>
  <c r="E103" i="91"/>
  <c r="E102" i="91"/>
  <c r="E101" i="91"/>
  <c r="E100" i="91"/>
  <c r="E99" i="91"/>
  <c r="E98" i="91"/>
  <c r="E97" i="91"/>
  <c r="E96" i="91"/>
  <c r="E95" i="91"/>
  <c r="E94" i="91"/>
  <c r="E93" i="91"/>
  <c r="E92" i="91"/>
  <c r="E91" i="91"/>
  <c r="E90" i="91"/>
  <c r="E89" i="91"/>
  <c r="E88" i="91"/>
  <c r="E87" i="91"/>
  <c r="E86" i="91"/>
  <c r="E85" i="91"/>
  <c r="E84" i="91"/>
  <c r="E83" i="91"/>
  <c r="E82" i="91"/>
  <c r="E81" i="91"/>
  <c r="E80" i="91"/>
  <c r="E79" i="91"/>
  <c r="E78" i="91"/>
  <c r="E77" i="91"/>
  <c r="E76" i="91"/>
  <c r="E75" i="91"/>
  <c r="E74" i="91"/>
  <c r="E73" i="91"/>
  <c r="E72" i="91"/>
  <c r="E71" i="91"/>
  <c r="E70" i="91"/>
  <c r="E69" i="91"/>
  <c r="E68" i="91"/>
  <c r="E67" i="91"/>
  <c r="E66" i="91"/>
  <c r="E65" i="91"/>
  <c r="E64" i="91"/>
  <c r="E63" i="91"/>
  <c r="E62" i="91"/>
  <c r="E61" i="91"/>
  <c r="E60" i="91"/>
  <c r="E59" i="91"/>
  <c r="E58" i="91"/>
  <c r="E57" i="91"/>
  <c r="E56" i="91"/>
  <c r="E55" i="91"/>
  <c r="E54" i="91"/>
  <c r="E53" i="91"/>
  <c r="E52" i="91"/>
  <c r="E51" i="91"/>
  <c r="E50" i="91"/>
  <c r="E49" i="91"/>
  <c r="E48" i="91"/>
  <c r="E47" i="91"/>
  <c r="E46" i="91"/>
  <c r="E45" i="91"/>
  <c r="E44" i="91"/>
  <c r="E43" i="91"/>
  <c r="E42" i="91"/>
  <c r="E41" i="91"/>
  <c r="E40" i="91"/>
  <c r="E39" i="91"/>
  <c r="E38" i="91"/>
  <c r="E37" i="91"/>
  <c r="E36" i="91"/>
  <c r="E35" i="91"/>
  <c r="E34" i="91"/>
  <c r="E33" i="91"/>
  <c r="E32" i="91"/>
  <c r="E31" i="91"/>
  <c r="E30" i="91"/>
  <c r="E29" i="91"/>
  <c r="E28" i="91"/>
  <c r="E27" i="91"/>
  <c r="E26" i="91"/>
  <c r="E25" i="91"/>
  <c r="E24" i="91"/>
  <c r="E23" i="91"/>
  <c r="E22" i="91"/>
  <c r="E21" i="91"/>
  <c r="E20" i="91"/>
  <c r="E19" i="91"/>
  <c r="E18" i="91"/>
  <c r="E17" i="91"/>
  <c r="E16" i="91"/>
  <c r="E15" i="91"/>
  <c r="E14" i="91"/>
  <c r="E13" i="91"/>
  <c r="E13" i="90"/>
  <c r="E512" i="90"/>
  <c r="E511" i="90"/>
  <c r="E510" i="90"/>
  <c r="E509" i="90"/>
  <c r="E508" i="90"/>
  <c r="E507" i="90"/>
  <c r="E506" i="90"/>
  <c r="E505" i="90"/>
  <c r="E504" i="90"/>
  <c r="E503" i="90"/>
  <c r="E502" i="90"/>
  <c r="E501" i="90"/>
  <c r="E500" i="90"/>
  <c r="E499" i="90"/>
  <c r="E498" i="90"/>
  <c r="E497" i="90"/>
  <c r="E496" i="90"/>
  <c r="E495" i="90"/>
  <c r="E494" i="90"/>
  <c r="E493" i="90"/>
  <c r="E492" i="90"/>
  <c r="E491" i="90"/>
  <c r="E490" i="90"/>
  <c r="E489" i="90"/>
  <c r="E488" i="90"/>
  <c r="E487" i="90"/>
  <c r="E486" i="90"/>
  <c r="E485" i="90"/>
  <c r="E484" i="90"/>
  <c r="E483" i="90"/>
  <c r="E482" i="90"/>
  <c r="E481" i="90"/>
  <c r="E480" i="90"/>
  <c r="E479" i="90"/>
  <c r="E478" i="90"/>
  <c r="E477" i="90"/>
  <c r="E476" i="90"/>
  <c r="E475" i="90"/>
  <c r="E474" i="90"/>
  <c r="E473" i="90"/>
  <c r="E472" i="90"/>
  <c r="E471" i="90"/>
  <c r="E470" i="90"/>
  <c r="E469" i="90"/>
  <c r="E468" i="90"/>
  <c r="E467" i="90"/>
  <c r="E466" i="90"/>
  <c r="E465" i="90"/>
  <c r="E464" i="90"/>
  <c r="E463" i="90"/>
  <c r="E462" i="90"/>
  <c r="E461" i="90"/>
  <c r="E460" i="90"/>
  <c r="E459" i="90"/>
  <c r="E458" i="90"/>
  <c r="E457" i="90"/>
  <c r="E456" i="90"/>
  <c r="E455" i="90"/>
  <c r="E454" i="90"/>
  <c r="E453" i="90"/>
  <c r="E452" i="90"/>
  <c r="E451" i="90"/>
  <c r="E450" i="90"/>
  <c r="E449" i="90"/>
  <c r="E448" i="90"/>
  <c r="E447" i="90"/>
  <c r="E446" i="90"/>
  <c r="E445" i="90"/>
  <c r="E444" i="90"/>
  <c r="E443" i="90"/>
  <c r="E442" i="90"/>
  <c r="E441" i="90"/>
  <c r="E440" i="90"/>
  <c r="E439" i="90"/>
  <c r="E438" i="90"/>
  <c r="E437" i="90"/>
  <c r="E436" i="90"/>
  <c r="E435" i="90"/>
  <c r="E434" i="90"/>
  <c r="E433" i="90"/>
  <c r="E432" i="90"/>
  <c r="E431" i="90"/>
  <c r="E430" i="90"/>
  <c r="E429" i="90"/>
  <c r="E428" i="90"/>
  <c r="E427" i="90"/>
  <c r="E426" i="90"/>
  <c r="E425" i="90"/>
  <c r="E424" i="90"/>
  <c r="E423" i="90"/>
  <c r="E422" i="90"/>
  <c r="E421" i="90"/>
  <c r="E420" i="90"/>
  <c r="E419" i="90"/>
  <c r="E418" i="90"/>
  <c r="E417" i="90"/>
  <c r="E416" i="90"/>
  <c r="E415" i="90"/>
  <c r="E414" i="90"/>
  <c r="E413" i="90"/>
  <c r="E412" i="90"/>
  <c r="E411" i="90"/>
  <c r="E410" i="90"/>
  <c r="E409" i="90"/>
  <c r="E408" i="90"/>
  <c r="E407" i="90"/>
  <c r="E406" i="90"/>
  <c r="E405" i="90"/>
  <c r="E404" i="90"/>
  <c r="E403" i="90"/>
  <c r="E402" i="90"/>
  <c r="E401" i="90"/>
  <c r="E400" i="90"/>
  <c r="E399" i="90"/>
  <c r="E398" i="90"/>
  <c r="E397" i="90"/>
  <c r="E396" i="90"/>
  <c r="E395" i="90"/>
  <c r="E394" i="90"/>
  <c r="E393" i="90"/>
  <c r="E392" i="90"/>
  <c r="E391" i="90"/>
  <c r="E390" i="90"/>
  <c r="E389" i="90"/>
  <c r="E388" i="90"/>
  <c r="E387" i="90"/>
  <c r="E386" i="90"/>
  <c r="E385" i="90"/>
  <c r="E384" i="90"/>
  <c r="E383" i="90"/>
  <c r="E382" i="90"/>
  <c r="E381" i="90"/>
  <c r="E380" i="90"/>
  <c r="E379" i="90"/>
  <c r="E378" i="90"/>
  <c r="E377" i="90"/>
  <c r="E376" i="90"/>
  <c r="E375" i="90"/>
  <c r="E374" i="90"/>
  <c r="E373" i="90"/>
  <c r="E372" i="90"/>
  <c r="E371" i="90"/>
  <c r="E370" i="90"/>
  <c r="E369" i="90"/>
  <c r="E368" i="90"/>
  <c r="E367" i="90"/>
  <c r="E366" i="90"/>
  <c r="E365" i="90"/>
  <c r="E364" i="90"/>
  <c r="E363" i="90"/>
  <c r="E362" i="90"/>
  <c r="E361" i="90"/>
  <c r="E360" i="90"/>
  <c r="E359" i="90"/>
  <c r="E358" i="90"/>
  <c r="E357" i="90"/>
  <c r="E356" i="90"/>
  <c r="E355" i="90"/>
  <c r="E354" i="90"/>
  <c r="E353" i="90"/>
  <c r="E352" i="90"/>
  <c r="E351" i="90"/>
  <c r="E350" i="90"/>
  <c r="E349" i="90"/>
  <c r="E348" i="90"/>
  <c r="E347" i="90"/>
  <c r="E346" i="90"/>
  <c r="E345" i="90"/>
  <c r="E344" i="90"/>
  <c r="E343" i="90"/>
  <c r="E342" i="90"/>
  <c r="E341" i="90"/>
  <c r="E340" i="90"/>
  <c r="E339" i="90"/>
  <c r="E338" i="90"/>
  <c r="E337" i="90"/>
  <c r="E336" i="90"/>
  <c r="E335" i="90"/>
  <c r="E334" i="90"/>
  <c r="E333" i="90"/>
  <c r="E332" i="90"/>
  <c r="E331" i="90"/>
  <c r="E330" i="90"/>
  <c r="E329" i="90"/>
  <c r="E328" i="90"/>
  <c r="E327" i="90"/>
  <c r="E326" i="90"/>
  <c r="E325" i="90"/>
  <c r="E324" i="90"/>
  <c r="E323" i="90"/>
  <c r="E322" i="90"/>
  <c r="E321" i="90"/>
  <c r="E320" i="90"/>
  <c r="E319" i="90"/>
  <c r="E318" i="90"/>
  <c r="E317" i="90"/>
  <c r="E316" i="90"/>
  <c r="E315" i="90"/>
  <c r="E314" i="90"/>
  <c r="E313" i="90"/>
  <c r="E312" i="90"/>
  <c r="E311" i="90"/>
  <c r="E310" i="90"/>
  <c r="E309" i="90"/>
  <c r="E308" i="90"/>
  <c r="E307" i="90"/>
  <c r="E306" i="90"/>
  <c r="E305" i="90"/>
  <c r="E304" i="90"/>
  <c r="E303" i="90"/>
  <c r="E302" i="90"/>
  <c r="E301" i="90"/>
  <c r="E300" i="90"/>
  <c r="E299" i="90"/>
  <c r="E298" i="90"/>
  <c r="E297" i="90"/>
  <c r="E296" i="90"/>
  <c r="E295" i="90"/>
  <c r="E294" i="90"/>
  <c r="E293" i="90"/>
  <c r="E292" i="90"/>
  <c r="E291" i="90"/>
  <c r="E290" i="90"/>
  <c r="E289" i="90"/>
  <c r="E288" i="90"/>
  <c r="E287" i="90"/>
  <c r="E286" i="90"/>
  <c r="E285" i="90"/>
  <c r="E284" i="90"/>
  <c r="E283" i="90"/>
  <c r="E282" i="90"/>
  <c r="E281" i="90"/>
  <c r="E280" i="90"/>
  <c r="E279" i="90"/>
  <c r="E278" i="90"/>
  <c r="E277" i="90"/>
  <c r="E276" i="90"/>
  <c r="E275" i="90"/>
  <c r="E274" i="90"/>
  <c r="E273" i="90"/>
  <c r="E272" i="90"/>
  <c r="E271" i="90"/>
  <c r="E270" i="90"/>
  <c r="E269" i="90"/>
  <c r="E268" i="90"/>
  <c r="E267" i="90"/>
  <c r="E266" i="90"/>
  <c r="E265" i="90"/>
  <c r="E264" i="90"/>
  <c r="E263" i="90"/>
  <c r="E262" i="90"/>
  <c r="E261" i="90"/>
  <c r="E260" i="90"/>
  <c r="E259" i="90"/>
  <c r="E258" i="90"/>
  <c r="E257" i="90"/>
  <c r="E256" i="90"/>
  <c r="E255" i="90"/>
  <c r="E254" i="90"/>
  <c r="E253" i="90"/>
  <c r="E252" i="90"/>
  <c r="E251" i="90"/>
  <c r="E250" i="90"/>
  <c r="E249" i="90"/>
  <c r="E248" i="90"/>
  <c r="E247" i="90"/>
  <c r="E246" i="90"/>
  <c r="E245" i="90"/>
  <c r="E244" i="90"/>
  <c r="E243" i="90"/>
  <c r="E242" i="90"/>
  <c r="E241" i="90"/>
  <c r="E240" i="90"/>
  <c r="E239" i="90"/>
  <c r="E238" i="90"/>
  <c r="E237" i="90"/>
  <c r="E236" i="90"/>
  <c r="E235" i="90"/>
  <c r="E234" i="90"/>
  <c r="E233" i="90"/>
  <c r="E232" i="90"/>
  <c r="E231" i="90"/>
  <c r="E230" i="90"/>
  <c r="E229" i="90"/>
  <c r="E228" i="90"/>
  <c r="E227" i="90"/>
  <c r="E226" i="90"/>
  <c r="E225" i="90"/>
  <c r="E224" i="90"/>
  <c r="E223" i="90"/>
  <c r="E222" i="90"/>
  <c r="E221" i="90"/>
  <c r="E220" i="90"/>
  <c r="E219" i="90"/>
  <c r="E218" i="90"/>
  <c r="E217" i="90"/>
  <c r="E216" i="90"/>
  <c r="E215" i="90"/>
  <c r="E214" i="90"/>
  <c r="E213" i="90"/>
  <c r="E212" i="90"/>
  <c r="E211" i="90"/>
  <c r="E210" i="90"/>
  <c r="E209" i="90"/>
  <c r="E208" i="90"/>
  <c r="E207" i="90"/>
  <c r="E206" i="90"/>
  <c r="E205" i="90"/>
  <c r="E204" i="90"/>
  <c r="E203" i="90"/>
  <c r="E202" i="90"/>
  <c r="E201" i="90"/>
  <c r="E200" i="90"/>
  <c r="E199" i="90"/>
  <c r="E198" i="90"/>
  <c r="E197" i="90"/>
  <c r="E196" i="90"/>
  <c r="E195" i="90"/>
  <c r="E194" i="90"/>
  <c r="E193" i="90"/>
  <c r="E192" i="90"/>
  <c r="E191" i="90"/>
  <c r="E190" i="90"/>
  <c r="E189" i="90"/>
  <c r="E188" i="90"/>
  <c r="E187" i="90"/>
  <c r="E186" i="90"/>
  <c r="E185" i="90"/>
  <c r="E184" i="90"/>
  <c r="E183" i="90"/>
  <c r="E182" i="90"/>
  <c r="E181" i="90"/>
  <c r="E180" i="90"/>
  <c r="E179" i="90"/>
  <c r="E178" i="90"/>
  <c r="E177" i="90"/>
  <c r="E176" i="90"/>
  <c r="E175" i="90"/>
  <c r="E174" i="90"/>
  <c r="E173" i="90"/>
  <c r="E172" i="90"/>
  <c r="E171" i="90"/>
  <c r="E170" i="90"/>
  <c r="E169" i="90"/>
  <c r="E168" i="90"/>
  <c r="E167" i="90"/>
  <c r="E166" i="90"/>
  <c r="E165" i="90"/>
  <c r="E164" i="90"/>
  <c r="E163" i="90"/>
  <c r="E162" i="90"/>
  <c r="E161" i="90"/>
  <c r="E160" i="90"/>
  <c r="E159" i="90"/>
  <c r="E158" i="90"/>
  <c r="E157" i="90"/>
  <c r="E156" i="90"/>
  <c r="E155" i="90"/>
  <c r="E154" i="90"/>
  <c r="E153" i="90"/>
  <c r="E152" i="90"/>
  <c r="E151" i="90"/>
  <c r="E150" i="90"/>
  <c r="E149" i="90"/>
  <c r="E148" i="90"/>
  <c r="E147" i="90"/>
  <c r="E146" i="90"/>
  <c r="E145" i="90"/>
  <c r="E144" i="90"/>
  <c r="E143" i="90"/>
  <c r="E142" i="90"/>
  <c r="E141" i="90"/>
  <c r="E140" i="90"/>
  <c r="E139" i="90"/>
  <c r="E138" i="90"/>
  <c r="E137" i="90"/>
  <c r="E136" i="90"/>
  <c r="E135" i="90"/>
  <c r="E134" i="90"/>
  <c r="E133" i="90"/>
  <c r="E132" i="90"/>
  <c r="E131" i="90"/>
  <c r="E130" i="90"/>
  <c r="E129" i="90"/>
  <c r="E128" i="90"/>
  <c r="E127" i="90"/>
  <c r="E126" i="90"/>
  <c r="E125" i="90"/>
  <c r="E124" i="90"/>
  <c r="E123" i="90"/>
  <c r="E122" i="90"/>
  <c r="E121" i="90"/>
  <c r="E120" i="90"/>
  <c r="E119" i="90"/>
  <c r="E118" i="90"/>
  <c r="E117" i="90"/>
  <c r="E116" i="90"/>
  <c r="E115" i="90"/>
  <c r="E114" i="90"/>
  <c r="E113" i="90"/>
  <c r="E112" i="90"/>
  <c r="E111" i="90"/>
  <c r="E110" i="90"/>
  <c r="E109" i="90"/>
  <c r="E108" i="90"/>
  <c r="E107" i="90"/>
  <c r="E106" i="90"/>
  <c r="E105" i="90"/>
  <c r="E104" i="90"/>
  <c r="E103" i="90"/>
  <c r="E102" i="90"/>
  <c r="E101" i="90"/>
  <c r="E100" i="90"/>
  <c r="E99" i="90"/>
  <c r="E98" i="90"/>
  <c r="E97" i="90"/>
  <c r="E96" i="90"/>
  <c r="E95" i="90"/>
  <c r="E94" i="90"/>
  <c r="E93" i="90"/>
  <c r="E92" i="90"/>
  <c r="E91" i="90"/>
  <c r="E90" i="90"/>
  <c r="E89" i="90"/>
  <c r="E88" i="90"/>
  <c r="E87" i="90"/>
  <c r="E86" i="90"/>
  <c r="E85" i="90"/>
  <c r="E84" i="90"/>
  <c r="E83" i="90"/>
  <c r="E82" i="90"/>
  <c r="E81" i="90"/>
  <c r="E80" i="90"/>
  <c r="E79" i="90"/>
  <c r="E78" i="90"/>
  <c r="E77" i="90"/>
  <c r="E76" i="90"/>
  <c r="E75" i="90"/>
  <c r="E74" i="90"/>
  <c r="E73" i="90"/>
  <c r="E72" i="90"/>
  <c r="E71" i="90"/>
  <c r="E70" i="90"/>
  <c r="E69" i="90"/>
  <c r="E68" i="90"/>
  <c r="E67" i="90"/>
  <c r="E66" i="90"/>
  <c r="E65" i="90"/>
  <c r="E64" i="90"/>
  <c r="E63" i="90"/>
  <c r="E62" i="90"/>
  <c r="E61" i="90"/>
  <c r="E60" i="90"/>
  <c r="E59" i="90"/>
  <c r="E58" i="90"/>
  <c r="E57" i="90"/>
  <c r="E56" i="90"/>
  <c r="E55" i="90"/>
  <c r="E54" i="90"/>
  <c r="E53" i="90"/>
  <c r="E52" i="90"/>
  <c r="E51" i="90"/>
  <c r="E50" i="90"/>
  <c r="E49" i="90"/>
  <c r="E48" i="90"/>
  <c r="E47" i="90"/>
  <c r="E46" i="90"/>
  <c r="E45" i="90"/>
  <c r="E44" i="90"/>
  <c r="E43" i="90"/>
  <c r="E42" i="90"/>
  <c r="E41" i="90"/>
  <c r="E40" i="90"/>
  <c r="E39" i="90"/>
  <c r="E38" i="90"/>
  <c r="E37" i="90"/>
  <c r="E36" i="90"/>
  <c r="E35" i="90"/>
  <c r="E34" i="90"/>
  <c r="E33" i="90"/>
  <c r="E32" i="90"/>
  <c r="E31" i="90"/>
  <c r="E30" i="90"/>
  <c r="E29" i="90"/>
  <c r="E28" i="90"/>
  <c r="E27" i="90"/>
  <c r="E26" i="90"/>
  <c r="E25" i="90"/>
  <c r="E24" i="90"/>
  <c r="E23" i="90"/>
  <c r="E22" i="90"/>
  <c r="E21" i="90"/>
  <c r="E20" i="90"/>
  <c r="E19" i="90"/>
  <c r="E18" i="90"/>
  <c r="E17" i="90"/>
  <c r="E16" i="90"/>
  <c r="E15" i="90"/>
  <c r="E14" i="90"/>
  <c r="E13" i="89"/>
  <c r="E512" i="89"/>
  <c r="E511" i="89"/>
  <c r="E510" i="89"/>
  <c r="E509" i="89"/>
  <c r="E508" i="89"/>
  <c r="E507" i="89"/>
  <c r="E506" i="89"/>
  <c r="E505" i="89"/>
  <c r="E504" i="89"/>
  <c r="E503" i="89"/>
  <c r="E502" i="89"/>
  <c r="E501" i="89"/>
  <c r="E500" i="89"/>
  <c r="E499" i="89"/>
  <c r="E498" i="89"/>
  <c r="E497" i="89"/>
  <c r="E496" i="89"/>
  <c r="E495" i="89"/>
  <c r="E494" i="89"/>
  <c r="E493" i="89"/>
  <c r="E492" i="89"/>
  <c r="E491" i="89"/>
  <c r="E490" i="89"/>
  <c r="E489" i="89"/>
  <c r="E488" i="89"/>
  <c r="E487" i="89"/>
  <c r="E486" i="89"/>
  <c r="E485" i="89"/>
  <c r="E484" i="89"/>
  <c r="E483" i="89"/>
  <c r="E482" i="89"/>
  <c r="E481" i="89"/>
  <c r="E480" i="89"/>
  <c r="E479" i="89"/>
  <c r="E478" i="89"/>
  <c r="E477" i="89"/>
  <c r="E476" i="89"/>
  <c r="E475" i="89"/>
  <c r="E474" i="89"/>
  <c r="E473" i="89"/>
  <c r="E472" i="89"/>
  <c r="E471" i="89"/>
  <c r="E470" i="89"/>
  <c r="E469" i="89"/>
  <c r="E468" i="89"/>
  <c r="E467" i="89"/>
  <c r="E466" i="89"/>
  <c r="E465" i="89"/>
  <c r="E464" i="89"/>
  <c r="E463" i="89"/>
  <c r="E462" i="89"/>
  <c r="E461" i="89"/>
  <c r="E460" i="89"/>
  <c r="E459" i="89"/>
  <c r="E458" i="89"/>
  <c r="E457" i="89"/>
  <c r="E456" i="89"/>
  <c r="E455" i="89"/>
  <c r="E454" i="89"/>
  <c r="E453" i="89"/>
  <c r="E452" i="89"/>
  <c r="E451" i="89"/>
  <c r="E450" i="89"/>
  <c r="E449" i="89"/>
  <c r="E448" i="89"/>
  <c r="E447" i="89"/>
  <c r="E446" i="89"/>
  <c r="E445" i="89"/>
  <c r="E444" i="89"/>
  <c r="E443" i="89"/>
  <c r="E442" i="89"/>
  <c r="E441" i="89"/>
  <c r="E440" i="89"/>
  <c r="E439" i="89"/>
  <c r="E438" i="89"/>
  <c r="E437" i="89"/>
  <c r="E436" i="89"/>
  <c r="E435" i="89"/>
  <c r="E434" i="89"/>
  <c r="E433" i="89"/>
  <c r="E432" i="89"/>
  <c r="E431" i="89"/>
  <c r="E430" i="89"/>
  <c r="E429" i="89"/>
  <c r="E428" i="89"/>
  <c r="E427" i="89"/>
  <c r="E426" i="89"/>
  <c r="E425" i="89"/>
  <c r="E424" i="89"/>
  <c r="E423" i="89"/>
  <c r="E422" i="89"/>
  <c r="E421" i="89"/>
  <c r="E420" i="89"/>
  <c r="E419" i="89"/>
  <c r="E418" i="89"/>
  <c r="E417" i="89"/>
  <c r="E416" i="89"/>
  <c r="E415" i="89"/>
  <c r="E414" i="89"/>
  <c r="E413" i="89"/>
  <c r="E412" i="89"/>
  <c r="E411" i="89"/>
  <c r="E410" i="89"/>
  <c r="E409" i="89"/>
  <c r="E408" i="89"/>
  <c r="E407" i="89"/>
  <c r="E406" i="89"/>
  <c r="E405" i="89"/>
  <c r="E404" i="89"/>
  <c r="E403" i="89"/>
  <c r="E402" i="89"/>
  <c r="E401" i="89"/>
  <c r="E400" i="89"/>
  <c r="E399" i="89"/>
  <c r="E398" i="89"/>
  <c r="E397" i="89"/>
  <c r="E396" i="89"/>
  <c r="E395" i="89"/>
  <c r="E394" i="89"/>
  <c r="E393" i="89"/>
  <c r="E392" i="89"/>
  <c r="E391" i="89"/>
  <c r="E390" i="89"/>
  <c r="E389" i="89"/>
  <c r="E388" i="89"/>
  <c r="E387" i="89"/>
  <c r="E386" i="89"/>
  <c r="E385" i="89"/>
  <c r="E384" i="89"/>
  <c r="E383" i="89"/>
  <c r="E382" i="89"/>
  <c r="E381" i="89"/>
  <c r="E380" i="89"/>
  <c r="E379" i="89"/>
  <c r="E378" i="89"/>
  <c r="E377" i="89"/>
  <c r="E376" i="89"/>
  <c r="E375" i="89"/>
  <c r="E374" i="89"/>
  <c r="E373" i="89"/>
  <c r="E372" i="89"/>
  <c r="E371" i="89"/>
  <c r="E370" i="89"/>
  <c r="E369" i="89"/>
  <c r="E368" i="89"/>
  <c r="E367" i="89"/>
  <c r="E366" i="89"/>
  <c r="E365" i="89"/>
  <c r="E364" i="89"/>
  <c r="E363" i="89"/>
  <c r="E362" i="89"/>
  <c r="E361" i="89"/>
  <c r="E360" i="89"/>
  <c r="E359" i="89"/>
  <c r="E358" i="89"/>
  <c r="E357" i="89"/>
  <c r="E356" i="89"/>
  <c r="E355" i="89"/>
  <c r="E354" i="89"/>
  <c r="E353" i="89"/>
  <c r="E352" i="89"/>
  <c r="E351" i="89"/>
  <c r="E350" i="89"/>
  <c r="E349" i="89"/>
  <c r="E348" i="89"/>
  <c r="E347" i="89"/>
  <c r="E346" i="89"/>
  <c r="E345" i="89"/>
  <c r="E344" i="89"/>
  <c r="E343" i="89"/>
  <c r="E342" i="89"/>
  <c r="E341" i="89"/>
  <c r="E340" i="89"/>
  <c r="E339" i="89"/>
  <c r="E338" i="89"/>
  <c r="E337" i="89"/>
  <c r="E336" i="89"/>
  <c r="E335" i="89"/>
  <c r="E334" i="89"/>
  <c r="E333" i="89"/>
  <c r="E332" i="89"/>
  <c r="E331" i="89"/>
  <c r="E330" i="89"/>
  <c r="E329" i="89"/>
  <c r="E328" i="89"/>
  <c r="E327" i="89"/>
  <c r="E326" i="89"/>
  <c r="E325" i="89"/>
  <c r="E324" i="89"/>
  <c r="E323" i="89"/>
  <c r="E322" i="89"/>
  <c r="E321" i="89"/>
  <c r="E320" i="89"/>
  <c r="E319" i="89"/>
  <c r="E318" i="89"/>
  <c r="E317" i="89"/>
  <c r="E316" i="89"/>
  <c r="E315" i="89"/>
  <c r="E314" i="89"/>
  <c r="E313" i="89"/>
  <c r="E312" i="89"/>
  <c r="E311" i="89"/>
  <c r="E310" i="89"/>
  <c r="E309" i="89"/>
  <c r="E308" i="89"/>
  <c r="E307" i="89"/>
  <c r="E306" i="89"/>
  <c r="E305" i="89"/>
  <c r="E304" i="89"/>
  <c r="E303" i="89"/>
  <c r="E302" i="89"/>
  <c r="E301" i="89"/>
  <c r="E300" i="89"/>
  <c r="E299" i="89"/>
  <c r="E298" i="89"/>
  <c r="E297" i="89"/>
  <c r="E296" i="89"/>
  <c r="E295" i="89"/>
  <c r="E294" i="89"/>
  <c r="E293" i="89"/>
  <c r="E292" i="89"/>
  <c r="E291" i="89"/>
  <c r="E290" i="89"/>
  <c r="E289" i="89"/>
  <c r="E288" i="89"/>
  <c r="E287" i="89"/>
  <c r="E286" i="89"/>
  <c r="E285" i="89"/>
  <c r="E284" i="89"/>
  <c r="E283" i="89"/>
  <c r="E282" i="89"/>
  <c r="E281" i="89"/>
  <c r="E280" i="89"/>
  <c r="E279" i="89"/>
  <c r="E278" i="89"/>
  <c r="E277" i="89"/>
  <c r="E276" i="89"/>
  <c r="E275" i="89"/>
  <c r="E274" i="89"/>
  <c r="E273" i="89"/>
  <c r="E272" i="89"/>
  <c r="E271" i="89"/>
  <c r="E270" i="89"/>
  <c r="E269" i="89"/>
  <c r="E268" i="89"/>
  <c r="E267" i="89"/>
  <c r="E266" i="89"/>
  <c r="E265" i="89"/>
  <c r="E264" i="89"/>
  <c r="E263" i="89"/>
  <c r="E262" i="89"/>
  <c r="E261" i="89"/>
  <c r="E260" i="89"/>
  <c r="E259" i="89"/>
  <c r="E258" i="89"/>
  <c r="E257" i="89"/>
  <c r="E256" i="89"/>
  <c r="E255" i="89"/>
  <c r="E254" i="89"/>
  <c r="E253" i="89"/>
  <c r="E252" i="89"/>
  <c r="E251" i="89"/>
  <c r="E250" i="89"/>
  <c r="E249" i="89"/>
  <c r="E248" i="89"/>
  <c r="E247" i="89"/>
  <c r="E246" i="89"/>
  <c r="E245" i="89"/>
  <c r="E244" i="89"/>
  <c r="E243" i="89"/>
  <c r="E242" i="89"/>
  <c r="E241" i="89"/>
  <c r="E240" i="89"/>
  <c r="E239" i="89"/>
  <c r="E238" i="89"/>
  <c r="E237" i="89"/>
  <c r="E236" i="89"/>
  <c r="E235" i="89"/>
  <c r="E234" i="89"/>
  <c r="E233" i="89"/>
  <c r="E232" i="89"/>
  <c r="E231" i="89"/>
  <c r="E230" i="89"/>
  <c r="E229" i="89"/>
  <c r="E228" i="89"/>
  <c r="E227" i="89"/>
  <c r="E226" i="89"/>
  <c r="E225" i="89"/>
  <c r="E224" i="89"/>
  <c r="E223" i="89"/>
  <c r="E222" i="89"/>
  <c r="E221" i="89"/>
  <c r="E220" i="89"/>
  <c r="E219" i="89"/>
  <c r="E218" i="89"/>
  <c r="E217" i="89"/>
  <c r="E216" i="89"/>
  <c r="E215" i="89"/>
  <c r="E214" i="89"/>
  <c r="E213" i="89"/>
  <c r="E212" i="89"/>
  <c r="E211" i="89"/>
  <c r="E210" i="89"/>
  <c r="E209" i="89"/>
  <c r="E208" i="89"/>
  <c r="E207" i="89"/>
  <c r="E206" i="89"/>
  <c r="E205" i="89"/>
  <c r="E204" i="89"/>
  <c r="E203" i="89"/>
  <c r="E202" i="89"/>
  <c r="E201" i="89"/>
  <c r="E200" i="89"/>
  <c r="E199" i="89"/>
  <c r="E198" i="89"/>
  <c r="E197" i="89"/>
  <c r="E196" i="89"/>
  <c r="E195" i="89"/>
  <c r="E194" i="89"/>
  <c r="E193" i="89"/>
  <c r="E192" i="89"/>
  <c r="E191" i="89"/>
  <c r="E190" i="89"/>
  <c r="E189" i="89"/>
  <c r="E188" i="89"/>
  <c r="E187" i="89"/>
  <c r="E186" i="89"/>
  <c r="E185" i="89"/>
  <c r="E184" i="89"/>
  <c r="E183" i="89"/>
  <c r="E182" i="89"/>
  <c r="E181" i="89"/>
  <c r="E180" i="89"/>
  <c r="E179" i="89"/>
  <c r="E178" i="89"/>
  <c r="E177" i="89"/>
  <c r="E176" i="89"/>
  <c r="E175" i="89"/>
  <c r="E174" i="89"/>
  <c r="E173" i="89"/>
  <c r="E172" i="89"/>
  <c r="E171" i="89"/>
  <c r="E170" i="89"/>
  <c r="E169" i="89"/>
  <c r="E168" i="89"/>
  <c r="E167" i="89"/>
  <c r="E166" i="89"/>
  <c r="E165" i="89"/>
  <c r="E164" i="89"/>
  <c r="E163" i="89"/>
  <c r="E162" i="89"/>
  <c r="E161" i="89"/>
  <c r="E160" i="89"/>
  <c r="E159" i="89"/>
  <c r="E158" i="89"/>
  <c r="E157" i="89"/>
  <c r="E156" i="89"/>
  <c r="E155" i="89"/>
  <c r="E154" i="89"/>
  <c r="E153" i="89"/>
  <c r="E152" i="89"/>
  <c r="E151" i="89"/>
  <c r="E150" i="89"/>
  <c r="E149" i="89"/>
  <c r="E148" i="89"/>
  <c r="E147" i="89"/>
  <c r="E146" i="89"/>
  <c r="E145" i="89"/>
  <c r="E144" i="89"/>
  <c r="E143" i="89"/>
  <c r="E142" i="89"/>
  <c r="E141" i="89"/>
  <c r="E140" i="89"/>
  <c r="E139" i="89"/>
  <c r="E138" i="89"/>
  <c r="E137" i="89"/>
  <c r="E136" i="89"/>
  <c r="E135" i="89"/>
  <c r="E134" i="89"/>
  <c r="E133" i="89"/>
  <c r="E132" i="89"/>
  <c r="E131" i="89"/>
  <c r="E130" i="89"/>
  <c r="E129" i="89"/>
  <c r="E128" i="89"/>
  <c r="E127" i="89"/>
  <c r="E126" i="89"/>
  <c r="E125" i="89"/>
  <c r="E124" i="89"/>
  <c r="E123" i="89"/>
  <c r="E122" i="89"/>
  <c r="E121" i="89"/>
  <c r="E120" i="89"/>
  <c r="E119" i="89"/>
  <c r="E118" i="89"/>
  <c r="E117" i="89"/>
  <c r="E116" i="89"/>
  <c r="E115" i="89"/>
  <c r="E114" i="89"/>
  <c r="E113" i="89"/>
  <c r="E112" i="89"/>
  <c r="E111" i="89"/>
  <c r="E110" i="89"/>
  <c r="E109" i="89"/>
  <c r="E108" i="89"/>
  <c r="E107" i="89"/>
  <c r="E106" i="89"/>
  <c r="E105" i="89"/>
  <c r="E104" i="89"/>
  <c r="E103" i="89"/>
  <c r="E102" i="89"/>
  <c r="E101" i="89"/>
  <c r="E100" i="89"/>
  <c r="E99" i="89"/>
  <c r="E98" i="89"/>
  <c r="E97" i="89"/>
  <c r="E96" i="89"/>
  <c r="E95" i="89"/>
  <c r="E94" i="89"/>
  <c r="E93" i="89"/>
  <c r="E92" i="89"/>
  <c r="E91" i="89"/>
  <c r="E90" i="89"/>
  <c r="E89" i="89"/>
  <c r="E88" i="89"/>
  <c r="E87" i="89"/>
  <c r="E86" i="89"/>
  <c r="E85" i="89"/>
  <c r="E84" i="89"/>
  <c r="E83" i="89"/>
  <c r="E82" i="89"/>
  <c r="E81" i="89"/>
  <c r="E80" i="89"/>
  <c r="E79" i="89"/>
  <c r="E78" i="89"/>
  <c r="E77" i="89"/>
  <c r="E76" i="89"/>
  <c r="E75" i="89"/>
  <c r="E74" i="89"/>
  <c r="E73" i="89"/>
  <c r="E72" i="89"/>
  <c r="E71" i="89"/>
  <c r="E70" i="89"/>
  <c r="E69" i="89"/>
  <c r="E68" i="89"/>
  <c r="E67" i="89"/>
  <c r="E66" i="89"/>
  <c r="E65" i="89"/>
  <c r="E64" i="89"/>
  <c r="E63" i="89"/>
  <c r="E62" i="89"/>
  <c r="E61" i="89"/>
  <c r="E60" i="89"/>
  <c r="E59" i="89"/>
  <c r="E58" i="89"/>
  <c r="E57" i="89"/>
  <c r="E56" i="89"/>
  <c r="E55" i="89"/>
  <c r="E54" i="89"/>
  <c r="E53" i="89"/>
  <c r="E52" i="89"/>
  <c r="E51" i="89"/>
  <c r="E50" i="89"/>
  <c r="E49" i="89"/>
  <c r="E48" i="89"/>
  <c r="E47" i="89"/>
  <c r="E46" i="89"/>
  <c r="E45" i="89"/>
  <c r="E44" i="89"/>
  <c r="E43" i="89"/>
  <c r="E42" i="89"/>
  <c r="E41" i="89"/>
  <c r="E40" i="89"/>
  <c r="E39" i="89"/>
  <c r="E38" i="89"/>
  <c r="E37" i="89"/>
  <c r="E36" i="89"/>
  <c r="E35" i="89"/>
  <c r="E34" i="89"/>
  <c r="E33" i="89"/>
  <c r="E32" i="89"/>
  <c r="E31" i="89"/>
  <c r="E30" i="89"/>
  <c r="E29" i="89"/>
  <c r="E28" i="89"/>
  <c r="E27" i="89"/>
  <c r="E26" i="89"/>
  <c r="E25" i="89"/>
  <c r="E24" i="89"/>
  <c r="E23" i="89"/>
  <c r="E22" i="89"/>
  <c r="E21" i="89"/>
  <c r="E20" i="89"/>
  <c r="E19" i="89"/>
  <c r="E18" i="89"/>
  <c r="E17" i="89"/>
  <c r="E16" i="89"/>
  <c r="E15" i="89"/>
  <c r="E14" i="89"/>
  <c r="E13" i="83"/>
  <c r="E512" i="83"/>
  <c r="E511" i="83"/>
  <c r="E510" i="83"/>
  <c r="E509" i="83"/>
  <c r="E508" i="83"/>
  <c r="E507" i="83"/>
  <c r="E506" i="83"/>
  <c r="E505" i="83"/>
  <c r="E504" i="83"/>
  <c r="E503" i="83"/>
  <c r="E502" i="83"/>
  <c r="E501" i="83"/>
  <c r="E500" i="83"/>
  <c r="E499" i="83"/>
  <c r="E498" i="83"/>
  <c r="E497" i="83"/>
  <c r="E496" i="83"/>
  <c r="E495" i="83"/>
  <c r="E494" i="83"/>
  <c r="E493" i="83"/>
  <c r="E492" i="83"/>
  <c r="E491" i="83"/>
  <c r="E490" i="83"/>
  <c r="E489" i="83"/>
  <c r="E488" i="83"/>
  <c r="E487" i="83"/>
  <c r="E486" i="83"/>
  <c r="E485" i="83"/>
  <c r="E484" i="83"/>
  <c r="E483" i="83"/>
  <c r="E482" i="83"/>
  <c r="E481" i="83"/>
  <c r="E480" i="83"/>
  <c r="E479" i="83"/>
  <c r="E478" i="83"/>
  <c r="E477" i="83"/>
  <c r="E476" i="83"/>
  <c r="E475" i="83"/>
  <c r="E474" i="83"/>
  <c r="E473" i="83"/>
  <c r="E472" i="83"/>
  <c r="E471" i="83"/>
  <c r="E470" i="83"/>
  <c r="E469" i="83"/>
  <c r="E468" i="83"/>
  <c r="E467" i="83"/>
  <c r="E466" i="83"/>
  <c r="E465" i="83"/>
  <c r="E464" i="83"/>
  <c r="E463" i="83"/>
  <c r="E462" i="83"/>
  <c r="E461" i="83"/>
  <c r="E460" i="83"/>
  <c r="E459" i="83"/>
  <c r="E458" i="83"/>
  <c r="E457" i="83"/>
  <c r="E456" i="83"/>
  <c r="E455" i="83"/>
  <c r="E454" i="83"/>
  <c r="E453" i="83"/>
  <c r="E452" i="83"/>
  <c r="E451" i="83"/>
  <c r="E450" i="83"/>
  <c r="E449" i="83"/>
  <c r="E448" i="83"/>
  <c r="E447" i="83"/>
  <c r="E446" i="83"/>
  <c r="E445" i="83"/>
  <c r="E444" i="83"/>
  <c r="E443" i="83"/>
  <c r="E442" i="83"/>
  <c r="E441" i="83"/>
  <c r="E440" i="83"/>
  <c r="E439" i="83"/>
  <c r="E438" i="83"/>
  <c r="E437" i="83"/>
  <c r="E436" i="83"/>
  <c r="E435" i="83"/>
  <c r="E434" i="83"/>
  <c r="E433" i="83"/>
  <c r="E432" i="83"/>
  <c r="E431" i="83"/>
  <c r="E430" i="83"/>
  <c r="E429" i="83"/>
  <c r="E428" i="83"/>
  <c r="E427" i="83"/>
  <c r="E426" i="83"/>
  <c r="E425" i="83"/>
  <c r="E424" i="83"/>
  <c r="E423" i="83"/>
  <c r="E422" i="83"/>
  <c r="E421" i="83"/>
  <c r="E420" i="83"/>
  <c r="E419" i="83"/>
  <c r="E418" i="83"/>
  <c r="E417" i="83"/>
  <c r="E416" i="83"/>
  <c r="E415" i="83"/>
  <c r="E414" i="83"/>
  <c r="E413" i="83"/>
  <c r="E412" i="83"/>
  <c r="E411" i="83"/>
  <c r="E410" i="83"/>
  <c r="E409" i="83"/>
  <c r="E408" i="83"/>
  <c r="E407" i="83"/>
  <c r="E406" i="83"/>
  <c r="E405" i="83"/>
  <c r="E404" i="83"/>
  <c r="E403" i="83"/>
  <c r="E402" i="83"/>
  <c r="E401" i="83"/>
  <c r="E400" i="83"/>
  <c r="E399" i="83"/>
  <c r="E398" i="83"/>
  <c r="E397" i="83"/>
  <c r="E396" i="83"/>
  <c r="E395" i="83"/>
  <c r="E394" i="83"/>
  <c r="E393" i="83"/>
  <c r="E392" i="83"/>
  <c r="E391" i="83"/>
  <c r="E390" i="83"/>
  <c r="E389" i="83"/>
  <c r="E388" i="83"/>
  <c r="E387" i="83"/>
  <c r="E386" i="83"/>
  <c r="E385" i="83"/>
  <c r="E384" i="83"/>
  <c r="E383" i="83"/>
  <c r="E382" i="83"/>
  <c r="E381" i="83"/>
  <c r="E380" i="83"/>
  <c r="E379" i="83"/>
  <c r="E378" i="83"/>
  <c r="E377" i="83"/>
  <c r="E376" i="83"/>
  <c r="E375" i="83"/>
  <c r="E374" i="83"/>
  <c r="E373" i="83"/>
  <c r="E372" i="83"/>
  <c r="E371" i="83"/>
  <c r="E370" i="83"/>
  <c r="E369" i="83"/>
  <c r="E368" i="83"/>
  <c r="E367" i="83"/>
  <c r="E366" i="83"/>
  <c r="E365" i="83"/>
  <c r="E364" i="83"/>
  <c r="E363" i="83"/>
  <c r="E362" i="83"/>
  <c r="E361" i="83"/>
  <c r="E360" i="83"/>
  <c r="E359" i="83"/>
  <c r="E358" i="83"/>
  <c r="E357" i="83"/>
  <c r="E356" i="83"/>
  <c r="E355" i="83"/>
  <c r="E354" i="83"/>
  <c r="E353" i="83"/>
  <c r="E352" i="83"/>
  <c r="E351" i="83"/>
  <c r="E350" i="83"/>
  <c r="E349" i="83"/>
  <c r="E348" i="83"/>
  <c r="E347" i="83"/>
  <c r="E346" i="83"/>
  <c r="E345" i="83"/>
  <c r="E344" i="83"/>
  <c r="E343" i="83"/>
  <c r="E342" i="83"/>
  <c r="E341" i="83"/>
  <c r="E340" i="83"/>
  <c r="E339" i="83"/>
  <c r="E338" i="83"/>
  <c r="E337" i="83"/>
  <c r="E336" i="83"/>
  <c r="E335" i="83"/>
  <c r="E334" i="83"/>
  <c r="E333" i="83"/>
  <c r="E332" i="83"/>
  <c r="E331" i="83"/>
  <c r="E330" i="83"/>
  <c r="E329" i="83"/>
  <c r="E328" i="83"/>
  <c r="E327" i="83"/>
  <c r="E326" i="83"/>
  <c r="E325" i="83"/>
  <c r="E324" i="83"/>
  <c r="E323" i="83"/>
  <c r="E322" i="83"/>
  <c r="E321" i="83"/>
  <c r="E320" i="83"/>
  <c r="E319" i="83"/>
  <c r="E318" i="83"/>
  <c r="E317" i="83"/>
  <c r="E316" i="83"/>
  <c r="E315" i="83"/>
  <c r="E314" i="83"/>
  <c r="E313" i="83"/>
  <c r="E312" i="83"/>
  <c r="E311" i="83"/>
  <c r="E310" i="83"/>
  <c r="E309" i="83"/>
  <c r="E308" i="83"/>
  <c r="E307" i="83"/>
  <c r="E306" i="83"/>
  <c r="E305" i="83"/>
  <c r="E304" i="83"/>
  <c r="E303" i="83"/>
  <c r="E302" i="83"/>
  <c r="E301" i="83"/>
  <c r="E300" i="83"/>
  <c r="E299" i="83"/>
  <c r="E298" i="83"/>
  <c r="E297" i="83"/>
  <c r="E296" i="83"/>
  <c r="E295" i="83"/>
  <c r="E294" i="83"/>
  <c r="E293" i="83"/>
  <c r="E292" i="83"/>
  <c r="E291" i="83"/>
  <c r="E290" i="83"/>
  <c r="E289" i="83"/>
  <c r="E288" i="83"/>
  <c r="E287" i="83"/>
  <c r="E286" i="83"/>
  <c r="E285" i="83"/>
  <c r="E284" i="83"/>
  <c r="E283" i="83"/>
  <c r="E282" i="83"/>
  <c r="E281" i="83"/>
  <c r="E280" i="83"/>
  <c r="E279" i="83"/>
  <c r="E278" i="83"/>
  <c r="E277" i="83"/>
  <c r="E276" i="83"/>
  <c r="E275" i="83"/>
  <c r="E274" i="83"/>
  <c r="E273" i="83"/>
  <c r="E272" i="83"/>
  <c r="E271" i="83"/>
  <c r="E270" i="83"/>
  <c r="E269" i="83"/>
  <c r="E268" i="83"/>
  <c r="E267" i="83"/>
  <c r="E266" i="83"/>
  <c r="E265" i="83"/>
  <c r="E264" i="83"/>
  <c r="E263" i="83"/>
  <c r="E262" i="83"/>
  <c r="E261" i="83"/>
  <c r="E260" i="83"/>
  <c r="E259" i="83"/>
  <c r="E258" i="83"/>
  <c r="E257" i="83"/>
  <c r="E256" i="83"/>
  <c r="E255" i="83"/>
  <c r="E254" i="83"/>
  <c r="E253" i="83"/>
  <c r="E252" i="83"/>
  <c r="E251" i="83"/>
  <c r="E250" i="83"/>
  <c r="E249" i="83"/>
  <c r="E248" i="83"/>
  <c r="E247" i="83"/>
  <c r="E246" i="83"/>
  <c r="E245" i="83"/>
  <c r="E244" i="83"/>
  <c r="E243" i="83"/>
  <c r="E242" i="83"/>
  <c r="E241" i="83"/>
  <c r="E240" i="83"/>
  <c r="E239" i="83"/>
  <c r="E238" i="83"/>
  <c r="E237" i="83"/>
  <c r="E236" i="83"/>
  <c r="E235" i="83"/>
  <c r="E234" i="83"/>
  <c r="E233" i="83"/>
  <c r="E232" i="83"/>
  <c r="E231" i="83"/>
  <c r="E230" i="83"/>
  <c r="E229" i="83"/>
  <c r="E228" i="83"/>
  <c r="E227" i="83"/>
  <c r="E226" i="83"/>
  <c r="E225" i="83"/>
  <c r="E224" i="83"/>
  <c r="E223" i="83"/>
  <c r="E222" i="83"/>
  <c r="E221" i="83"/>
  <c r="E220" i="83"/>
  <c r="E219" i="83"/>
  <c r="E218" i="83"/>
  <c r="E217" i="83"/>
  <c r="E216" i="83"/>
  <c r="E215" i="83"/>
  <c r="E214" i="83"/>
  <c r="E213" i="83"/>
  <c r="E212" i="83"/>
  <c r="E211" i="83"/>
  <c r="E210" i="83"/>
  <c r="E209" i="83"/>
  <c r="E208" i="83"/>
  <c r="E207" i="83"/>
  <c r="E206" i="83"/>
  <c r="E205" i="83"/>
  <c r="E204" i="83"/>
  <c r="E203" i="83"/>
  <c r="E202" i="83"/>
  <c r="E201" i="83"/>
  <c r="E200" i="83"/>
  <c r="E199" i="83"/>
  <c r="E198" i="83"/>
  <c r="E197" i="83"/>
  <c r="E196" i="83"/>
  <c r="E195" i="83"/>
  <c r="E194" i="83"/>
  <c r="E193" i="83"/>
  <c r="E192" i="83"/>
  <c r="E191" i="83"/>
  <c r="E190" i="83"/>
  <c r="E189" i="83"/>
  <c r="E188" i="83"/>
  <c r="E187" i="83"/>
  <c r="E186" i="83"/>
  <c r="E185" i="83"/>
  <c r="E184" i="83"/>
  <c r="E183" i="83"/>
  <c r="E182" i="83"/>
  <c r="E181" i="83"/>
  <c r="E180" i="83"/>
  <c r="E179" i="83"/>
  <c r="E178" i="83"/>
  <c r="E177" i="83"/>
  <c r="E176" i="83"/>
  <c r="E175" i="83"/>
  <c r="E174" i="83"/>
  <c r="E173" i="83"/>
  <c r="E172" i="83"/>
  <c r="E171" i="83"/>
  <c r="E170" i="83"/>
  <c r="E169" i="83"/>
  <c r="E168" i="83"/>
  <c r="E167" i="83"/>
  <c r="E166" i="83"/>
  <c r="E165" i="83"/>
  <c r="E164" i="83"/>
  <c r="E163" i="83"/>
  <c r="E162" i="83"/>
  <c r="E161" i="83"/>
  <c r="E160" i="83"/>
  <c r="E159" i="83"/>
  <c r="E158" i="83"/>
  <c r="E157" i="83"/>
  <c r="E156" i="83"/>
  <c r="E155" i="83"/>
  <c r="E154" i="83"/>
  <c r="E153" i="83"/>
  <c r="E152" i="83"/>
  <c r="E151" i="83"/>
  <c r="E150" i="83"/>
  <c r="E149" i="83"/>
  <c r="E148" i="83"/>
  <c r="E147" i="83"/>
  <c r="E146" i="83"/>
  <c r="E145" i="83"/>
  <c r="E144" i="83"/>
  <c r="E143" i="83"/>
  <c r="E142" i="83"/>
  <c r="E141" i="83"/>
  <c r="E140" i="83"/>
  <c r="E139" i="83"/>
  <c r="E138" i="83"/>
  <c r="E137" i="83"/>
  <c r="E136" i="83"/>
  <c r="E135" i="83"/>
  <c r="E134" i="83"/>
  <c r="E133" i="83"/>
  <c r="E132" i="83"/>
  <c r="E131" i="83"/>
  <c r="E130" i="83"/>
  <c r="E129" i="83"/>
  <c r="E128" i="83"/>
  <c r="E127" i="83"/>
  <c r="E126" i="83"/>
  <c r="E125" i="83"/>
  <c r="E124" i="83"/>
  <c r="E123" i="83"/>
  <c r="E122" i="83"/>
  <c r="E121" i="83"/>
  <c r="E120" i="83"/>
  <c r="E119" i="83"/>
  <c r="E118" i="83"/>
  <c r="E117" i="83"/>
  <c r="E116" i="83"/>
  <c r="E115" i="83"/>
  <c r="E114" i="83"/>
  <c r="E113" i="83"/>
  <c r="E112" i="83"/>
  <c r="E111" i="83"/>
  <c r="E110" i="83"/>
  <c r="E109" i="83"/>
  <c r="E108" i="83"/>
  <c r="E107" i="83"/>
  <c r="E106" i="83"/>
  <c r="E105" i="83"/>
  <c r="E104" i="83"/>
  <c r="E103" i="83"/>
  <c r="E102" i="83"/>
  <c r="E101" i="83"/>
  <c r="E100" i="83"/>
  <c r="E99" i="83"/>
  <c r="E98" i="83"/>
  <c r="E97" i="83"/>
  <c r="E96" i="83"/>
  <c r="E95" i="83"/>
  <c r="E94" i="83"/>
  <c r="E93" i="83"/>
  <c r="E92" i="83"/>
  <c r="E91" i="83"/>
  <c r="E90" i="83"/>
  <c r="E89" i="83"/>
  <c r="E88" i="83"/>
  <c r="E87" i="83"/>
  <c r="E86" i="83"/>
  <c r="E85" i="83"/>
  <c r="E84" i="83"/>
  <c r="E83" i="83"/>
  <c r="E82" i="83"/>
  <c r="E81" i="83"/>
  <c r="E80" i="83"/>
  <c r="E79" i="83"/>
  <c r="E78" i="83"/>
  <c r="E77" i="83"/>
  <c r="E76" i="83"/>
  <c r="E75" i="83"/>
  <c r="E74" i="83"/>
  <c r="E73" i="83"/>
  <c r="E72" i="83"/>
  <c r="E71" i="83"/>
  <c r="E70" i="83"/>
  <c r="E69" i="83"/>
  <c r="E68" i="83"/>
  <c r="E67" i="83"/>
  <c r="E66" i="83"/>
  <c r="E65" i="83"/>
  <c r="E64" i="83"/>
  <c r="E63" i="83"/>
  <c r="E62" i="83"/>
  <c r="E61" i="83"/>
  <c r="E60" i="83"/>
  <c r="E59" i="83"/>
  <c r="E58" i="83"/>
  <c r="E57" i="83"/>
  <c r="E56" i="83"/>
  <c r="E55" i="83"/>
  <c r="E54" i="83"/>
  <c r="E53" i="83"/>
  <c r="E52" i="83"/>
  <c r="E51" i="83"/>
  <c r="E50" i="83"/>
  <c r="E49" i="83"/>
  <c r="E48" i="83"/>
  <c r="E47" i="83"/>
  <c r="E46" i="83"/>
  <c r="E45" i="83"/>
  <c r="E44" i="83"/>
  <c r="E43" i="83"/>
  <c r="E42" i="83"/>
  <c r="E41" i="83"/>
  <c r="E40" i="83"/>
  <c r="E39" i="83"/>
  <c r="E38" i="83"/>
  <c r="E37" i="83"/>
  <c r="E36" i="83"/>
  <c r="E35" i="83"/>
  <c r="E34" i="83"/>
  <c r="E33" i="83"/>
  <c r="E32" i="83"/>
  <c r="E31" i="83"/>
  <c r="E30" i="83"/>
  <c r="E29" i="83"/>
  <c r="E28" i="83"/>
  <c r="E27" i="83"/>
  <c r="E26" i="83"/>
  <c r="E25" i="83"/>
  <c r="E24" i="83"/>
  <c r="E23" i="83"/>
  <c r="E22" i="83"/>
  <c r="E21" i="83"/>
  <c r="E20" i="83"/>
  <c r="E19" i="83"/>
  <c r="E18" i="83"/>
  <c r="E17" i="83"/>
  <c r="E16" i="83"/>
  <c r="E15" i="83"/>
  <c r="E14" i="83"/>
  <c r="E13" i="88"/>
  <c r="E512" i="88"/>
  <c r="E511" i="88"/>
  <c r="E510" i="88"/>
  <c r="E509" i="88"/>
  <c r="E508" i="88"/>
  <c r="E507" i="88"/>
  <c r="E506" i="88"/>
  <c r="E505" i="88"/>
  <c r="E504" i="88"/>
  <c r="E503" i="88"/>
  <c r="E502" i="88"/>
  <c r="E501" i="88"/>
  <c r="E500" i="88"/>
  <c r="E499" i="88"/>
  <c r="E498" i="88"/>
  <c r="E497" i="88"/>
  <c r="E496" i="88"/>
  <c r="E495" i="88"/>
  <c r="E494" i="88"/>
  <c r="E493" i="88"/>
  <c r="E492" i="88"/>
  <c r="E491" i="88"/>
  <c r="E490" i="88"/>
  <c r="E489" i="88"/>
  <c r="E488" i="88"/>
  <c r="E487" i="88"/>
  <c r="E486" i="88"/>
  <c r="E485" i="88"/>
  <c r="E484" i="88"/>
  <c r="E483" i="88"/>
  <c r="E482" i="88"/>
  <c r="E481" i="88"/>
  <c r="E480" i="88"/>
  <c r="E479" i="88"/>
  <c r="E478" i="88"/>
  <c r="E477" i="88"/>
  <c r="E476" i="88"/>
  <c r="E475" i="88"/>
  <c r="E474" i="88"/>
  <c r="E473" i="88"/>
  <c r="E472" i="88"/>
  <c r="E471" i="88"/>
  <c r="E470" i="88"/>
  <c r="E469" i="88"/>
  <c r="E468" i="88"/>
  <c r="E467" i="88"/>
  <c r="E466" i="88"/>
  <c r="E465" i="88"/>
  <c r="E464" i="88"/>
  <c r="E463" i="88"/>
  <c r="E462" i="88"/>
  <c r="E461" i="88"/>
  <c r="E460" i="88"/>
  <c r="E459" i="88"/>
  <c r="E458" i="88"/>
  <c r="E457" i="88"/>
  <c r="E456" i="88"/>
  <c r="E455" i="88"/>
  <c r="E454" i="88"/>
  <c r="E453" i="88"/>
  <c r="E452" i="88"/>
  <c r="E451" i="88"/>
  <c r="E450" i="88"/>
  <c r="E449" i="88"/>
  <c r="E448" i="88"/>
  <c r="E447" i="88"/>
  <c r="E446" i="88"/>
  <c r="E445" i="88"/>
  <c r="E444" i="88"/>
  <c r="E443" i="88"/>
  <c r="E442" i="88"/>
  <c r="E441" i="88"/>
  <c r="E440" i="88"/>
  <c r="E439" i="88"/>
  <c r="E438" i="88"/>
  <c r="E437" i="88"/>
  <c r="E436" i="88"/>
  <c r="E435" i="88"/>
  <c r="E434" i="88"/>
  <c r="E433" i="88"/>
  <c r="E432" i="88"/>
  <c r="E431" i="88"/>
  <c r="E430" i="88"/>
  <c r="E429" i="88"/>
  <c r="E428" i="88"/>
  <c r="E427" i="88"/>
  <c r="E426" i="88"/>
  <c r="E425" i="88"/>
  <c r="E424" i="88"/>
  <c r="E423" i="88"/>
  <c r="E422" i="88"/>
  <c r="E421" i="88"/>
  <c r="E420" i="88"/>
  <c r="E419" i="88"/>
  <c r="E418" i="88"/>
  <c r="E417" i="88"/>
  <c r="E416" i="88"/>
  <c r="E415" i="88"/>
  <c r="E414" i="88"/>
  <c r="E413" i="88"/>
  <c r="E412" i="88"/>
  <c r="E411" i="88"/>
  <c r="E410" i="88"/>
  <c r="E409" i="88"/>
  <c r="E408" i="88"/>
  <c r="E407" i="88"/>
  <c r="E406" i="88"/>
  <c r="E405" i="88"/>
  <c r="E404" i="88"/>
  <c r="E403" i="88"/>
  <c r="E402" i="88"/>
  <c r="E401" i="88"/>
  <c r="E400" i="88"/>
  <c r="E399" i="88"/>
  <c r="E398" i="88"/>
  <c r="E397" i="88"/>
  <c r="E396" i="88"/>
  <c r="E395" i="88"/>
  <c r="E394" i="88"/>
  <c r="E393" i="88"/>
  <c r="E392" i="88"/>
  <c r="E391" i="88"/>
  <c r="E390" i="88"/>
  <c r="E389" i="88"/>
  <c r="E388" i="88"/>
  <c r="E387" i="88"/>
  <c r="E386" i="88"/>
  <c r="E385" i="88"/>
  <c r="E384" i="88"/>
  <c r="E383" i="88"/>
  <c r="E382" i="88"/>
  <c r="E381" i="88"/>
  <c r="E380" i="88"/>
  <c r="E379" i="88"/>
  <c r="E378" i="88"/>
  <c r="E377" i="88"/>
  <c r="E376" i="88"/>
  <c r="E375" i="88"/>
  <c r="E374" i="88"/>
  <c r="E373" i="88"/>
  <c r="E372" i="88"/>
  <c r="E371" i="88"/>
  <c r="E370" i="88"/>
  <c r="E369" i="88"/>
  <c r="E368" i="88"/>
  <c r="E367" i="88"/>
  <c r="E366" i="88"/>
  <c r="E365" i="88"/>
  <c r="E364" i="88"/>
  <c r="E363" i="88"/>
  <c r="E362" i="88"/>
  <c r="E361" i="88"/>
  <c r="E360" i="88"/>
  <c r="E359" i="88"/>
  <c r="E358" i="88"/>
  <c r="E357" i="88"/>
  <c r="E356" i="88"/>
  <c r="E355" i="88"/>
  <c r="E354" i="88"/>
  <c r="E353" i="88"/>
  <c r="E352" i="88"/>
  <c r="E351" i="88"/>
  <c r="E350" i="88"/>
  <c r="E349" i="88"/>
  <c r="E348" i="88"/>
  <c r="E347" i="88"/>
  <c r="E346" i="88"/>
  <c r="E345" i="88"/>
  <c r="E344" i="88"/>
  <c r="E343" i="88"/>
  <c r="E342" i="88"/>
  <c r="E341" i="88"/>
  <c r="E340" i="88"/>
  <c r="E339" i="88"/>
  <c r="E338" i="88"/>
  <c r="E337" i="88"/>
  <c r="E336" i="88"/>
  <c r="E335" i="88"/>
  <c r="E334" i="88"/>
  <c r="E333" i="88"/>
  <c r="E332" i="88"/>
  <c r="E331" i="88"/>
  <c r="E330" i="88"/>
  <c r="E329" i="88"/>
  <c r="E328" i="88"/>
  <c r="E327" i="88"/>
  <c r="E326" i="88"/>
  <c r="E325" i="88"/>
  <c r="E324" i="88"/>
  <c r="E323" i="88"/>
  <c r="E322" i="88"/>
  <c r="E321" i="88"/>
  <c r="E320" i="88"/>
  <c r="E319" i="88"/>
  <c r="E318" i="88"/>
  <c r="E317" i="88"/>
  <c r="E316" i="88"/>
  <c r="E315" i="88"/>
  <c r="E314" i="88"/>
  <c r="E313" i="88"/>
  <c r="E312" i="88"/>
  <c r="E311" i="88"/>
  <c r="E310" i="88"/>
  <c r="E309" i="88"/>
  <c r="E308" i="88"/>
  <c r="E307" i="88"/>
  <c r="E306" i="88"/>
  <c r="E305" i="88"/>
  <c r="E304" i="88"/>
  <c r="E303" i="88"/>
  <c r="E302" i="88"/>
  <c r="E301" i="88"/>
  <c r="E300" i="88"/>
  <c r="E299" i="88"/>
  <c r="E298" i="88"/>
  <c r="E297" i="88"/>
  <c r="E296" i="88"/>
  <c r="E295" i="88"/>
  <c r="E294" i="88"/>
  <c r="E293" i="88"/>
  <c r="E292" i="88"/>
  <c r="E291" i="88"/>
  <c r="E290" i="88"/>
  <c r="E289" i="88"/>
  <c r="E288" i="88"/>
  <c r="E287" i="88"/>
  <c r="E286" i="88"/>
  <c r="E285" i="88"/>
  <c r="E284" i="88"/>
  <c r="E283" i="88"/>
  <c r="E282" i="88"/>
  <c r="E281" i="88"/>
  <c r="E280" i="88"/>
  <c r="E279" i="88"/>
  <c r="E278" i="88"/>
  <c r="E277" i="88"/>
  <c r="E276" i="88"/>
  <c r="E275" i="88"/>
  <c r="E274" i="88"/>
  <c r="E273" i="88"/>
  <c r="E272" i="88"/>
  <c r="E271" i="88"/>
  <c r="E270" i="88"/>
  <c r="E269" i="88"/>
  <c r="E268" i="88"/>
  <c r="E267" i="88"/>
  <c r="E266" i="88"/>
  <c r="E265" i="88"/>
  <c r="E264" i="88"/>
  <c r="E263" i="88"/>
  <c r="E262" i="88"/>
  <c r="E261" i="88"/>
  <c r="E260" i="88"/>
  <c r="E259" i="88"/>
  <c r="E258" i="88"/>
  <c r="E257" i="88"/>
  <c r="E256" i="88"/>
  <c r="E255" i="88"/>
  <c r="E254" i="88"/>
  <c r="E253" i="88"/>
  <c r="E252" i="88"/>
  <c r="E251" i="88"/>
  <c r="E250" i="88"/>
  <c r="E249" i="88"/>
  <c r="E248" i="88"/>
  <c r="E247" i="88"/>
  <c r="E246" i="88"/>
  <c r="E245" i="88"/>
  <c r="E244" i="88"/>
  <c r="E243" i="88"/>
  <c r="E242" i="88"/>
  <c r="E241" i="88"/>
  <c r="E240" i="88"/>
  <c r="E239" i="88"/>
  <c r="E238" i="88"/>
  <c r="E237" i="88"/>
  <c r="E236" i="88"/>
  <c r="E235" i="88"/>
  <c r="E234" i="88"/>
  <c r="E233" i="88"/>
  <c r="E232" i="88"/>
  <c r="E231" i="88"/>
  <c r="E230" i="88"/>
  <c r="E229" i="88"/>
  <c r="E228" i="88"/>
  <c r="E227" i="88"/>
  <c r="E226" i="88"/>
  <c r="E225" i="88"/>
  <c r="E224" i="88"/>
  <c r="E223" i="88"/>
  <c r="E222" i="88"/>
  <c r="E221" i="88"/>
  <c r="E220" i="88"/>
  <c r="E219" i="88"/>
  <c r="E218" i="88"/>
  <c r="E217" i="88"/>
  <c r="E216" i="88"/>
  <c r="E215" i="88"/>
  <c r="E214" i="88"/>
  <c r="E213" i="88"/>
  <c r="E212" i="88"/>
  <c r="E211" i="88"/>
  <c r="E210" i="88"/>
  <c r="E209" i="88"/>
  <c r="E208" i="88"/>
  <c r="E207" i="88"/>
  <c r="E206" i="88"/>
  <c r="E205" i="88"/>
  <c r="E204" i="88"/>
  <c r="E203" i="88"/>
  <c r="E202" i="88"/>
  <c r="E201" i="88"/>
  <c r="E200" i="88"/>
  <c r="E199" i="88"/>
  <c r="E198" i="88"/>
  <c r="E197" i="88"/>
  <c r="E196" i="88"/>
  <c r="E195" i="88"/>
  <c r="E194" i="88"/>
  <c r="E193" i="88"/>
  <c r="E192" i="88"/>
  <c r="E191" i="88"/>
  <c r="E190" i="88"/>
  <c r="E189" i="88"/>
  <c r="E188" i="88"/>
  <c r="E187" i="88"/>
  <c r="E186" i="88"/>
  <c r="E185" i="88"/>
  <c r="E184" i="88"/>
  <c r="E183" i="88"/>
  <c r="E182" i="88"/>
  <c r="E181" i="88"/>
  <c r="E180" i="88"/>
  <c r="E179" i="88"/>
  <c r="E178" i="88"/>
  <c r="E177" i="88"/>
  <c r="E176" i="88"/>
  <c r="E175" i="88"/>
  <c r="E174" i="88"/>
  <c r="E173" i="88"/>
  <c r="E172" i="88"/>
  <c r="E171" i="88"/>
  <c r="E170" i="88"/>
  <c r="E169" i="88"/>
  <c r="E168" i="88"/>
  <c r="E167" i="88"/>
  <c r="E166" i="88"/>
  <c r="E165" i="88"/>
  <c r="E164" i="88"/>
  <c r="E163" i="88"/>
  <c r="E162" i="88"/>
  <c r="E161" i="88"/>
  <c r="E160" i="88"/>
  <c r="E159" i="88"/>
  <c r="E158" i="88"/>
  <c r="E157" i="88"/>
  <c r="E156" i="88"/>
  <c r="E155" i="88"/>
  <c r="E154" i="88"/>
  <c r="E153" i="88"/>
  <c r="E152" i="88"/>
  <c r="E151" i="88"/>
  <c r="E150" i="88"/>
  <c r="E149" i="88"/>
  <c r="E148" i="88"/>
  <c r="E147" i="88"/>
  <c r="E146" i="88"/>
  <c r="E145" i="88"/>
  <c r="E144" i="88"/>
  <c r="E143" i="88"/>
  <c r="E142" i="88"/>
  <c r="E141" i="88"/>
  <c r="E140" i="88"/>
  <c r="E139" i="88"/>
  <c r="E138" i="88"/>
  <c r="E137" i="88"/>
  <c r="E136" i="88"/>
  <c r="E135" i="88"/>
  <c r="E134" i="88"/>
  <c r="E133" i="88"/>
  <c r="E132" i="88"/>
  <c r="E131" i="88"/>
  <c r="E130" i="88"/>
  <c r="E129" i="88"/>
  <c r="E128" i="88"/>
  <c r="E127" i="88"/>
  <c r="E126" i="88"/>
  <c r="E125" i="88"/>
  <c r="E124" i="88"/>
  <c r="E123" i="88"/>
  <c r="E122" i="88"/>
  <c r="E121" i="88"/>
  <c r="E120" i="88"/>
  <c r="E119" i="88"/>
  <c r="E118" i="88"/>
  <c r="E117" i="88"/>
  <c r="E116" i="88"/>
  <c r="E115" i="88"/>
  <c r="E114" i="88"/>
  <c r="E113" i="88"/>
  <c r="E112" i="88"/>
  <c r="E111" i="88"/>
  <c r="E110" i="88"/>
  <c r="E109" i="88"/>
  <c r="E108" i="88"/>
  <c r="E107" i="88"/>
  <c r="E106" i="88"/>
  <c r="E105" i="88"/>
  <c r="E104" i="88"/>
  <c r="E103" i="88"/>
  <c r="E102" i="88"/>
  <c r="E101" i="88"/>
  <c r="E100" i="88"/>
  <c r="E99" i="88"/>
  <c r="E98" i="88"/>
  <c r="E97" i="88"/>
  <c r="E96" i="88"/>
  <c r="E95" i="88"/>
  <c r="E94" i="88"/>
  <c r="E93" i="88"/>
  <c r="E92" i="88"/>
  <c r="E91" i="88"/>
  <c r="E90" i="88"/>
  <c r="E89" i="88"/>
  <c r="E88" i="88"/>
  <c r="E87" i="88"/>
  <c r="E86" i="88"/>
  <c r="E85" i="88"/>
  <c r="E84" i="88"/>
  <c r="E83" i="88"/>
  <c r="E82" i="88"/>
  <c r="E81" i="88"/>
  <c r="E80" i="88"/>
  <c r="E79" i="88"/>
  <c r="E78" i="88"/>
  <c r="E77" i="88"/>
  <c r="E76" i="88"/>
  <c r="E75" i="88"/>
  <c r="E74" i="88"/>
  <c r="E73" i="88"/>
  <c r="E72" i="88"/>
  <c r="E71" i="88"/>
  <c r="E70" i="88"/>
  <c r="E69" i="88"/>
  <c r="E68" i="88"/>
  <c r="E67" i="88"/>
  <c r="E66" i="88"/>
  <c r="E65" i="88"/>
  <c r="E64" i="88"/>
  <c r="E63" i="88"/>
  <c r="E62" i="88"/>
  <c r="E61" i="88"/>
  <c r="E60" i="88"/>
  <c r="E59" i="88"/>
  <c r="E58" i="88"/>
  <c r="E57" i="88"/>
  <c r="E56" i="88"/>
  <c r="E55" i="88"/>
  <c r="E54" i="88"/>
  <c r="E53" i="88"/>
  <c r="E52" i="88"/>
  <c r="E51" i="88"/>
  <c r="E50" i="88"/>
  <c r="E49" i="88"/>
  <c r="E48" i="88"/>
  <c r="E47" i="88"/>
  <c r="E46" i="88"/>
  <c r="E45" i="88"/>
  <c r="E44" i="88"/>
  <c r="E43" i="88"/>
  <c r="E42" i="88"/>
  <c r="E41" i="88"/>
  <c r="E40" i="88"/>
  <c r="E39" i="88"/>
  <c r="E38" i="88"/>
  <c r="E37" i="88"/>
  <c r="E36" i="88"/>
  <c r="E35" i="88"/>
  <c r="E34" i="88"/>
  <c r="E33" i="88"/>
  <c r="E32" i="88"/>
  <c r="E31" i="88"/>
  <c r="E30" i="88"/>
  <c r="E29" i="88"/>
  <c r="E28" i="88"/>
  <c r="E27" i="88"/>
  <c r="E26" i="88"/>
  <c r="E25" i="88"/>
  <c r="E24" i="88"/>
  <c r="E23" i="88"/>
  <c r="E22" i="88"/>
  <c r="E21" i="88"/>
  <c r="E20" i="88"/>
  <c r="E19" i="88"/>
  <c r="E18" i="88"/>
  <c r="E17" i="88"/>
  <c r="E16" i="88"/>
  <c r="E15" i="88"/>
  <c r="E14" i="88"/>
  <c r="E13" i="87"/>
  <c r="E512" i="87"/>
  <c r="E511" i="87"/>
  <c r="E510" i="87"/>
  <c r="E509" i="87"/>
  <c r="E508" i="87"/>
  <c r="E507" i="87"/>
  <c r="E506" i="87"/>
  <c r="E505" i="87"/>
  <c r="E504" i="87"/>
  <c r="E503" i="87"/>
  <c r="E502" i="87"/>
  <c r="E501" i="87"/>
  <c r="E500" i="87"/>
  <c r="E499" i="87"/>
  <c r="E498" i="87"/>
  <c r="E497" i="87"/>
  <c r="E496" i="87"/>
  <c r="E495" i="87"/>
  <c r="E494" i="87"/>
  <c r="E493" i="87"/>
  <c r="E492" i="87"/>
  <c r="E491" i="87"/>
  <c r="E490" i="87"/>
  <c r="E489" i="87"/>
  <c r="E488" i="87"/>
  <c r="E487" i="87"/>
  <c r="E486" i="87"/>
  <c r="E485" i="87"/>
  <c r="E484" i="87"/>
  <c r="E483" i="87"/>
  <c r="E482" i="87"/>
  <c r="E481" i="87"/>
  <c r="E480" i="87"/>
  <c r="E479" i="87"/>
  <c r="E478" i="87"/>
  <c r="E477" i="87"/>
  <c r="E476" i="87"/>
  <c r="E475" i="87"/>
  <c r="E474" i="87"/>
  <c r="E473" i="87"/>
  <c r="E472" i="87"/>
  <c r="E471" i="87"/>
  <c r="E470" i="87"/>
  <c r="E469" i="87"/>
  <c r="E468" i="87"/>
  <c r="E467" i="87"/>
  <c r="E466" i="87"/>
  <c r="E465" i="87"/>
  <c r="E464" i="87"/>
  <c r="E463" i="87"/>
  <c r="E462" i="87"/>
  <c r="E461" i="87"/>
  <c r="E460" i="87"/>
  <c r="E459" i="87"/>
  <c r="E458" i="87"/>
  <c r="E457" i="87"/>
  <c r="E456" i="87"/>
  <c r="E455" i="87"/>
  <c r="E454" i="87"/>
  <c r="E453" i="87"/>
  <c r="E452" i="87"/>
  <c r="E451" i="87"/>
  <c r="E450" i="87"/>
  <c r="E449" i="87"/>
  <c r="E448" i="87"/>
  <c r="E447" i="87"/>
  <c r="E446" i="87"/>
  <c r="E445" i="87"/>
  <c r="E444" i="87"/>
  <c r="E443" i="87"/>
  <c r="E442" i="87"/>
  <c r="E441" i="87"/>
  <c r="E440" i="87"/>
  <c r="E439" i="87"/>
  <c r="E438" i="87"/>
  <c r="E437" i="87"/>
  <c r="E436" i="87"/>
  <c r="E435" i="87"/>
  <c r="E434" i="87"/>
  <c r="E433" i="87"/>
  <c r="E432" i="87"/>
  <c r="E431" i="87"/>
  <c r="E430" i="87"/>
  <c r="E429" i="87"/>
  <c r="E428" i="87"/>
  <c r="E427" i="87"/>
  <c r="E426" i="87"/>
  <c r="E425" i="87"/>
  <c r="E424" i="87"/>
  <c r="E423" i="87"/>
  <c r="E422" i="87"/>
  <c r="E421" i="87"/>
  <c r="E420" i="87"/>
  <c r="E419" i="87"/>
  <c r="E418" i="87"/>
  <c r="E417" i="87"/>
  <c r="E416" i="87"/>
  <c r="E415" i="87"/>
  <c r="E414" i="87"/>
  <c r="E413" i="87"/>
  <c r="E412" i="87"/>
  <c r="E411" i="87"/>
  <c r="E410" i="87"/>
  <c r="E409" i="87"/>
  <c r="E408" i="87"/>
  <c r="E407" i="87"/>
  <c r="E406" i="87"/>
  <c r="E405" i="87"/>
  <c r="E404" i="87"/>
  <c r="E403" i="87"/>
  <c r="E402" i="87"/>
  <c r="E401" i="87"/>
  <c r="E400" i="87"/>
  <c r="E399" i="87"/>
  <c r="E398" i="87"/>
  <c r="E397" i="87"/>
  <c r="E396" i="87"/>
  <c r="E395" i="87"/>
  <c r="E394" i="87"/>
  <c r="E393" i="87"/>
  <c r="E392" i="87"/>
  <c r="E391" i="87"/>
  <c r="E390" i="87"/>
  <c r="E389" i="87"/>
  <c r="E388" i="87"/>
  <c r="E387" i="87"/>
  <c r="E386" i="87"/>
  <c r="E385" i="87"/>
  <c r="E384" i="87"/>
  <c r="E383" i="87"/>
  <c r="E382" i="87"/>
  <c r="E381" i="87"/>
  <c r="E380" i="87"/>
  <c r="E379" i="87"/>
  <c r="E378" i="87"/>
  <c r="E377" i="87"/>
  <c r="E376" i="87"/>
  <c r="E375" i="87"/>
  <c r="E374" i="87"/>
  <c r="E373" i="87"/>
  <c r="E372" i="87"/>
  <c r="E371" i="87"/>
  <c r="E370" i="87"/>
  <c r="E369" i="87"/>
  <c r="E368" i="87"/>
  <c r="E367" i="87"/>
  <c r="E366" i="87"/>
  <c r="E365" i="87"/>
  <c r="E364" i="87"/>
  <c r="E363" i="87"/>
  <c r="E362" i="87"/>
  <c r="E361" i="87"/>
  <c r="E360" i="87"/>
  <c r="E359" i="87"/>
  <c r="E358" i="87"/>
  <c r="E357" i="87"/>
  <c r="E356" i="87"/>
  <c r="E355" i="87"/>
  <c r="E354" i="87"/>
  <c r="E353" i="87"/>
  <c r="E352" i="87"/>
  <c r="E351" i="87"/>
  <c r="E350" i="87"/>
  <c r="E349" i="87"/>
  <c r="E348" i="87"/>
  <c r="E347" i="87"/>
  <c r="E346" i="87"/>
  <c r="E345" i="87"/>
  <c r="E344" i="87"/>
  <c r="E343" i="87"/>
  <c r="E342" i="87"/>
  <c r="E341" i="87"/>
  <c r="E340" i="87"/>
  <c r="E339" i="87"/>
  <c r="E338" i="87"/>
  <c r="E337" i="87"/>
  <c r="E336" i="87"/>
  <c r="E335" i="87"/>
  <c r="E334" i="87"/>
  <c r="E333" i="87"/>
  <c r="E332" i="87"/>
  <c r="E331" i="87"/>
  <c r="E330" i="87"/>
  <c r="E329" i="87"/>
  <c r="E328" i="87"/>
  <c r="E327" i="87"/>
  <c r="E326" i="87"/>
  <c r="E325" i="87"/>
  <c r="E324" i="87"/>
  <c r="E323" i="87"/>
  <c r="E322" i="87"/>
  <c r="E321" i="87"/>
  <c r="E320" i="87"/>
  <c r="E319" i="87"/>
  <c r="E318" i="87"/>
  <c r="E317" i="87"/>
  <c r="E316" i="87"/>
  <c r="E315" i="87"/>
  <c r="E314" i="87"/>
  <c r="E313" i="87"/>
  <c r="E312" i="87"/>
  <c r="E311" i="87"/>
  <c r="E310" i="87"/>
  <c r="E309" i="87"/>
  <c r="E308" i="87"/>
  <c r="E307" i="87"/>
  <c r="E306" i="87"/>
  <c r="E305" i="87"/>
  <c r="E304" i="87"/>
  <c r="E303" i="87"/>
  <c r="E302" i="87"/>
  <c r="E301" i="87"/>
  <c r="E300" i="87"/>
  <c r="E299" i="87"/>
  <c r="E298" i="87"/>
  <c r="E297" i="87"/>
  <c r="E296" i="87"/>
  <c r="E295" i="87"/>
  <c r="E294" i="87"/>
  <c r="E293" i="87"/>
  <c r="E292" i="87"/>
  <c r="E291" i="87"/>
  <c r="E290" i="87"/>
  <c r="E289" i="87"/>
  <c r="E288" i="87"/>
  <c r="E287" i="87"/>
  <c r="E286" i="87"/>
  <c r="E285" i="87"/>
  <c r="E284" i="87"/>
  <c r="E283" i="87"/>
  <c r="E282" i="87"/>
  <c r="E281" i="87"/>
  <c r="E280" i="87"/>
  <c r="E279" i="87"/>
  <c r="E278" i="87"/>
  <c r="E277" i="87"/>
  <c r="E276" i="87"/>
  <c r="E275" i="87"/>
  <c r="E274" i="87"/>
  <c r="E273" i="87"/>
  <c r="E272" i="87"/>
  <c r="E271" i="87"/>
  <c r="E270" i="87"/>
  <c r="E269" i="87"/>
  <c r="E268" i="87"/>
  <c r="E267" i="87"/>
  <c r="E266" i="87"/>
  <c r="E265" i="87"/>
  <c r="E264" i="87"/>
  <c r="E263" i="87"/>
  <c r="E262" i="87"/>
  <c r="E261" i="87"/>
  <c r="E260" i="87"/>
  <c r="E259" i="87"/>
  <c r="E258" i="87"/>
  <c r="E257" i="87"/>
  <c r="E256" i="87"/>
  <c r="E255" i="87"/>
  <c r="E254" i="87"/>
  <c r="E253" i="87"/>
  <c r="E252" i="87"/>
  <c r="E251" i="87"/>
  <c r="E250" i="87"/>
  <c r="E249" i="87"/>
  <c r="E248" i="87"/>
  <c r="E247" i="87"/>
  <c r="E246" i="87"/>
  <c r="E245" i="87"/>
  <c r="E244" i="87"/>
  <c r="E243" i="87"/>
  <c r="E242" i="87"/>
  <c r="E241" i="87"/>
  <c r="E240" i="87"/>
  <c r="E239" i="87"/>
  <c r="E238" i="87"/>
  <c r="E237" i="87"/>
  <c r="E236" i="87"/>
  <c r="E235" i="87"/>
  <c r="E234" i="87"/>
  <c r="E233" i="87"/>
  <c r="E232" i="87"/>
  <c r="E231" i="87"/>
  <c r="E230" i="87"/>
  <c r="E229" i="87"/>
  <c r="E228" i="87"/>
  <c r="E227" i="87"/>
  <c r="E226" i="87"/>
  <c r="E225" i="87"/>
  <c r="E224" i="87"/>
  <c r="E223" i="87"/>
  <c r="E222" i="87"/>
  <c r="E221" i="87"/>
  <c r="E220" i="87"/>
  <c r="E219" i="87"/>
  <c r="E218" i="87"/>
  <c r="E217" i="87"/>
  <c r="E216" i="87"/>
  <c r="E215" i="87"/>
  <c r="E214" i="87"/>
  <c r="E213" i="87"/>
  <c r="E212" i="87"/>
  <c r="E211" i="87"/>
  <c r="E210" i="87"/>
  <c r="E209" i="87"/>
  <c r="E208" i="87"/>
  <c r="E207" i="87"/>
  <c r="E206" i="87"/>
  <c r="E205" i="87"/>
  <c r="E204" i="87"/>
  <c r="E203" i="87"/>
  <c r="E202" i="87"/>
  <c r="E201" i="87"/>
  <c r="E200" i="87"/>
  <c r="E199" i="87"/>
  <c r="E198" i="87"/>
  <c r="E197" i="87"/>
  <c r="E196" i="87"/>
  <c r="E195" i="87"/>
  <c r="E194" i="87"/>
  <c r="E193" i="87"/>
  <c r="E192" i="87"/>
  <c r="E191" i="87"/>
  <c r="E190" i="87"/>
  <c r="E189" i="87"/>
  <c r="E188" i="87"/>
  <c r="E187" i="87"/>
  <c r="E186" i="87"/>
  <c r="E185" i="87"/>
  <c r="E184" i="87"/>
  <c r="E183" i="87"/>
  <c r="E182" i="87"/>
  <c r="E181" i="87"/>
  <c r="E180" i="87"/>
  <c r="E179" i="87"/>
  <c r="E178" i="87"/>
  <c r="E177" i="87"/>
  <c r="E176" i="87"/>
  <c r="E175" i="87"/>
  <c r="E174" i="87"/>
  <c r="E173" i="87"/>
  <c r="E172" i="87"/>
  <c r="E171" i="87"/>
  <c r="E170" i="87"/>
  <c r="E169" i="87"/>
  <c r="E168" i="87"/>
  <c r="E167" i="87"/>
  <c r="E166" i="87"/>
  <c r="E165" i="87"/>
  <c r="E164" i="87"/>
  <c r="E163" i="87"/>
  <c r="E162" i="87"/>
  <c r="E161" i="87"/>
  <c r="E160" i="87"/>
  <c r="E159" i="87"/>
  <c r="E158" i="87"/>
  <c r="E157" i="87"/>
  <c r="E156" i="87"/>
  <c r="E155" i="87"/>
  <c r="E154" i="87"/>
  <c r="E153" i="87"/>
  <c r="E152" i="87"/>
  <c r="E151" i="87"/>
  <c r="E150" i="87"/>
  <c r="E149" i="87"/>
  <c r="E148" i="87"/>
  <c r="E147" i="87"/>
  <c r="E146" i="87"/>
  <c r="E145" i="87"/>
  <c r="E144" i="87"/>
  <c r="E143" i="87"/>
  <c r="E142" i="87"/>
  <c r="E141" i="87"/>
  <c r="E140" i="87"/>
  <c r="E139" i="87"/>
  <c r="E138" i="87"/>
  <c r="E137" i="87"/>
  <c r="E136" i="87"/>
  <c r="E135" i="87"/>
  <c r="E134" i="87"/>
  <c r="E133" i="87"/>
  <c r="E132" i="87"/>
  <c r="E131" i="87"/>
  <c r="E130" i="87"/>
  <c r="E129" i="87"/>
  <c r="E128" i="87"/>
  <c r="E127" i="87"/>
  <c r="E126" i="87"/>
  <c r="E125" i="87"/>
  <c r="E124" i="87"/>
  <c r="E123" i="87"/>
  <c r="E122" i="87"/>
  <c r="E121" i="87"/>
  <c r="E120" i="87"/>
  <c r="E119" i="87"/>
  <c r="E118" i="87"/>
  <c r="E117" i="87"/>
  <c r="E116" i="87"/>
  <c r="E115" i="87"/>
  <c r="E114" i="87"/>
  <c r="E113" i="87"/>
  <c r="E112" i="87"/>
  <c r="E111" i="87"/>
  <c r="E110" i="87"/>
  <c r="E109" i="87"/>
  <c r="E108" i="87"/>
  <c r="E107" i="87"/>
  <c r="E106" i="87"/>
  <c r="E105" i="87"/>
  <c r="E104" i="87"/>
  <c r="E103" i="87"/>
  <c r="E102" i="87"/>
  <c r="E101" i="87"/>
  <c r="E100" i="87"/>
  <c r="E99" i="87"/>
  <c r="E98" i="87"/>
  <c r="E97" i="87"/>
  <c r="E96" i="87"/>
  <c r="E95" i="87"/>
  <c r="E94" i="87"/>
  <c r="E93" i="87"/>
  <c r="E92" i="87"/>
  <c r="E91" i="87"/>
  <c r="E90" i="87"/>
  <c r="E89" i="87"/>
  <c r="E88" i="87"/>
  <c r="E87" i="87"/>
  <c r="E86" i="87"/>
  <c r="E85" i="87"/>
  <c r="E84" i="87"/>
  <c r="E83" i="87"/>
  <c r="E82" i="87"/>
  <c r="E81" i="87"/>
  <c r="E80" i="87"/>
  <c r="E79" i="87"/>
  <c r="E78" i="87"/>
  <c r="E77" i="87"/>
  <c r="E76" i="87"/>
  <c r="E75" i="87"/>
  <c r="E74" i="87"/>
  <c r="E73" i="87"/>
  <c r="E72" i="87"/>
  <c r="E71" i="87"/>
  <c r="E70" i="87"/>
  <c r="E69" i="87"/>
  <c r="E68" i="87"/>
  <c r="E67" i="87"/>
  <c r="E66" i="87"/>
  <c r="E65" i="87"/>
  <c r="E64" i="87"/>
  <c r="E63" i="87"/>
  <c r="E62" i="87"/>
  <c r="E61" i="87"/>
  <c r="E60" i="87"/>
  <c r="E59" i="87"/>
  <c r="E58" i="87"/>
  <c r="E57" i="87"/>
  <c r="E56" i="87"/>
  <c r="E55" i="87"/>
  <c r="E54" i="87"/>
  <c r="E53" i="87"/>
  <c r="E52" i="87"/>
  <c r="E51" i="87"/>
  <c r="E50" i="87"/>
  <c r="E49" i="87"/>
  <c r="E48" i="87"/>
  <c r="E47" i="87"/>
  <c r="E46" i="87"/>
  <c r="E45" i="87"/>
  <c r="E44" i="87"/>
  <c r="E43" i="87"/>
  <c r="E42" i="87"/>
  <c r="E41" i="87"/>
  <c r="E40" i="87"/>
  <c r="E39" i="87"/>
  <c r="E38" i="87"/>
  <c r="E37" i="87"/>
  <c r="E36" i="87"/>
  <c r="E35" i="87"/>
  <c r="E34" i="87"/>
  <c r="E33" i="87"/>
  <c r="E32" i="87"/>
  <c r="E31" i="87"/>
  <c r="E30" i="87"/>
  <c r="E29" i="87"/>
  <c r="E28" i="87"/>
  <c r="E27" i="87"/>
  <c r="E26" i="87"/>
  <c r="E25" i="87"/>
  <c r="E24" i="87"/>
  <c r="E23" i="87"/>
  <c r="E22" i="87"/>
  <c r="E21" i="87"/>
  <c r="E20" i="87"/>
  <c r="E19" i="87"/>
  <c r="E18" i="87"/>
  <c r="E17" i="87"/>
  <c r="E16" i="87"/>
  <c r="E15" i="87"/>
  <c r="E14" i="87"/>
  <c r="E13" i="82"/>
  <c r="E512" i="82"/>
  <c r="E511" i="82"/>
  <c r="E510" i="82"/>
  <c r="E509" i="82"/>
  <c r="E508" i="82"/>
  <c r="E507" i="82"/>
  <c r="E506" i="82"/>
  <c r="E505" i="82"/>
  <c r="E504" i="82"/>
  <c r="E503" i="82"/>
  <c r="E502" i="82"/>
  <c r="E501" i="82"/>
  <c r="E500" i="82"/>
  <c r="E499" i="82"/>
  <c r="E498" i="82"/>
  <c r="E497" i="82"/>
  <c r="E496" i="82"/>
  <c r="E495" i="82"/>
  <c r="E494" i="82"/>
  <c r="E493" i="82"/>
  <c r="E492" i="82"/>
  <c r="E491" i="82"/>
  <c r="E490" i="82"/>
  <c r="E489" i="82"/>
  <c r="E488" i="82"/>
  <c r="E487" i="82"/>
  <c r="E486" i="82"/>
  <c r="E485" i="82"/>
  <c r="E484" i="82"/>
  <c r="E483" i="82"/>
  <c r="E482" i="82"/>
  <c r="E481" i="82"/>
  <c r="E480" i="82"/>
  <c r="E479" i="82"/>
  <c r="E478" i="82"/>
  <c r="E477" i="82"/>
  <c r="E476" i="82"/>
  <c r="E475" i="82"/>
  <c r="E474" i="82"/>
  <c r="E473" i="82"/>
  <c r="E472" i="82"/>
  <c r="E471" i="82"/>
  <c r="E470" i="82"/>
  <c r="E469" i="82"/>
  <c r="E468" i="82"/>
  <c r="E467" i="82"/>
  <c r="E466" i="82"/>
  <c r="E465" i="82"/>
  <c r="E464" i="82"/>
  <c r="E463" i="82"/>
  <c r="E462" i="82"/>
  <c r="E461" i="82"/>
  <c r="E460" i="82"/>
  <c r="E459" i="82"/>
  <c r="E458" i="82"/>
  <c r="E457" i="82"/>
  <c r="E456" i="82"/>
  <c r="E455" i="82"/>
  <c r="E454" i="82"/>
  <c r="E453" i="82"/>
  <c r="E452" i="82"/>
  <c r="E451" i="82"/>
  <c r="E450" i="82"/>
  <c r="E449" i="82"/>
  <c r="E448" i="82"/>
  <c r="E447" i="82"/>
  <c r="E446" i="82"/>
  <c r="E445" i="82"/>
  <c r="E444" i="82"/>
  <c r="E443" i="82"/>
  <c r="E442" i="82"/>
  <c r="E441" i="82"/>
  <c r="E440" i="82"/>
  <c r="E439" i="82"/>
  <c r="E438" i="82"/>
  <c r="E437" i="82"/>
  <c r="E436" i="82"/>
  <c r="E435" i="82"/>
  <c r="E434" i="82"/>
  <c r="E433" i="82"/>
  <c r="E432" i="82"/>
  <c r="E431" i="82"/>
  <c r="E430" i="82"/>
  <c r="E429" i="82"/>
  <c r="E428" i="82"/>
  <c r="E427" i="82"/>
  <c r="E426" i="82"/>
  <c r="E425" i="82"/>
  <c r="E424" i="82"/>
  <c r="E423" i="82"/>
  <c r="E422" i="82"/>
  <c r="E421" i="82"/>
  <c r="E420" i="82"/>
  <c r="E419" i="82"/>
  <c r="E418" i="82"/>
  <c r="E417" i="82"/>
  <c r="E416" i="82"/>
  <c r="E415" i="82"/>
  <c r="E414" i="82"/>
  <c r="E413" i="82"/>
  <c r="E412" i="82"/>
  <c r="E411" i="82"/>
  <c r="E410" i="82"/>
  <c r="E409" i="82"/>
  <c r="E408" i="82"/>
  <c r="E407" i="82"/>
  <c r="E406" i="82"/>
  <c r="E405" i="82"/>
  <c r="E404" i="82"/>
  <c r="E403" i="82"/>
  <c r="E402" i="82"/>
  <c r="E401" i="82"/>
  <c r="E400" i="82"/>
  <c r="E399" i="82"/>
  <c r="E398" i="82"/>
  <c r="E397" i="82"/>
  <c r="E396" i="82"/>
  <c r="E395" i="82"/>
  <c r="E394" i="82"/>
  <c r="E393" i="82"/>
  <c r="E392" i="82"/>
  <c r="E391" i="82"/>
  <c r="E390" i="82"/>
  <c r="E389" i="82"/>
  <c r="E388" i="82"/>
  <c r="E387" i="82"/>
  <c r="E386" i="82"/>
  <c r="E385" i="82"/>
  <c r="E384" i="82"/>
  <c r="E383" i="82"/>
  <c r="E382" i="82"/>
  <c r="E381" i="82"/>
  <c r="E380" i="82"/>
  <c r="E379" i="82"/>
  <c r="E378" i="82"/>
  <c r="E377" i="82"/>
  <c r="E376" i="82"/>
  <c r="E375" i="82"/>
  <c r="E374" i="82"/>
  <c r="E373" i="82"/>
  <c r="E372" i="82"/>
  <c r="E371" i="82"/>
  <c r="E370" i="82"/>
  <c r="E369" i="82"/>
  <c r="E368" i="82"/>
  <c r="E367" i="82"/>
  <c r="E366" i="82"/>
  <c r="E365" i="82"/>
  <c r="E364" i="82"/>
  <c r="E363" i="82"/>
  <c r="E362" i="82"/>
  <c r="E361" i="82"/>
  <c r="E360" i="82"/>
  <c r="E359" i="82"/>
  <c r="E358" i="82"/>
  <c r="E357" i="82"/>
  <c r="E356" i="82"/>
  <c r="E355" i="82"/>
  <c r="E354" i="82"/>
  <c r="E353" i="82"/>
  <c r="E352" i="82"/>
  <c r="E351" i="82"/>
  <c r="E350" i="82"/>
  <c r="E349" i="82"/>
  <c r="E348" i="82"/>
  <c r="E347" i="82"/>
  <c r="E346" i="82"/>
  <c r="E345" i="82"/>
  <c r="E344" i="82"/>
  <c r="E343" i="82"/>
  <c r="E342" i="82"/>
  <c r="E341" i="82"/>
  <c r="E340" i="82"/>
  <c r="E339" i="82"/>
  <c r="E338" i="82"/>
  <c r="E337" i="82"/>
  <c r="E336" i="82"/>
  <c r="E335" i="82"/>
  <c r="E334" i="82"/>
  <c r="E333" i="82"/>
  <c r="E332" i="82"/>
  <c r="E331" i="82"/>
  <c r="E330" i="82"/>
  <c r="E329" i="82"/>
  <c r="E328" i="82"/>
  <c r="E327" i="82"/>
  <c r="E326" i="82"/>
  <c r="E325" i="82"/>
  <c r="E324" i="82"/>
  <c r="E323" i="82"/>
  <c r="E322" i="82"/>
  <c r="E321" i="82"/>
  <c r="E320" i="82"/>
  <c r="E319" i="82"/>
  <c r="E318" i="82"/>
  <c r="E317" i="82"/>
  <c r="E316" i="82"/>
  <c r="E315" i="82"/>
  <c r="E314" i="82"/>
  <c r="E313" i="82"/>
  <c r="E312" i="82"/>
  <c r="E311" i="82"/>
  <c r="E310" i="82"/>
  <c r="E309" i="82"/>
  <c r="E308" i="82"/>
  <c r="E307" i="82"/>
  <c r="E306" i="82"/>
  <c r="E305" i="82"/>
  <c r="E304" i="82"/>
  <c r="E303" i="82"/>
  <c r="E302" i="82"/>
  <c r="E301" i="82"/>
  <c r="E300" i="82"/>
  <c r="E299" i="82"/>
  <c r="E298" i="82"/>
  <c r="E297" i="82"/>
  <c r="E296" i="82"/>
  <c r="E295" i="82"/>
  <c r="E294" i="82"/>
  <c r="E293" i="82"/>
  <c r="E292" i="82"/>
  <c r="E291" i="82"/>
  <c r="E290" i="82"/>
  <c r="E289" i="82"/>
  <c r="E288" i="82"/>
  <c r="E287" i="82"/>
  <c r="E286" i="82"/>
  <c r="E285" i="82"/>
  <c r="E284" i="82"/>
  <c r="E283" i="82"/>
  <c r="E282" i="82"/>
  <c r="E281" i="82"/>
  <c r="E280" i="82"/>
  <c r="E279" i="82"/>
  <c r="E278" i="82"/>
  <c r="E277" i="82"/>
  <c r="E276" i="82"/>
  <c r="E275" i="82"/>
  <c r="E274" i="82"/>
  <c r="E273" i="82"/>
  <c r="E272" i="82"/>
  <c r="E271" i="82"/>
  <c r="E270" i="82"/>
  <c r="E269" i="82"/>
  <c r="E268" i="82"/>
  <c r="E267" i="82"/>
  <c r="E266" i="82"/>
  <c r="E265" i="82"/>
  <c r="E264" i="82"/>
  <c r="E263" i="82"/>
  <c r="E262" i="82"/>
  <c r="E261" i="82"/>
  <c r="E260" i="82"/>
  <c r="E259" i="82"/>
  <c r="E258" i="82"/>
  <c r="E257" i="82"/>
  <c r="E256" i="82"/>
  <c r="E255" i="82"/>
  <c r="E254" i="82"/>
  <c r="E253" i="82"/>
  <c r="E252" i="82"/>
  <c r="E251" i="82"/>
  <c r="E250" i="82"/>
  <c r="E249" i="82"/>
  <c r="E248" i="82"/>
  <c r="E247" i="82"/>
  <c r="E246" i="82"/>
  <c r="E245" i="82"/>
  <c r="E244" i="82"/>
  <c r="E243" i="82"/>
  <c r="E242" i="82"/>
  <c r="E241" i="82"/>
  <c r="E240" i="82"/>
  <c r="E239" i="82"/>
  <c r="E238" i="82"/>
  <c r="E237" i="82"/>
  <c r="E236" i="82"/>
  <c r="E235" i="82"/>
  <c r="E234" i="82"/>
  <c r="E233" i="82"/>
  <c r="E232" i="82"/>
  <c r="E231" i="82"/>
  <c r="E230" i="82"/>
  <c r="E229" i="82"/>
  <c r="E228" i="82"/>
  <c r="E227" i="82"/>
  <c r="E226" i="82"/>
  <c r="E225" i="82"/>
  <c r="E224" i="82"/>
  <c r="E223" i="82"/>
  <c r="E222" i="82"/>
  <c r="E221" i="82"/>
  <c r="E220" i="82"/>
  <c r="E219" i="82"/>
  <c r="E218" i="82"/>
  <c r="E217" i="82"/>
  <c r="E216" i="82"/>
  <c r="E215" i="82"/>
  <c r="E214" i="82"/>
  <c r="E213" i="82"/>
  <c r="E212" i="82"/>
  <c r="E211" i="82"/>
  <c r="E210" i="82"/>
  <c r="E209" i="82"/>
  <c r="E208" i="82"/>
  <c r="E207" i="82"/>
  <c r="E206" i="82"/>
  <c r="E205" i="82"/>
  <c r="E204" i="82"/>
  <c r="E203" i="82"/>
  <c r="E202" i="82"/>
  <c r="E201" i="82"/>
  <c r="E200" i="82"/>
  <c r="E199" i="82"/>
  <c r="E198" i="82"/>
  <c r="E197" i="82"/>
  <c r="E196" i="82"/>
  <c r="E195" i="82"/>
  <c r="E194" i="82"/>
  <c r="E193" i="82"/>
  <c r="E192" i="82"/>
  <c r="E191" i="82"/>
  <c r="E190" i="82"/>
  <c r="E189" i="82"/>
  <c r="E188" i="82"/>
  <c r="E187" i="82"/>
  <c r="E186" i="82"/>
  <c r="E185" i="82"/>
  <c r="E184" i="82"/>
  <c r="E183" i="82"/>
  <c r="E182" i="82"/>
  <c r="E181" i="82"/>
  <c r="E180" i="82"/>
  <c r="E179" i="82"/>
  <c r="E178" i="82"/>
  <c r="E177" i="82"/>
  <c r="E176" i="82"/>
  <c r="E175" i="82"/>
  <c r="E174" i="82"/>
  <c r="E173" i="82"/>
  <c r="E172" i="82"/>
  <c r="E171" i="82"/>
  <c r="E170" i="82"/>
  <c r="E169" i="82"/>
  <c r="E168" i="82"/>
  <c r="E167" i="82"/>
  <c r="E166" i="82"/>
  <c r="E165" i="82"/>
  <c r="E164" i="82"/>
  <c r="E163" i="82"/>
  <c r="E162" i="82"/>
  <c r="E161" i="82"/>
  <c r="E160" i="82"/>
  <c r="E159" i="82"/>
  <c r="E158" i="82"/>
  <c r="E157" i="82"/>
  <c r="E156" i="82"/>
  <c r="E155" i="82"/>
  <c r="E154" i="82"/>
  <c r="E153" i="82"/>
  <c r="E152" i="82"/>
  <c r="E151" i="82"/>
  <c r="E150" i="82"/>
  <c r="E149" i="82"/>
  <c r="E148" i="82"/>
  <c r="E147" i="82"/>
  <c r="E146" i="82"/>
  <c r="E145" i="82"/>
  <c r="E144" i="82"/>
  <c r="E143" i="82"/>
  <c r="E142" i="82"/>
  <c r="E141" i="82"/>
  <c r="E140" i="82"/>
  <c r="E139" i="82"/>
  <c r="E138" i="82"/>
  <c r="E137" i="82"/>
  <c r="E136" i="82"/>
  <c r="E135" i="82"/>
  <c r="E134" i="82"/>
  <c r="E133" i="82"/>
  <c r="E132" i="82"/>
  <c r="E131" i="82"/>
  <c r="E130" i="82"/>
  <c r="E129" i="82"/>
  <c r="E128" i="82"/>
  <c r="E127" i="82"/>
  <c r="E126" i="82"/>
  <c r="E125" i="82"/>
  <c r="E124" i="82"/>
  <c r="E123" i="82"/>
  <c r="E122" i="82"/>
  <c r="E121" i="82"/>
  <c r="E120" i="82"/>
  <c r="E119" i="82"/>
  <c r="E118" i="82"/>
  <c r="E117" i="82"/>
  <c r="E116" i="82"/>
  <c r="E115" i="82"/>
  <c r="E114" i="82"/>
  <c r="E113" i="82"/>
  <c r="E112" i="82"/>
  <c r="E111" i="82"/>
  <c r="E110" i="82"/>
  <c r="E109" i="82"/>
  <c r="E108" i="82"/>
  <c r="E107" i="82"/>
  <c r="E106" i="82"/>
  <c r="E105" i="82"/>
  <c r="E104" i="82"/>
  <c r="E103" i="82"/>
  <c r="E102" i="82"/>
  <c r="E101" i="82"/>
  <c r="E100" i="82"/>
  <c r="E99" i="82"/>
  <c r="E98" i="82"/>
  <c r="E97" i="82"/>
  <c r="E96" i="82"/>
  <c r="E95" i="82"/>
  <c r="E94" i="82"/>
  <c r="E93" i="82"/>
  <c r="E92" i="82"/>
  <c r="E91" i="82"/>
  <c r="E90" i="82"/>
  <c r="E89" i="82"/>
  <c r="E88" i="82"/>
  <c r="E87" i="82"/>
  <c r="E86" i="82"/>
  <c r="E85" i="82"/>
  <c r="E84" i="82"/>
  <c r="E83" i="82"/>
  <c r="E82" i="82"/>
  <c r="E81" i="82"/>
  <c r="E80" i="82"/>
  <c r="E79" i="82"/>
  <c r="E78" i="82"/>
  <c r="E77" i="82"/>
  <c r="E76" i="82"/>
  <c r="E75" i="82"/>
  <c r="E74" i="82"/>
  <c r="E73" i="82"/>
  <c r="E72" i="82"/>
  <c r="E71" i="82"/>
  <c r="E70" i="82"/>
  <c r="E69" i="82"/>
  <c r="E68" i="82"/>
  <c r="E67" i="82"/>
  <c r="E66" i="82"/>
  <c r="E65" i="82"/>
  <c r="E64" i="82"/>
  <c r="E63" i="82"/>
  <c r="E62" i="82"/>
  <c r="E61" i="82"/>
  <c r="E60" i="82"/>
  <c r="E59" i="82"/>
  <c r="E58" i="82"/>
  <c r="E57" i="82"/>
  <c r="E56" i="82"/>
  <c r="E55" i="82"/>
  <c r="E54" i="82"/>
  <c r="E53" i="82"/>
  <c r="E52" i="82"/>
  <c r="E51" i="82"/>
  <c r="E50" i="82"/>
  <c r="E49" i="82"/>
  <c r="E48" i="82"/>
  <c r="E47" i="82"/>
  <c r="E46" i="82"/>
  <c r="E45" i="82"/>
  <c r="E44" i="82"/>
  <c r="E43" i="82"/>
  <c r="E42" i="82"/>
  <c r="E41" i="82"/>
  <c r="E40" i="82"/>
  <c r="E39" i="82"/>
  <c r="E38" i="82"/>
  <c r="E37" i="82"/>
  <c r="E36" i="82"/>
  <c r="E35" i="82"/>
  <c r="E34" i="82"/>
  <c r="E33" i="82"/>
  <c r="E32" i="82"/>
  <c r="E31" i="82"/>
  <c r="E30" i="82"/>
  <c r="E29" i="82"/>
  <c r="E28" i="82"/>
  <c r="E27" i="82"/>
  <c r="E26" i="82"/>
  <c r="E25" i="82"/>
  <c r="E24" i="82"/>
  <c r="E23" i="82"/>
  <c r="E22" i="82"/>
  <c r="E21" i="82"/>
  <c r="E20" i="82"/>
  <c r="E19" i="82"/>
  <c r="E18" i="82"/>
  <c r="E17" i="82"/>
  <c r="E16" i="82"/>
  <c r="E15" i="82"/>
  <c r="E14" i="82"/>
  <c r="E13" i="81"/>
  <c r="E512" i="81"/>
  <c r="E511" i="81"/>
  <c r="E510" i="81"/>
  <c r="E509" i="81"/>
  <c r="E508" i="81"/>
  <c r="E507" i="81"/>
  <c r="E506" i="81"/>
  <c r="E505" i="81"/>
  <c r="E504" i="81"/>
  <c r="E503" i="81"/>
  <c r="E502" i="81"/>
  <c r="E501" i="81"/>
  <c r="E500" i="81"/>
  <c r="E499" i="81"/>
  <c r="E498" i="81"/>
  <c r="E497" i="81"/>
  <c r="E496" i="81"/>
  <c r="E495" i="81"/>
  <c r="E494" i="81"/>
  <c r="E493" i="81"/>
  <c r="E492" i="81"/>
  <c r="E491" i="81"/>
  <c r="E490" i="81"/>
  <c r="E489" i="81"/>
  <c r="E488" i="81"/>
  <c r="E487" i="81"/>
  <c r="E486" i="81"/>
  <c r="E485" i="81"/>
  <c r="E484" i="81"/>
  <c r="E483" i="81"/>
  <c r="E482" i="81"/>
  <c r="E481" i="81"/>
  <c r="E480" i="81"/>
  <c r="E479" i="81"/>
  <c r="E478" i="81"/>
  <c r="E477" i="81"/>
  <c r="E476" i="81"/>
  <c r="E475" i="81"/>
  <c r="E474" i="81"/>
  <c r="E473" i="81"/>
  <c r="E472" i="81"/>
  <c r="E471" i="81"/>
  <c r="E470" i="81"/>
  <c r="E469" i="81"/>
  <c r="E468" i="81"/>
  <c r="E467" i="81"/>
  <c r="E466" i="81"/>
  <c r="E465" i="81"/>
  <c r="E464" i="81"/>
  <c r="E463" i="81"/>
  <c r="E462" i="81"/>
  <c r="E461" i="81"/>
  <c r="E460" i="81"/>
  <c r="E459" i="81"/>
  <c r="E458" i="81"/>
  <c r="E457" i="81"/>
  <c r="E456" i="81"/>
  <c r="E455" i="81"/>
  <c r="E454" i="81"/>
  <c r="E453" i="81"/>
  <c r="E452" i="81"/>
  <c r="E451" i="81"/>
  <c r="E450" i="81"/>
  <c r="E449" i="81"/>
  <c r="E448" i="81"/>
  <c r="E447" i="81"/>
  <c r="E446" i="81"/>
  <c r="E445" i="81"/>
  <c r="E444" i="81"/>
  <c r="E443" i="81"/>
  <c r="E442" i="81"/>
  <c r="E441" i="81"/>
  <c r="E440" i="81"/>
  <c r="E439" i="81"/>
  <c r="E438" i="81"/>
  <c r="E437" i="81"/>
  <c r="E436" i="81"/>
  <c r="E435" i="81"/>
  <c r="E434" i="81"/>
  <c r="E433" i="81"/>
  <c r="E432" i="81"/>
  <c r="E431" i="81"/>
  <c r="E430" i="81"/>
  <c r="E429" i="81"/>
  <c r="E428" i="81"/>
  <c r="E427" i="81"/>
  <c r="E426" i="81"/>
  <c r="E425" i="81"/>
  <c r="E424" i="81"/>
  <c r="E423" i="81"/>
  <c r="E422" i="81"/>
  <c r="E421" i="81"/>
  <c r="E420" i="81"/>
  <c r="E419" i="81"/>
  <c r="E418" i="81"/>
  <c r="E417" i="81"/>
  <c r="E416" i="81"/>
  <c r="E415" i="81"/>
  <c r="E414" i="81"/>
  <c r="E413" i="81"/>
  <c r="E412" i="81"/>
  <c r="E411" i="81"/>
  <c r="E410" i="81"/>
  <c r="E409" i="81"/>
  <c r="E408" i="81"/>
  <c r="E407" i="81"/>
  <c r="E406" i="81"/>
  <c r="E405" i="81"/>
  <c r="E404" i="81"/>
  <c r="E403" i="81"/>
  <c r="E402" i="81"/>
  <c r="E401" i="81"/>
  <c r="E400" i="81"/>
  <c r="E399" i="81"/>
  <c r="E398" i="81"/>
  <c r="E397" i="81"/>
  <c r="E396" i="81"/>
  <c r="E395" i="81"/>
  <c r="E394" i="81"/>
  <c r="E393" i="81"/>
  <c r="E392" i="81"/>
  <c r="E391" i="81"/>
  <c r="E390" i="81"/>
  <c r="E389" i="81"/>
  <c r="E388" i="81"/>
  <c r="E387" i="81"/>
  <c r="E386" i="81"/>
  <c r="E385" i="81"/>
  <c r="E384" i="81"/>
  <c r="E383" i="81"/>
  <c r="E382" i="81"/>
  <c r="E381" i="81"/>
  <c r="E380" i="81"/>
  <c r="E379" i="81"/>
  <c r="E378" i="81"/>
  <c r="E377" i="81"/>
  <c r="E376" i="81"/>
  <c r="E375" i="81"/>
  <c r="E374" i="81"/>
  <c r="E373" i="81"/>
  <c r="E372" i="81"/>
  <c r="E371" i="81"/>
  <c r="E370" i="81"/>
  <c r="E369" i="81"/>
  <c r="E368" i="81"/>
  <c r="E367" i="81"/>
  <c r="E366" i="81"/>
  <c r="E365" i="81"/>
  <c r="E364" i="81"/>
  <c r="E363" i="81"/>
  <c r="E362" i="81"/>
  <c r="E361" i="81"/>
  <c r="E360" i="81"/>
  <c r="E359" i="81"/>
  <c r="E358" i="81"/>
  <c r="E357" i="81"/>
  <c r="E356" i="81"/>
  <c r="E355" i="81"/>
  <c r="E354" i="81"/>
  <c r="E353" i="81"/>
  <c r="E352" i="81"/>
  <c r="E351" i="81"/>
  <c r="E350" i="81"/>
  <c r="E349" i="81"/>
  <c r="E348" i="81"/>
  <c r="E347" i="81"/>
  <c r="E346" i="81"/>
  <c r="E345" i="81"/>
  <c r="E344" i="81"/>
  <c r="E343" i="81"/>
  <c r="E342" i="81"/>
  <c r="E341" i="81"/>
  <c r="E340" i="81"/>
  <c r="E339" i="81"/>
  <c r="E338" i="81"/>
  <c r="E337" i="81"/>
  <c r="E336" i="81"/>
  <c r="E335" i="81"/>
  <c r="E334" i="81"/>
  <c r="E333" i="81"/>
  <c r="E332" i="81"/>
  <c r="E331" i="81"/>
  <c r="E330" i="81"/>
  <c r="E329" i="81"/>
  <c r="E328" i="81"/>
  <c r="E327" i="81"/>
  <c r="E326" i="81"/>
  <c r="E325" i="81"/>
  <c r="E324" i="81"/>
  <c r="E323" i="81"/>
  <c r="E322" i="81"/>
  <c r="E321" i="81"/>
  <c r="E320" i="81"/>
  <c r="E319" i="81"/>
  <c r="E318" i="81"/>
  <c r="E317" i="81"/>
  <c r="E316" i="81"/>
  <c r="E315" i="81"/>
  <c r="E314" i="81"/>
  <c r="E313" i="81"/>
  <c r="E312" i="81"/>
  <c r="E311" i="81"/>
  <c r="E310" i="81"/>
  <c r="E309" i="81"/>
  <c r="E308" i="81"/>
  <c r="E307" i="81"/>
  <c r="E306" i="81"/>
  <c r="E305" i="81"/>
  <c r="E304" i="81"/>
  <c r="E303" i="81"/>
  <c r="E302" i="81"/>
  <c r="E301" i="81"/>
  <c r="E300" i="81"/>
  <c r="E299" i="81"/>
  <c r="E298" i="81"/>
  <c r="E297" i="81"/>
  <c r="E296" i="81"/>
  <c r="E295" i="81"/>
  <c r="E294" i="81"/>
  <c r="E293" i="81"/>
  <c r="E292" i="81"/>
  <c r="E291" i="81"/>
  <c r="E290" i="81"/>
  <c r="E289" i="81"/>
  <c r="E288" i="81"/>
  <c r="E287" i="81"/>
  <c r="E286" i="81"/>
  <c r="E285" i="81"/>
  <c r="E284" i="81"/>
  <c r="E283" i="81"/>
  <c r="E282" i="81"/>
  <c r="E281" i="81"/>
  <c r="E280" i="81"/>
  <c r="E279" i="81"/>
  <c r="E278" i="81"/>
  <c r="E277" i="81"/>
  <c r="E276" i="81"/>
  <c r="E275" i="81"/>
  <c r="E274" i="81"/>
  <c r="E273" i="81"/>
  <c r="E272" i="81"/>
  <c r="E271" i="81"/>
  <c r="E270" i="81"/>
  <c r="E269" i="81"/>
  <c r="E268" i="81"/>
  <c r="E267" i="81"/>
  <c r="E266" i="81"/>
  <c r="E265" i="81"/>
  <c r="E264" i="81"/>
  <c r="E263" i="81"/>
  <c r="E262" i="81"/>
  <c r="E261" i="81"/>
  <c r="E260" i="81"/>
  <c r="E259" i="81"/>
  <c r="E258" i="81"/>
  <c r="E257" i="81"/>
  <c r="E256" i="81"/>
  <c r="E255" i="81"/>
  <c r="E254" i="81"/>
  <c r="E253" i="81"/>
  <c r="E252" i="81"/>
  <c r="E251" i="81"/>
  <c r="E250" i="81"/>
  <c r="E249" i="81"/>
  <c r="E248" i="81"/>
  <c r="E247" i="81"/>
  <c r="E246" i="81"/>
  <c r="E245" i="81"/>
  <c r="E244" i="81"/>
  <c r="E243" i="81"/>
  <c r="E242" i="81"/>
  <c r="E241" i="81"/>
  <c r="E240" i="81"/>
  <c r="E239" i="81"/>
  <c r="E238" i="81"/>
  <c r="E237" i="81"/>
  <c r="E236" i="81"/>
  <c r="E235" i="81"/>
  <c r="E234" i="81"/>
  <c r="E233" i="81"/>
  <c r="E232" i="81"/>
  <c r="E231" i="81"/>
  <c r="E230" i="81"/>
  <c r="E229" i="81"/>
  <c r="E228" i="81"/>
  <c r="E227" i="81"/>
  <c r="E226" i="81"/>
  <c r="E225" i="81"/>
  <c r="E224" i="81"/>
  <c r="E223" i="81"/>
  <c r="E222" i="81"/>
  <c r="E221" i="81"/>
  <c r="E220" i="81"/>
  <c r="E219" i="81"/>
  <c r="E218" i="81"/>
  <c r="E217" i="81"/>
  <c r="E216" i="81"/>
  <c r="E215" i="81"/>
  <c r="E214" i="81"/>
  <c r="E213" i="81"/>
  <c r="E212" i="81"/>
  <c r="E211" i="81"/>
  <c r="E210" i="81"/>
  <c r="E209" i="81"/>
  <c r="E208" i="81"/>
  <c r="E207" i="81"/>
  <c r="E206" i="81"/>
  <c r="E205" i="81"/>
  <c r="E204" i="81"/>
  <c r="E203" i="81"/>
  <c r="E202" i="81"/>
  <c r="E201" i="81"/>
  <c r="E200" i="81"/>
  <c r="E199" i="81"/>
  <c r="E198" i="81"/>
  <c r="E197" i="81"/>
  <c r="E196" i="81"/>
  <c r="E195" i="81"/>
  <c r="E194" i="81"/>
  <c r="E193" i="81"/>
  <c r="E192" i="81"/>
  <c r="E191" i="81"/>
  <c r="E190" i="81"/>
  <c r="E189" i="81"/>
  <c r="E188" i="81"/>
  <c r="E187" i="81"/>
  <c r="E186" i="81"/>
  <c r="E185" i="81"/>
  <c r="E184" i="81"/>
  <c r="E183" i="81"/>
  <c r="E182" i="81"/>
  <c r="E181" i="81"/>
  <c r="E180" i="81"/>
  <c r="E179" i="81"/>
  <c r="E178" i="81"/>
  <c r="E177" i="81"/>
  <c r="E176" i="81"/>
  <c r="E175" i="81"/>
  <c r="E174" i="81"/>
  <c r="E173" i="81"/>
  <c r="E172" i="81"/>
  <c r="E171" i="81"/>
  <c r="E170" i="81"/>
  <c r="E169" i="81"/>
  <c r="E168" i="81"/>
  <c r="E167" i="81"/>
  <c r="E166" i="81"/>
  <c r="E165" i="81"/>
  <c r="E164" i="81"/>
  <c r="E163" i="81"/>
  <c r="E162" i="81"/>
  <c r="E161" i="81"/>
  <c r="E160" i="81"/>
  <c r="E159" i="81"/>
  <c r="E158" i="81"/>
  <c r="E157" i="81"/>
  <c r="E156" i="81"/>
  <c r="E155" i="81"/>
  <c r="E154" i="81"/>
  <c r="E153" i="81"/>
  <c r="E152" i="81"/>
  <c r="E151" i="81"/>
  <c r="E150" i="81"/>
  <c r="E149" i="81"/>
  <c r="E148" i="81"/>
  <c r="E147" i="81"/>
  <c r="E146" i="81"/>
  <c r="E145" i="81"/>
  <c r="E144" i="81"/>
  <c r="E143" i="81"/>
  <c r="E142" i="81"/>
  <c r="E141" i="81"/>
  <c r="E140" i="81"/>
  <c r="E139" i="81"/>
  <c r="E138" i="81"/>
  <c r="E137" i="81"/>
  <c r="E136" i="81"/>
  <c r="E135" i="81"/>
  <c r="E134" i="81"/>
  <c r="E133" i="81"/>
  <c r="E132" i="81"/>
  <c r="E131" i="81"/>
  <c r="E130" i="81"/>
  <c r="E129" i="81"/>
  <c r="E128" i="81"/>
  <c r="E127" i="81"/>
  <c r="E126" i="81"/>
  <c r="E125" i="81"/>
  <c r="E124" i="81"/>
  <c r="E123" i="81"/>
  <c r="E122" i="81"/>
  <c r="E121" i="81"/>
  <c r="E120" i="81"/>
  <c r="E119" i="81"/>
  <c r="E118" i="81"/>
  <c r="E117" i="81"/>
  <c r="E116" i="81"/>
  <c r="E115" i="81"/>
  <c r="E114" i="81"/>
  <c r="E113" i="81"/>
  <c r="E112" i="81"/>
  <c r="E111" i="81"/>
  <c r="E110" i="81"/>
  <c r="E109" i="81"/>
  <c r="E108" i="81"/>
  <c r="E107" i="81"/>
  <c r="E106" i="81"/>
  <c r="E105" i="81"/>
  <c r="E104" i="81"/>
  <c r="E103" i="81"/>
  <c r="E102" i="81"/>
  <c r="E101" i="81"/>
  <c r="E100" i="81"/>
  <c r="E99" i="81"/>
  <c r="E98" i="81"/>
  <c r="E97" i="81"/>
  <c r="E96" i="81"/>
  <c r="E95" i="81"/>
  <c r="E94" i="81"/>
  <c r="E93" i="81"/>
  <c r="E92" i="81"/>
  <c r="E91" i="81"/>
  <c r="E90" i="81"/>
  <c r="E89" i="81"/>
  <c r="E88" i="81"/>
  <c r="E87" i="81"/>
  <c r="E86" i="81"/>
  <c r="E85" i="81"/>
  <c r="E84" i="81"/>
  <c r="E83" i="81"/>
  <c r="E82" i="81"/>
  <c r="E81" i="81"/>
  <c r="E80" i="81"/>
  <c r="E79" i="81"/>
  <c r="E78" i="81"/>
  <c r="E77" i="81"/>
  <c r="E76" i="81"/>
  <c r="E75" i="81"/>
  <c r="E74" i="81"/>
  <c r="E73" i="81"/>
  <c r="E72" i="81"/>
  <c r="E71" i="81"/>
  <c r="E70" i="81"/>
  <c r="E69" i="81"/>
  <c r="E68" i="81"/>
  <c r="E67" i="81"/>
  <c r="E66" i="81"/>
  <c r="E65" i="81"/>
  <c r="E64" i="81"/>
  <c r="E63" i="81"/>
  <c r="E62" i="81"/>
  <c r="E61" i="81"/>
  <c r="E60" i="81"/>
  <c r="E59" i="81"/>
  <c r="E58" i="81"/>
  <c r="E57" i="81"/>
  <c r="E56" i="81"/>
  <c r="E55" i="81"/>
  <c r="E54" i="81"/>
  <c r="E53" i="81"/>
  <c r="E52" i="81"/>
  <c r="E51" i="81"/>
  <c r="E50" i="81"/>
  <c r="E49" i="81"/>
  <c r="E48" i="81"/>
  <c r="E47" i="81"/>
  <c r="E46" i="81"/>
  <c r="E45" i="81"/>
  <c r="E44" i="81"/>
  <c r="E43" i="81"/>
  <c r="E42" i="81"/>
  <c r="E41" i="81"/>
  <c r="E40" i="81"/>
  <c r="E39" i="81"/>
  <c r="E38" i="81"/>
  <c r="E37" i="81"/>
  <c r="E36" i="81"/>
  <c r="E35" i="81"/>
  <c r="E34" i="81"/>
  <c r="E33" i="81"/>
  <c r="E32" i="81"/>
  <c r="E31" i="81"/>
  <c r="E30" i="81"/>
  <c r="E29" i="81"/>
  <c r="E28" i="81"/>
  <c r="E27" i="81"/>
  <c r="E26" i="81"/>
  <c r="E25" i="81"/>
  <c r="E24" i="81"/>
  <c r="E23" i="81"/>
  <c r="E22" i="81"/>
  <c r="E21" i="81"/>
  <c r="E20" i="81"/>
  <c r="E19" i="81"/>
  <c r="E18" i="81"/>
  <c r="E17" i="81"/>
  <c r="E16" i="81"/>
  <c r="E15" i="81"/>
  <c r="E14" i="81"/>
  <c r="E13" i="86"/>
  <c r="E512" i="86"/>
  <c r="E511" i="86"/>
  <c r="E510" i="86"/>
  <c r="E509" i="86"/>
  <c r="E508" i="86"/>
  <c r="E507" i="86"/>
  <c r="E506" i="86"/>
  <c r="E505" i="86"/>
  <c r="E504" i="86"/>
  <c r="E503" i="86"/>
  <c r="E502" i="86"/>
  <c r="E501" i="86"/>
  <c r="E500" i="86"/>
  <c r="E499" i="86"/>
  <c r="E498" i="86"/>
  <c r="E497" i="86"/>
  <c r="E496" i="86"/>
  <c r="E495" i="86"/>
  <c r="E494" i="86"/>
  <c r="E493" i="86"/>
  <c r="E492" i="86"/>
  <c r="E491" i="86"/>
  <c r="E490" i="86"/>
  <c r="E489" i="86"/>
  <c r="E488" i="86"/>
  <c r="E487" i="86"/>
  <c r="E486" i="86"/>
  <c r="E485" i="86"/>
  <c r="E484" i="86"/>
  <c r="E483" i="86"/>
  <c r="E482" i="86"/>
  <c r="E481" i="86"/>
  <c r="E480" i="86"/>
  <c r="E479" i="86"/>
  <c r="E478" i="86"/>
  <c r="E477" i="86"/>
  <c r="E476" i="86"/>
  <c r="E475" i="86"/>
  <c r="E474" i="86"/>
  <c r="E473" i="86"/>
  <c r="E472" i="86"/>
  <c r="E471" i="86"/>
  <c r="E470" i="86"/>
  <c r="E469" i="86"/>
  <c r="E468" i="86"/>
  <c r="E467" i="86"/>
  <c r="E466" i="86"/>
  <c r="E465" i="86"/>
  <c r="E464" i="86"/>
  <c r="E463" i="86"/>
  <c r="E462" i="86"/>
  <c r="E461" i="86"/>
  <c r="E460" i="86"/>
  <c r="E459" i="86"/>
  <c r="E458" i="86"/>
  <c r="E457" i="86"/>
  <c r="E456" i="86"/>
  <c r="E455" i="86"/>
  <c r="E454" i="86"/>
  <c r="E453" i="86"/>
  <c r="E452" i="86"/>
  <c r="E451" i="86"/>
  <c r="E450" i="86"/>
  <c r="E449" i="86"/>
  <c r="E448" i="86"/>
  <c r="E447" i="86"/>
  <c r="E446" i="86"/>
  <c r="E445" i="86"/>
  <c r="E444" i="86"/>
  <c r="E443" i="86"/>
  <c r="E442" i="86"/>
  <c r="E441" i="86"/>
  <c r="E440" i="86"/>
  <c r="E439" i="86"/>
  <c r="E438" i="86"/>
  <c r="E437" i="86"/>
  <c r="E436" i="86"/>
  <c r="E435" i="86"/>
  <c r="E434" i="86"/>
  <c r="E433" i="86"/>
  <c r="E432" i="86"/>
  <c r="E431" i="86"/>
  <c r="E430" i="86"/>
  <c r="E429" i="86"/>
  <c r="E428" i="86"/>
  <c r="E427" i="86"/>
  <c r="E426" i="86"/>
  <c r="E425" i="86"/>
  <c r="E424" i="86"/>
  <c r="E423" i="86"/>
  <c r="E422" i="86"/>
  <c r="E421" i="86"/>
  <c r="E420" i="86"/>
  <c r="E419" i="86"/>
  <c r="E418" i="86"/>
  <c r="E417" i="86"/>
  <c r="E416" i="86"/>
  <c r="E415" i="86"/>
  <c r="E414" i="86"/>
  <c r="E413" i="86"/>
  <c r="E412" i="86"/>
  <c r="E411" i="86"/>
  <c r="E410" i="86"/>
  <c r="E409" i="86"/>
  <c r="E408" i="86"/>
  <c r="E407" i="86"/>
  <c r="E406" i="86"/>
  <c r="E405" i="86"/>
  <c r="E404" i="86"/>
  <c r="E403" i="86"/>
  <c r="E402" i="86"/>
  <c r="E401" i="86"/>
  <c r="E400" i="86"/>
  <c r="E399" i="86"/>
  <c r="E398" i="86"/>
  <c r="E397" i="86"/>
  <c r="E396" i="86"/>
  <c r="E395" i="86"/>
  <c r="E394" i="86"/>
  <c r="E393" i="86"/>
  <c r="E392" i="86"/>
  <c r="E391" i="86"/>
  <c r="E390" i="86"/>
  <c r="E389" i="86"/>
  <c r="E388" i="86"/>
  <c r="E387" i="86"/>
  <c r="E386" i="86"/>
  <c r="E385" i="86"/>
  <c r="E384" i="86"/>
  <c r="E383" i="86"/>
  <c r="E382" i="86"/>
  <c r="E381" i="86"/>
  <c r="E380" i="86"/>
  <c r="E379" i="86"/>
  <c r="E378" i="86"/>
  <c r="E377" i="86"/>
  <c r="E376" i="86"/>
  <c r="E375" i="86"/>
  <c r="E374" i="86"/>
  <c r="E373" i="86"/>
  <c r="E372" i="86"/>
  <c r="E371" i="86"/>
  <c r="E370" i="86"/>
  <c r="E369" i="86"/>
  <c r="E368" i="86"/>
  <c r="E367" i="86"/>
  <c r="E366" i="86"/>
  <c r="E365" i="86"/>
  <c r="E364" i="86"/>
  <c r="E363" i="86"/>
  <c r="E362" i="86"/>
  <c r="E361" i="86"/>
  <c r="E360" i="86"/>
  <c r="E359" i="86"/>
  <c r="E358" i="86"/>
  <c r="E357" i="86"/>
  <c r="E356" i="86"/>
  <c r="E355" i="86"/>
  <c r="E354" i="86"/>
  <c r="E353" i="86"/>
  <c r="E352" i="86"/>
  <c r="E351" i="86"/>
  <c r="E350" i="86"/>
  <c r="E349" i="86"/>
  <c r="E348" i="86"/>
  <c r="E347" i="86"/>
  <c r="E346" i="86"/>
  <c r="E345" i="86"/>
  <c r="E344" i="86"/>
  <c r="E343" i="86"/>
  <c r="E342" i="86"/>
  <c r="E341" i="86"/>
  <c r="E340" i="86"/>
  <c r="E339" i="86"/>
  <c r="E338" i="86"/>
  <c r="E337" i="86"/>
  <c r="E336" i="86"/>
  <c r="E335" i="86"/>
  <c r="E334" i="86"/>
  <c r="E333" i="86"/>
  <c r="E332" i="86"/>
  <c r="E331" i="86"/>
  <c r="E330" i="86"/>
  <c r="E329" i="86"/>
  <c r="E328" i="86"/>
  <c r="E327" i="86"/>
  <c r="E326" i="86"/>
  <c r="E325" i="86"/>
  <c r="E324" i="86"/>
  <c r="E323" i="86"/>
  <c r="E322" i="86"/>
  <c r="E321" i="86"/>
  <c r="E320" i="86"/>
  <c r="E319" i="86"/>
  <c r="E318" i="86"/>
  <c r="E317" i="86"/>
  <c r="E316" i="86"/>
  <c r="E315" i="86"/>
  <c r="E314" i="86"/>
  <c r="E313" i="86"/>
  <c r="E312" i="86"/>
  <c r="E311" i="86"/>
  <c r="E310" i="86"/>
  <c r="E309" i="86"/>
  <c r="E308" i="86"/>
  <c r="E307" i="86"/>
  <c r="E306" i="86"/>
  <c r="E305" i="86"/>
  <c r="E304" i="86"/>
  <c r="E303" i="86"/>
  <c r="E302" i="86"/>
  <c r="E301" i="86"/>
  <c r="E300" i="86"/>
  <c r="E299" i="86"/>
  <c r="E298" i="86"/>
  <c r="E297" i="86"/>
  <c r="E296" i="86"/>
  <c r="E295" i="86"/>
  <c r="E294" i="86"/>
  <c r="E293" i="86"/>
  <c r="E292" i="86"/>
  <c r="E291" i="86"/>
  <c r="E290" i="86"/>
  <c r="E289" i="86"/>
  <c r="E288" i="86"/>
  <c r="E287" i="86"/>
  <c r="E286" i="86"/>
  <c r="E285" i="86"/>
  <c r="E284" i="86"/>
  <c r="E283" i="86"/>
  <c r="E282" i="86"/>
  <c r="E281" i="86"/>
  <c r="E280" i="86"/>
  <c r="E279" i="86"/>
  <c r="E278" i="86"/>
  <c r="E277" i="86"/>
  <c r="E276" i="86"/>
  <c r="E275" i="86"/>
  <c r="E274" i="86"/>
  <c r="E273" i="86"/>
  <c r="E272" i="86"/>
  <c r="E271" i="86"/>
  <c r="E270" i="86"/>
  <c r="E269" i="86"/>
  <c r="E268" i="86"/>
  <c r="E267" i="86"/>
  <c r="E266" i="86"/>
  <c r="E265" i="86"/>
  <c r="E264" i="86"/>
  <c r="E263" i="86"/>
  <c r="E262" i="86"/>
  <c r="E261" i="86"/>
  <c r="E260" i="86"/>
  <c r="E259" i="86"/>
  <c r="E258" i="86"/>
  <c r="E257" i="86"/>
  <c r="E256" i="86"/>
  <c r="E255" i="86"/>
  <c r="E254" i="86"/>
  <c r="E253" i="86"/>
  <c r="E252" i="86"/>
  <c r="E251" i="86"/>
  <c r="E250" i="86"/>
  <c r="E249" i="86"/>
  <c r="E248" i="86"/>
  <c r="E247" i="86"/>
  <c r="E246" i="86"/>
  <c r="E245" i="86"/>
  <c r="E244" i="86"/>
  <c r="E243" i="86"/>
  <c r="E242" i="86"/>
  <c r="E241" i="86"/>
  <c r="E240" i="86"/>
  <c r="E239" i="86"/>
  <c r="E238" i="86"/>
  <c r="E237" i="86"/>
  <c r="E236" i="86"/>
  <c r="E235" i="86"/>
  <c r="E234" i="86"/>
  <c r="E233" i="86"/>
  <c r="E232" i="86"/>
  <c r="E231" i="86"/>
  <c r="E230" i="86"/>
  <c r="E229" i="86"/>
  <c r="E228" i="86"/>
  <c r="E227" i="86"/>
  <c r="E226" i="86"/>
  <c r="E225" i="86"/>
  <c r="E224" i="86"/>
  <c r="E223" i="86"/>
  <c r="E222" i="86"/>
  <c r="E221" i="86"/>
  <c r="E220" i="86"/>
  <c r="E219" i="86"/>
  <c r="E218" i="86"/>
  <c r="E217" i="86"/>
  <c r="E216" i="86"/>
  <c r="E215" i="86"/>
  <c r="E214" i="86"/>
  <c r="E213" i="86"/>
  <c r="E212" i="86"/>
  <c r="E211" i="86"/>
  <c r="E210" i="86"/>
  <c r="E209" i="86"/>
  <c r="E208" i="86"/>
  <c r="E207" i="86"/>
  <c r="E206" i="86"/>
  <c r="E205" i="86"/>
  <c r="E204" i="86"/>
  <c r="E203" i="86"/>
  <c r="E202" i="86"/>
  <c r="E201" i="86"/>
  <c r="E200" i="86"/>
  <c r="E199" i="86"/>
  <c r="E198" i="86"/>
  <c r="E197" i="86"/>
  <c r="E196" i="86"/>
  <c r="E195" i="86"/>
  <c r="E194" i="86"/>
  <c r="E193" i="86"/>
  <c r="E192" i="86"/>
  <c r="E191" i="86"/>
  <c r="E190" i="86"/>
  <c r="E189" i="86"/>
  <c r="E188" i="86"/>
  <c r="E187" i="86"/>
  <c r="E186" i="86"/>
  <c r="E185" i="86"/>
  <c r="E184" i="86"/>
  <c r="E183" i="86"/>
  <c r="E182" i="86"/>
  <c r="E181" i="86"/>
  <c r="E180" i="86"/>
  <c r="E179" i="86"/>
  <c r="E178" i="86"/>
  <c r="E177" i="86"/>
  <c r="E176" i="86"/>
  <c r="E175" i="86"/>
  <c r="E174" i="86"/>
  <c r="E173" i="86"/>
  <c r="E172" i="86"/>
  <c r="E171" i="86"/>
  <c r="E170" i="86"/>
  <c r="E169" i="86"/>
  <c r="E168" i="86"/>
  <c r="E167" i="86"/>
  <c r="E166" i="86"/>
  <c r="E165" i="86"/>
  <c r="E164" i="86"/>
  <c r="E163" i="86"/>
  <c r="E162" i="86"/>
  <c r="E161" i="86"/>
  <c r="E160" i="86"/>
  <c r="E159" i="86"/>
  <c r="E158" i="86"/>
  <c r="E157" i="86"/>
  <c r="E156" i="86"/>
  <c r="E155" i="86"/>
  <c r="E154" i="86"/>
  <c r="E153" i="86"/>
  <c r="E152" i="86"/>
  <c r="E151" i="86"/>
  <c r="E150" i="86"/>
  <c r="E149" i="86"/>
  <c r="E148" i="86"/>
  <c r="E147" i="86"/>
  <c r="E146" i="86"/>
  <c r="E145" i="86"/>
  <c r="E144" i="86"/>
  <c r="E143" i="86"/>
  <c r="E142" i="86"/>
  <c r="E141" i="86"/>
  <c r="E140" i="86"/>
  <c r="E139" i="86"/>
  <c r="E138" i="86"/>
  <c r="E137" i="86"/>
  <c r="E136" i="86"/>
  <c r="E135" i="86"/>
  <c r="E134" i="86"/>
  <c r="E133" i="86"/>
  <c r="E132" i="86"/>
  <c r="E131" i="86"/>
  <c r="E130" i="86"/>
  <c r="E129" i="86"/>
  <c r="E128" i="86"/>
  <c r="E127" i="86"/>
  <c r="E126" i="86"/>
  <c r="E125" i="86"/>
  <c r="E124" i="86"/>
  <c r="E123" i="86"/>
  <c r="E122" i="86"/>
  <c r="E121" i="86"/>
  <c r="E120" i="86"/>
  <c r="E119" i="86"/>
  <c r="E118" i="86"/>
  <c r="E117" i="86"/>
  <c r="E116" i="86"/>
  <c r="E115" i="86"/>
  <c r="E114" i="86"/>
  <c r="E113" i="86"/>
  <c r="E112" i="86"/>
  <c r="E111" i="86"/>
  <c r="E110" i="86"/>
  <c r="E109" i="86"/>
  <c r="E108" i="86"/>
  <c r="E107" i="86"/>
  <c r="E106" i="86"/>
  <c r="E105" i="86"/>
  <c r="E104" i="86"/>
  <c r="E103" i="86"/>
  <c r="E102" i="86"/>
  <c r="E101" i="86"/>
  <c r="E100" i="86"/>
  <c r="E99" i="86"/>
  <c r="E98" i="86"/>
  <c r="E97" i="86"/>
  <c r="E96" i="86"/>
  <c r="E95" i="86"/>
  <c r="E94" i="86"/>
  <c r="E93" i="86"/>
  <c r="E92" i="86"/>
  <c r="E91" i="86"/>
  <c r="E90" i="86"/>
  <c r="E89" i="86"/>
  <c r="E88" i="86"/>
  <c r="E87" i="86"/>
  <c r="E86" i="86"/>
  <c r="E85" i="86"/>
  <c r="E84" i="86"/>
  <c r="E83" i="86"/>
  <c r="E82" i="86"/>
  <c r="E81" i="86"/>
  <c r="E80" i="86"/>
  <c r="E79" i="86"/>
  <c r="E78" i="86"/>
  <c r="E77" i="86"/>
  <c r="E76" i="86"/>
  <c r="E75" i="86"/>
  <c r="E74" i="86"/>
  <c r="E73" i="86"/>
  <c r="E72" i="86"/>
  <c r="E71" i="86"/>
  <c r="E70" i="86"/>
  <c r="E69" i="86"/>
  <c r="E68" i="86"/>
  <c r="E67" i="86"/>
  <c r="E66" i="86"/>
  <c r="E65" i="86"/>
  <c r="E64" i="86"/>
  <c r="E63" i="86"/>
  <c r="E62" i="86"/>
  <c r="E61" i="86"/>
  <c r="E60" i="86"/>
  <c r="E59" i="86"/>
  <c r="E58" i="86"/>
  <c r="E57" i="86"/>
  <c r="E56" i="86"/>
  <c r="E55" i="86"/>
  <c r="E54" i="86"/>
  <c r="E53" i="86"/>
  <c r="E52" i="86"/>
  <c r="E51" i="86"/>
  <c r="E50" i="86"/>
  <c r="E49" i="86"/>
  <c r="E48" i="86"/>
  <c r="E47" i="86"/>
  <c r="E46" i="86"/>
  <c r="E45" i="86"/>
  <c r="E44" i="86"/>
  <c r="E43" i="86"/>
  <c r="E42" i="86"/>
  <c r="E41" i="86"/>
  <c r="E40" i="86"/>
  <c r="E39" i="86"/>
  <c r="E38" i="86"/>
  <c r="E37" i="86"/>
  <c r="E36" i="86"/>
  <c r="E35" i="86"/>
  <c r="E34" i="86"/>
  <c r="E33" i="86"/>
  <c r="E32" i="86"/>
  <c r="E31" i="86"/>
  <c r="E30" i="86"/>
  <c r="E29" i="86"/>
  <c r="E28" i="86"/>
  <c r="E27" i="86"/>
  <c r="E26" i="86"/>
  <c r="E25" i="86"/>
  <c r="E24" i="86"/>
  <c r="E23" i="86"/>
  <c r="E22" i="86"/>
  <c r="E21" i="86"/>
  <c r="E20" i="86"/>
  <c r="E19" i="86"/>
  <c r="E18" i="86"/>
  <c r="E17" i="86"/>
  <c r="E16" i="86"/>
  <c r="E15" i="86"/>
  <c r="E14" i="86"/>
  <c r="E13" i="85"/>
  <c r="E512" i="85"/>
  <c r="E511" i="85"/>
  <c r="E510" i="85"/>
  <c r="E509" i="85"/>
  <c r="E508" i="85"/>
  <c r="E507" i="85"/>
  <c r="E506" i="85"/>
  <c r="E505" i="85"/>
  <c r="E504" i="85"/>
  <c r="E503" i="85"/>
  <c r="E502" i="85"/>
  <c r="E501" i="85"/>
  <c r="E500" i="85"/>
  <c r="E499" i="85"/>
  <c r="E498" i="85"/>
  <c r="E497" i="85"/>
  <c r="E496" i="85"/>
  <c r="E495" i="85"/>
  <c r="E494" i="85"/>
  <c r="E493" i="85"/>
  <c r="E492" i="85"/>
  <c r="E491" i="85"/>
  <c r="E490" i="85"/>
  <c r="E489" i="85"/>
  <c r="E488" i="85"/>
  <c r="E487" i="85"/>
  <c r="E486" i="85"/>
  <c r="E485" i="85"/>
  <c r="E484" i="85"/>
  <c r="E483" i="85"/>
  <c r="E482" i="85"/>
  <c r="E481" i="85"/>
  <c r="E480" i="85"/>
  <c r="E479" i="85"/>
  <c r="E478" i="85"/>
  <c r="E477" i="85"/>
  <c r="E476" i="85"/>
  <c r="E475" i="85"/>
  <c r="E474" i="85"/>
  <c r="E473" i="85"/>
  <c r="E472" i="85"/>
  <c r="E471" i="85"/>
  <c r="E470" i="85"/>
  <c r="E469" i="85"/>
  <c r="E468" i="85"/>
  <c r="E467" i="85"/>
  <c r="E466" i="85"/>
  <c r="E465" i="85"/>
  <c r="E464" i="85"/>
  <c r="E463" i="85"/>
  <c r="E462" i="85"/>
  <c r="E461" i="85"/>
  <c r="E460" i="85"/>
  <c r="E459" i="85"/>
  <c r="E458" i="85"/>
  <c r="E457" i="85"/>
  <c r="E456" i="85"/>
  <c r="E455" i="85"/>
  <c r="E454" i="85"/>
  <c r="E453" i="85"/>
  <c r="E452" i="85"/>
  <c r="E451" i="85"/>
  <c r="E450" i="85"/>
  <c r="E449" i="85"/>
  <c r="E448" i="85"/>
  <c r="E447" i="85"/>
  <c r="E446" i="85"/>
  <c r="E445" i="85"/>
  <c r="E444" i="85"/>
  <c r="E443" i="85"/>
  <c r="E442" i="85"/>
  <c r="E441" i="85"/>
  <c r="E440" i="85"/>
  <c r="E439" i="85"/>
  <c r="E438" i="85"/>
  <c r="E437" i="85"/>
  <c r="E436" i="85"/>
  <c r="E435" i="85"/>
  <c r="E434" i="85"/>
  <c r="E433" i="85"/>
  <c r="E432" i="85"/>
  <c r="E431" i="85"/>
  <c r="E430" i="85"/>
  <c r="E429" i="85"/>
  <c r="E428" i="85"/>
  <c r="E427" i="85"/>
  <c r="E426" i="85"/>
  <c r="E425" i="85"/>
  <c r="E424" i="85"/>
  <c r="E423" i="85"/>
  <c r="E422" i="85"/>
  <c r="E421" i="85"/>
  <c r="E420" i="85"/>
  <c r="E419" i="85"/>
  <c r="E418" i="85"/>
  <c r="E417" i="85"/>
  <c r="E416" i="85"/>
  <c r="E415" i="85"/>
  <c r="E414" i="85"/>
  <c r="E413" i="85"/>
  <c r="E412" i="85"/>
  <c r="E411" i="85"/>
  <c r="E410" i="85"/>
  <c r="E409" i="85"/>
  <c r="E408" i="85"/>
  <c r="E407" i="85"/>
  <c r="E406" i="85"/>
  <c r="E405" i="85"/>
  <c r="E404" i="85"/>
  <c r="E403" i="85"/>
  <c r="E402" i="85"/>
  <c r="E401" i="85"/>
  <c r="E400" i="85"/>
  <c r="E399" i="85"/>
  <c r="E398" i="85"/>
  <c r="E397" i="85"/>
  <c r="E396" i="85"/>
  <c r="E395" i="85"/>
  <c r="E394" i="85"/>
  <c r="E393" i="85"/>
  <c r="E392" i="85"/>
  <c r="E391" i="85"/>
  <c r="E390" i="85"/>
  <c r="E389" i="85"/>
  <c r="E388" i="85"/>
  <c r="E387" i="85"/>
  <c r="E386" i="85"/>
  <c r="E385" i="85"/>
  <c r="E384" i="85"/>
  <c r="E383" i="85"/>
  <c r="E382" i="85"/>
  <c r="E381" i="85"/>
  <c r="E380" i="85"/>
  <c r="E379" i="85"/>
  <c r="E378" i="85"/>
  <c r="E377" i="85"/>
  <c r="E376" i="85"/>
  <c r="E375" i="85"/>
  <c r="E374" i="85"/>
  <c r="E373" i="85"/>
  <c r="E372" i="85"/>
  <c r="E371" i="85"/>
  <c r="E370" i="85"/>
  <c r="E369" i="85"/>
  <c r="E368" i="85"/>
  <c r="E367" i="85"/>
  <c r="E366" i="85"/>
  <c r="E365" i="85"/>
  <c r="E364" i="85"/>
  <c r="E363" i="85"/>
  <c r="E362" i="85"/>
  <c r="E361" i="85"/>
  <c r="E360" i="85"/>
  <c r="E359" i="85"/>
  <c r="E358" i="85"/>
  <c r="E357" i="85"/>
  <c r="E356" i="85"/>
  <c r="E355" i="85"/>
  <c r="E354" i="85"/>
  <c r="E353" i="85"/>
  <c r="E352" i="85"/>
  <c r="E351" i="85"/>
  <c r="E350" i="85"/>
  <c r="E349" i="85"/>
  <c r="E348" i="85"/>
  <c r="E347" i="85"/>
  <c r="E346" i="85"/>
  <c r="E345" i="85"/>
  <c r="E344" i="85"/>
  <c r="E343" i="85"/>
  <c r="E342" i="85"/>
  <c r="E341" i="85"/>
  <c r="E340" i="85"/>
  <c r="E339" i="85"/>
  <c r="E338" i="85"/>
  <c r="E337" i="85"/>
  <c r="E336" i="85"/>
  <c r="E335" i="85"/>
  <c r="E334" i="85"/>
  <c r="E333" i="85"/>
  <c r="E332" i="85"/>
  <c r="E331" i="85"/>
  <c r="E330" i="85"/>
  <c r="E329" i="85"/>
  <c r="E328" i="85"/>
  <c r="E327" i="85"/>
  <c r="E326" i="85"/>
  <c r="E325" i="85"/>
  <c r="E324" i="85"/>
  <c r="E323" i="85"/>
  <c r="E322" i="85"/>
  <c r="E321" i="85"/>
  <c r="E320" i="85"/>
  <c r="E319" i="85"/>
  <c r="E318" i="85"/>
  <c r="E317" i="85"/>
  <c r="E316" i="85"/>
  <c r="E315" i="85"/>
  <c r="E314" i="85"/>
  <c r="E313" i="85"/>
  <c r="E312" i="85"/>
  <c r="E311" i="85"/>
  <c r="E310" i="85"/>
  <c r="E309" i="85"/>
  <c r="E308" i="85"/>
  <c r="E307" i="85"/>
  <c r="E306" i="85"/>
  <c r="E305" i="85"/>
  <c r="E304" i="85"/>
  <c r="E303" i="85"/>
  <c r="E302" i="85"/>
  <c r="E301" i="85"/>
  <c r="E300" i="85"/>
  <c r="E299" i="85"/>
  <c r="E298" i="85"/>
  <c r="E297" i="85"/>
  <c r="E296" i="85"/>
  <c r="E295" i="85"/>
  <c r="E294" i="85"/>
  <c r="E293" i="85"/>
  <c r="E292" i="85"/>
  <c r="E291" i="85"/>
  <c r="E290" i="85"/>
  <c r="E289" i="85"/>
  <c r="E288" i="85"/>
  <c r="E287" i="85"/>
  <c r="E286" i="85"/>
  <c r="E285" i="85"/>
  <c r="E284" i="85"/>
  <c r="E283" i="85"/>
  <c r="E282" i="85"/>
  <c r="E281" i="85"/>
  <c r="E280" i="85"/>
  <c r="E279" i="85"/>
  <c r="E278" i="85"/>
  <c r="E277" i="85"/>
  <c r="E276" i="85"/>
  <c r="E275" i="85"/>
  <c r="E274" i="85"/>
  <c r="E273" i="85"/>
  <c r="E272" i="85"/>
  <c r="E271" i="85"/>
  <c r="E270" i="85"/>
  <c r="E269" i="85"/>
  <c r="E268" i="85"/>
  <c r="E267" i="85"/>
  <c r="E266" i="85"/>
  <c r="E265" i="85"/>
  <c r="E264" i="85"/>
  <c r="E263" i="85"/>
  <c r="E262" i="85"/>
  <c r="E261" i="85"/>
  <c r="E260" i="85"/>
  <c r="E259" i="85"/>
  <c r="E258" i="85"/>
  <c r="E257" i="85"/>
  <c r="E256" i="85"/>
  <c r="E255" i="85"/>
  <c r="E254" i="85"/>
  <c r="E253" i="85"/>
  <c r="E252" i="85"/>
  <c r="E251" i="85"/>
  <c r="E250" i="85"/>
  <c r="E249" i="85"/>
  <c r="E248" i="85"/>
  <c r="E247" i="85"/>
  <c r="E246" i="85"/>
  <c r="E245" i="85"/>
  <c r="E244" i="85"/>
  <c r="E243" i="85"/>
  <c r="E242" i="85"/>
  <c r="E241" i="85"/>
  <c r="E240" i="85"/>
  <c r="E239" i="85"/>
  <c r="E238" i="85"/>
  <c r="E237" i="85"/>
  <c r="E236" i="85"/>
  <c r="E235" i="85"/>
  <c r="E234" i="85"/>
  <c r="E233" i="85"/>
  <c r="E232" i="85"/>
  <c r="E231" i="85"/>
  <c r="E230" i="85"/>
  <c r="E229" i="85"/>
  <c r="E228" i="85"/>
  <c r="E227" i="85"/>
  <c r="E226" i="85"/>
  <c r="E225" i="85"/>
  <c r="E224" i="85"/>
  <c r="E223" i="85"/>
  <c r="E222" i="85"/>
  <c r="E221" i="85"/>
  <c r="E220" i="85"/>
  <c r="E219" i="85"/>
  <c r="E218" i="85"/>
  <c r="E217" i="85"/>
  <c r="E216" i="85"/>
  <c r="E215" i="85"/>
  <c r="E214" i="85"/>
  <c r="E213" i="85"/>
  <c r="E212" i="85"/>
  <c r="E211" i="85"/>
  <c r="E210" i="85"/>
  <c r="E209" i="85"/>
  <c r="E208" i="85"/>
  <c r="E207" i="85"/>
  <c r="E206" i="85"/>
  <c r="E205" i="85"/>
  <c r="E204" i="85"/>
  <c r="E203" i="85"/>
  <c r="E202" i="85"/>
  <c r="E201" i="85"/>
  <c r="E200" i="85"/>
  <c r="E199" i="85"/>
  <c r="E198" i="85"/>
  <c r="E197" i="85"/>
  <c r="E196" i="85"/>
  <c r="E195" i="85"/>
  <c r="E194" i="85"/>
  <c r="E193" i="85"/>
  <c r="E192" i="85"/>
  <c r="E191" i="85"/>
  <c r="E190" i="85"/>
  <c r="E189" i="85"/>
  <c r="E188" i="85"/>
  <c r="E187" i="85"/>
  <c r="E186" i="85"/>
  <c r="E185" i="85"/>
  <c r="E184" i="85"/>
  <c r="E183" i="85"/>
  <c r="E182" i="85"/>
  <c r="E181" i="85"/>
  <c r="E180" i="85"/>
  <c r="E179" i="85"/>
  <c r="E178" i="85"/>
  <c r="E177" i="85"/>
  <c r="E176" i="85"/>
  <c r="E175" i="85"/>
  <c r="E174" i="85"/>
  <c r="E173" i="85"/>
  <c r="E172" i="85"/>
  <c r="E171" i="85"/>
  <c r="E170" i="85"/>
  <c r="E169" i="85"/>
  <c r="E168" i="85"/>
  <c r="E167" i="85"/>
  <c r="E166" i="85"/>
  <c r="E165" i="85"/>
  <c r="E164" i="85"/>
  <c r="E163" i="85"/>
  <c r="E162" i="85"/>
  <c r="E161" i="85"/>
  <c r="E160" i="85"/>
  <c r="E159" i="85"/>
  <c r="E158" i="85"/>
  <c r="E157" i="85"/>
  <c r="E156" i="85"/>
  <c r="E155" i="85"/>
  <c r="E154" i="85"/>
  <c r="E153" i="85"/>
  <c r="E152" i="85"/>
  <c r="E151" i="85"/>
  <c r="E150" i="85"/>
  <c r="E149" i="85"/>
  <c r="E148" i="85"/>
  <c r="E147" i="85"/>
  <c r="E146" i="85"/>
  <c r="E145" i="85"/>
  <c r="E144" i="85"/>
  <c r="E143" i="85"/>
  <c r="E142" i="85"/>
  <c r="E141" i="85"/>
  <c r="E140" i="85"/>
  <c r="E139" i="85"/>
  <c r="E138" i="85"/>
  <c r="E137" i="85"/>
  <c r="E136" i="85"/>
  <c r="E135" i="85"/>
  <c r="E134" i="85"/>
  <c r="E133" i="85"/>
  <c r="E132" i="85"/>
  <c r="E131" i="85"/>
  <c r="E130" i="85"/>
  <c r="E129" i="85"/>
  <c r="E128" i="85"/>
  <c r="E127" i="85"/>
  <c r="E126" i="85"/>
  <c r="E125" i="85"/>
  <c r="E124" i="85"/>
  <c r="E123" i="85"/>
  <c r="E122" i="85"/>
  <c r="E121" i="85"/>
  <c r="E120" i="85"/>
  <c r="E119" i="85"/>
  <c r="E118" i="85"/>
  <c r="E117" i="85"/>
  <c r="E116" i="85"/>
  <c r="E115" i="85"/>
  <c r="E114" i="85"/>
  <c r="E113" i="85"/>
  <c r="E112" i="85"/>
  <c r="E111" i="85"/>
  <c r="E110" i="85"/>
  <c r="E109" i="85"/>
  <c r="E108" i="85"/>
  <c r="E107" i="85"/>
  <c r="E106" i="85"/>
  <c r="E105" i="85"/>
  <c r="E104" i="85"/>
  <c r="E103" i="85"/>
  <c r="E102" i="85"/>
  <c r="E101" i="85"/>
  <c r="E100" i="85"/>
  <c r="E99" i="85"/>
  <c r="E98" i="85"/>
  <c r="E97" i="85"/>
  <c r="E96" i="85"/>
  <c r="E95" i="85"/>
  <c r="E94" i="85"/>
  <c r="E93" i="85"/>
  <c r="E92" i="85"/>
  <c r="E91" i="85"/>
  <c r="E90" i="85"/>
  <c r="E89" i="85"/>
  <c r="E88" i="85"/>
  <c r="E87" i="85"/>
  <c r="E86" i="85"/>
  <c r="E85" i="85"/>
  <c r="E84" i="85"/>
  <c r="E83" i="85"/>
  <c r="E82" i="85"/>
  <c r="E81" i="85"/>
  <c r="E80" i="85"/>
  <c r="E79" i="85"/>
  <c r="E78" i="85"/>
  <c r="E77" i="85"/>
  <c r="E76" i="85"/>
  <c r="E75" i="85"/>
  <c r="E74" i="85"/>
  <c r="E73" i="85"/>
  <c r="E72" i="85"/>
  <c r="E71" i="85"/>
  <c r="E70" i="85"/>
  <c r="E69" i="85"/>
  <c r="E68" i="85"/>
  <c r="E67" i="85"/>
  <c r="E66" i="85"/>
  <c r="E65" i="85"/>
  <c r="E64" i="85"/>
  <c r="E63" i="85"/>
  <c r="E62" i="85"/>
  <c r="E61" i="85"/>
  <c r="E60" i="85"/>
  <c r="E59" i="85"/>
  <c r="E58" i="85"/>
  <c r="E57" i="85"/>
  <c r="E56" i="85"/>
  <c r="E55" i="85"/>
  <c r="E54" i="85"/>
  <c r="E53" i="85"/>
  <c r="E52" i="85"/>
  <c r="E51" i="85"/>
  <c r="E50" i="85"/>
  <c r="E49" i="85"/>
  <c r="E48" i="85"/>
  <c r="E47" i="85"/>
  <c r="E46" i="85"/>
  <c r="E45" i="85"/>
  <c r="E44" i="85"/>
  <c r="E43" i="85"/>
  <c r="E42" i="85"/>
  <c r="E41" i="85"/>
  <c r="E40" i="85"/>
  <c r="E39" i="85"/>
  <c r="E38" i="85"/>
  <c r="E37" i="85"/>
  <c r="E36" i="85"/>
  <c r="E35" i="85"/>
  <c r="E34" i="85"/>
  <c r="E33" i="85"/>
  <c r="E32" i="85"/>
  <c r="E31" i="85"/>
  <c r="E30" i="85"/>
  <c r="E29" i="85"/>
  <c r="E28" i="85"/>
  <c r="E27" i="85"/>
  <c r="E26" i="85"/>
  <c r="E25" i="85"/>
  <c r="E24" i="85"/>
  <c r="E23" i="85"/>
  <c r="E22" i="85"/>
  <c r="E21" i="85"/>
  <c r="E20" i="85"/>
  <c r="E19" i="85"/>
  <c r="E18" i="85"/>
  <c r="E17" i="85"/>
  <c r="E16" i="85"/>
  <c r="E15" i="85"/>
  <c r="E14" i="85"/>
  <c r="E13" i="84"/>
  <c r="E512" i="84"/>
  <c r="E511" i="84"/>
  <c r="E510" i="84"/>
  <c r="E509" i="84"/>
  <c r="E508" i="84"/>
  <c r="E507" i="84"/>
  <c r="E506" i="84"/>
  <c r="E505" i="84"/>
  <c r="E504" i="84"/>
  <c r="E503" i="84"/>
  <c r="E502" i="84"/>
  <c r="E501" i="84"/>
  <c r="E500" i="84"/>
  <c r="E499" i="84"/>
  <c r="E498" i="84"/>
  <c r="E497" i="84"/>
  <c r="E496" i="84"/>
  <c r="E495" i="84"/>
  <c r="E494" i="84"/>
  <c r="E493" i="84"/>
  <c r="E492" i="84"/>
  <c r="E491" i="84"/>
  <c r="E490" i="84"/>
  <c r="E489" i="84"/>
  <c r="E488" i="84"/>
  <c r="E487" i="84"/>
  <c r="E486" i="84"/>
  <c r="E485" i="84"/>
  <c r="E484" i="84"/>
  <c r="E483" i="84"/>
  <c r="E482" i="84"/>
  <c r="E481" i="84"/>
  <c r="E480" i="84"/>
  <c r="E479" i="84"/>
  <c r="E478" i="84"/>
  <c r="E477" i="84"/>
  <c r="E476" i="84"/>
  <c r="E475" i="84"/>
  <c r="E474" i="84"/>
  <c r="E473" i="84"/>
  <c r="E472" i="84"/>
  <c r="E471" i="84"/>
  <c r="E470" i="84"/>
  <c r="E469" i="84"/>
  <c r="E468" i="84"/>
  <c r="E467" i="84"/>
  <c r="E466" i="84"/>
  <c r="E465" i="84"/>
  <c r="E464" i="84"/>
  <c r="E463" i="84"/>
  <c r="E462" i="84"/>
  <c r="E461" i="84"/>
  <c r="E460" i="84"/>
  <c r="E459" i="84"/>
  <c r="E458" i="84"/>
  <c r="E457" i="84"/>
  <c r="E456" i="84"/>
  <c r="E455" i="84"/>
  <c r="E454" i="84"/>
  <c r="E453" i="84"/>
  <c r="E452" i="84"/>
  <c r="E451" i="84"/>
  <c r="E450" i="84"/>
  <c r="E449" i="84"/>
  <c r="E448" i="84"/>
  <c r="E447" i="84"/>
  <c r="E446" i="84"/>
  <c r="E445" i="84"/>
  <c r="E444" i="84"/>
  <c r="E443" i="84"/>
  <c r="E442" i="84"/>
  <c r="E441" i="84"/>
  <c r="E440" i="84"/>
  <c r="E439" i="84"/>
  <c r="E438" i="84"/>
  <c r="E437" i="84"/>
  <c r="E436" i="84"/>
  <c r="E435" i="84"/>
  <c r="E434" i="84"/>
  <c r="E433" i="84"/>
  <c r="E432" i="84"/>
  <c r="E431" i="84"/>
  <c r="E430" i="84"/>
  <c r="E429" i="84"/>
  <c r="E428" i="84"/>
  <c r="E427" i="84"/>
  <c r="E426" i="84"/>
  <c r="E425" i="84"/>
  <c r="E424" i="84"/>
  <c r="E423" i="84"/>
  <c r="E422" i="84"/>
  <c r="E421" i="84"/>
  <c r="E420" i="84"/>
  <c r="E419" i="84"/>
  <c r="E418" i="84"/>
  <c r="E417" i="84"/>
  <c r="E416" i="84"/>
  <c r="E415" i="84"/>
  <c r="E414" i="84"/>
  <c r="E413" i="84"/>
  <c r="E412" i="84"/>
  <c r="E411" i="84"/>
  <c r="E410" i="84"/>
  <c r="E409" i="84"/>
  <c r="E408" i="84"/>
  <c r="E407" i="84"/>
  <c r="E406" i="84"/>
  <c r="E405" i="84"/>
  <c r="E404" i="84"/>
  <c r="E403" i="84"/>
  <c r="E402" i="84"/>
  <c r="E401" i="84"/>
  <c r="E400" i="84"/>
  <c r="E399" i="84"/>
  <c r="E398" i="84"/>
  <c r="E397" i="84"/>
  <c r="E396" i="84"/>
  <c r="E395" i="84"/>
  <c r="E394" i="84"/>
  <c r="E393" i="84"/>
  <c r="E392" i="84"/>
  <c r="E391" i="84"/>
  <c r="E390" i="84"/>
  <c r="E389" i="84"/>
  <c r="E388" i="84"/>
  <c r="E387" i="84"/>
  <c r="E386" i="84"/>
  <c r="E385" i="84"/>
  <c r="E384" i="84"/>
  <c r="E383" i="84"/>
  <c r="E382" i="84"/>
  <c r="E381" i="84"/>
  <c r="E380" i="84"/>
  <c r="E379" i="84"/>
  <c r="E378" i="84"/>
  <c r="E377" i="84"/>
  <c r="E376" i="84"/>
  <c r="E375" i="84"/>
  <c r="E374" i="84"/>
  <c r="E373" i="84"/>
  <c r="E372" i="84"/>
  <c r="E371" i="84"/>
  <c r="E370" i="84"/>
  <c r="E369" i="84"/>
  <c r="E368" i="84"/>
  <c r="E367" i="84"/>
  <c r="E366" i="84"/>
  <c r="E365" i="84"/>
  <c r="E364" i="84"/>
  <c r="E363" i="84"/>
  <c r="E362" i="84"/>
  <c r="E361" i="84"/>
  <c r="E360" i="84"/>
  <c r="E359" i="84"/>
  <c r="E358" i="84"/>
  <c r="E357" i="84"/>
  <c r="E356" i="84"/>
  <c r="E355" i="84"/>
  <c r="E354" i="84"/>
  <c r="E353" i="84"/>
  <c r="E352" i="84"/>
  <c r="E351" i="84"/>
  <c r="E350" i="84"/>
  <c r="E349" i="84"/>
  <c r="E348" i="84"/>
  <c r="E347" i="84"/>
  <c r="E346" i="84"/>
  <c r="E345" i="84"/>
  <c r="E344" i="84"/>
  <c r="E343" i="84"/>
  <c r="E342" i="84"/>
  <c r="E341" i="84"/>
  <c r="E340" i="84"/>
  <c r="E339" i="84"/>
  <c r="E338" i="84"/>
  <c r="E337" i="84"/>
  <c r="E336" i="84"/>
  <c r="E335" i="84"/>
  <c r="E334" i="84"/>
  <c r="E333" i="84"/>
  <c r="E332" i="84"/>
  <c r="E331" i="84"/>
  <c r="E330" i="84"/>
  <c r="E329" i="84"/>
  <c r="E328" i="84"/>
  <c r="E327" i="84"/>
  <c r="E326" i="84"/>
  <c r="E325" i="84"/>
  <c r="E324" i="84"/>
  <c r="E323" i="84"/>
  <c r="E322" i="84"/>
  <c r="E321" i="84"/>
  <c r="E320" i="84"/>
  <c r="E319" i="84"/>
  <c r="E318" i="84"/>
  <c r="E317" i="84"/>
  <c r="E316" i="84"/>
  <c r="E315" i="84"/>
  <c r="E314" i="84"/>
  <c r="E313" i="84"/>
  <c r="E312" i="84"/>
  <c r="E311" i="84"/>
  <c r="E310" i="84"/>
  <c r="E309" i="84"/>
  <c r="E308" i="84"/>
  <c r="E307" i="84"/>
  <c r="E306" i="84"/>
  <c r="E305" i="84"/>
  <c r="E304" i="84"/>
  <c r="E303" i="84"/>
  <c r="E302" i="84"/>
  <c r="E301" i="84"/>
  <c r="E300" i="84"/>
  <c r="E299" i="84"/>
  <c r="E298" i="84"/>
  <c r="E297" i="84"/>
  <c r="E296" i="84"/>
  <c r="E295" i="84"/>
  <c r="E294" i="84"/>
  <c r="E293" i="84"/>
  <c r="E292" i="84"/>
  <c r="E291" i="84"/>
  <c r="E290" i="84"/>
  <c r="E289" i="84"/>
  <c r="E288" i="84"/>
  <c r="E287" i="84"/>
  <c r="E286" i="84"/>
  <c r="E285" i="84"/>
  <c r="E284" i="84"/>
  <c r="E283" i="84"/>
  <c r="E282" i="84"/>
  <c r="E281" i="84"/>
  <c r="E280" i="84"/>
  <c r="E279" i="84"/>
  <c r="E278" i="84"/>
  <c r="E277" i="84"/>
  <c r="E276" i="84"/>
  <c r="E275" i="84"/>
  <c r="E274" i="84"/>
  <c r="E273" i="84"/>
  <c r="E272" i="84"/>
  <c r="E271" i="84"/>
  <c r="E270" i="84"/>
  <c r="E269" i="84"/>
  <c r="E268" i="84"/>
  <c r="E267" i="84"/>
  <c r="E266" i="84"/>
  <c r="E265" i="84"/>
  <c r="E264" i="84"/>
  <c r="E263" i="84"/>
  <c r="E262" i="84"/>
  <c r="E261" i="84"/>
  <c r="E260" i="84"/>
  <c r="E259" i="84"/>
  <c r="E258" i="84"/>
  <c r="E257" i="84"/>
  <c r="E256" i="84"/>
  <c r="E255" i="84"/>
  <c r="E254" i="84"/>
  <c r="E253" i="84"/>
  <c r="E252" i="84"/>
  <c r="E251" i="84"/>
  <c r="E250" i="84"/>
  <c r="E249" i="84"/>
  <c r="E248" i="84"/>
  <c r="E247" i="84"/>
  <c r="E246" i="84"/>
  <c r="E245" i="84"/>
  <c r="E244" i="84"/>
  <c r="E243" i="84"/>
  <c r="E242" i="84"/>
  <c r="E241" i="84"/>
  <c r="E240" i="84"/>
  <c r="E239" i="84"/>
  <c r="E238" i="84"/>
  <c r="E237" i="84"/>
  <c r="E236" i="84"/>
  <c r="E235" i="84"/>
  <c r="E234" i="84"/>
  <c r="E233" i="84"/>
  <c r="E232" i="84"/>
  <c r="E231" i="84"/>
  <c r="E230" i="84"/>
  <c r="E229" i="84"/>
  <c r="E228" i="84"/>
  <c r="E227" i="84"/>
  <c r="E226" i="84"/>
  <c r="E225" i="84"/>
  <c r="E224" i="84"/>
  <c r="E223" i="84"/>
  <c r="E222" i="84"/>
  <c r="E221" i="84"/>
  <c r="E220" i="84"/>
  <c r="E219" i="84"/>
  <c r="E218" i="84"/>
  <c r="E217" i="84"/>
  <c r="E216" i="84"/>
  <c r="E215" i="84"/>
  <c r="E214" i="84"/>
  <c r="E213" i="84"/>
  <c r="E212" i="84"/>
  <c r="E211" i="84"/>
  <c r="E210" i="84"/>
  <c r="E209" i="84"/>
  <c r="E208" i="84"/>
  <c r="E207" i="84"/>
  <c r="E206" i="84"/>
  <c r="E205" i="84"/>
  <c r="E204" i="84"/>
  <c r="E203" i="84"/>
  <c r="E202" i="84"/>
  <c r="E201" i="84"/>
  <c r="E200" i="84"/>
  <c r="E199" i="84"/>
  <c r="E198" i="84"/>
  <c r="E197" i="84"/>
  <c r="E196" i="84"/>
  <c r="E195" i="84"/>
  <c r="E194" i="84"/>
  <c r="E193" i="84"/>
  <c r="E192" i="84"/>
  <c r="E191" i="84"/>
  <c r="E190" i="84"/>
  <c r="E189" i="84"/>
  <c r="E188" i="84"/>
  <c r="E187" i="84"/>
  <c r="E186" i="84"/>
  <c r="E185" i="84"/>
  <c r="E184" i="84"/>
  <c r="E183" i="84"/>
  <c r="E182" i="84"/>
  <c r="E181" i="84"/>
  <c r="E180" i="84"/>
  <c r="E179" i="84"/>
  <c r="E178" i="84"/>
  <c r="E177" i="84"/>
  <c r="E176" i="84"/>
  <c r="E175" i="84"/>
  <c r="E174" i="84"/>
  <c r="E173" i="84"/>
  <c r="E172" i="84"/>
  <c r="E171" i="84"/>
  <c r="E170" i="84"/>
  <c r="E169" i="84"/>
  <c r="E168" i="84"/>
  <c r="E167" i="84"/>
  <c r="E166" i="84"/>
  <c r="E165" i="84"/>
  <c r="E164" i="84"/>
  <c r="E163" i="84"/>
  <c r="E162" i="84"/>
  <c r="E161" i="84"/>
  <c r="E160" i="84"/>
  <c r="E159" i="84"/>
  <c r="E158" i="84"/>
  <c r="E157" i="84"/>
  <c r="E156" i="84"/>
  <c r="E155" i="84"/>
  <c r="E154" i="84"/>
  <c r="E153" i="84"/>
  <c r="E152" i="84"/>
  <c r="E151" i="84"/>
  <c r="E150" i="84"/>
  <c r="E149" i="84"/>
  <c r="E148" i="84"/>
  <c r="E147" i="84"/>
  <c r="E146" i="84"/>
  <c r="E145" i="84"/>
  <c r="E144" i="84"/>
  <c r="E143" i="84"/>
  <c r="E142" i="84"/>
  <c r="E141" i="84"/>
  <c r="E140" i="84"/>
  <c r="E139" i="84"/>
  <c r="E138" i="84"/>
  <c r="E137" i="84"/>
  <c r="E136" i="84"/>
  <c r="E135" i="84"/>
  <c r="E134" i="84"/>
  <c r="E133" i="84"/>
  <c r="E132" i="84"/>
  <c r="E131" i="84"/>
  <c r="E130" i="84"/>
  <c r="E129" i="84"/>
  <c r="E128" i="84"/>
  <c r="E127" i="84"/>
  <c r="E126" i="84"/>
  <c r="E125" i="84"/>
  <c r="E124" i="84"/>
  <c r="E123" i="84"/>
  <c r="E122" i="84"/>
  <c r="E121" i="84"/>
  <c r="E120" i="84"/>
  <c r="E119" i="84"/>
  <c r="E118" i="84"/>
  <c r="E117" i="84"/>
  <c r="E116" i="84"/>
  <c r="E115" i="84"/>
  <c r="E114" i="84"/>
  <c r="E113" i="84"/>
  <c r="E112" i="84"/>
  <c r="E111" i="84"/>
  <c r="E110" i="84"/>
  <c r="E109" i="84"/>
  <c r="E108" i="84"/>
  <c r="E107" i="84"/>
  <c r="E106" i="84"/>
  <c r="E105" i="84"/>
  <c r="E104" i="84"/>
  <c r="E103" i="84"/>
  <c r="E102" i="84"/>
  <c r="E101" i="84"/>
  <c r="E100" i="84"/>
  <c r="E99" i="84"/>
  <c r="E98" i="84"/>
  <c r="E97" i="84"/>
  <c r="E96" i="84"/>
  <c r="E95" i="84"/>
  <c r="E94" i="84"/>
  <c r="E93" i="84"/>
  <c r="E92" i="84"/>
  <c r="E91" i="84"/>
  <c r="E90" i="84"/>
  <c r="E89" i="84"/>
  <c r="E88" i="84"/>
  <c r="E87" i="84"/>
  <c r="E86" i="84"/>
  <c r="E85" i="84"/>
  <c r="E84" i="84"/>
  <c r="E83" i="84"/>
  <c r="E82" i="84"/>
  <c r="E81" i="84"/>
  <c r="E80" i="84"/>
  <c r="E79" i="84"/>
  <c r="E78" i="84"/>
  <c r="E77" i="84"/>
  <c r="E76" i="84"/>
  <c r="E75" i="84"/>
  <c r="E74" i="84"/>
  <c r="E73" i="84"/>
  <c r="E72" i="84"/>
  <c r="E71" i="84"/>
  <c r="E70" i="84"/>
  <c r="E69" i="84"/>
  <c r="E68" i="84"/>
  <c r="E67" i="84"/>
  <c r="E66" i="84"/>
  <c r="E65" i="84"/>
  <c r="E64" i="84"/>
  <c r="E63" i="84"/>
  <c r="E62" i="84"/>
  <c r="E61" i="84"/>
  <c r="E60" i="84"/>
  <c r="E59" i="84"/>
  <c r="E58" i="84"/>
  <c r="E57" i="84"/>
  <c r="E56" i="84"/>
  <c r="E55" i="84"/>
  <c r="E54" i="84"/>
  <c r="E53" i="84"/>
  <c r="E52" i="84"/>
  <c r="E51" i="84"/>
  <c r="E50" i="84"/>
  <c r="E49" i="84"/>
  <c r="E48" i="84"/>
  <c r="E47" i="84"/>
  <c r="E46" i="84"/>
  <c r="E45" i="84"/>
  <c r="E44" i="84"/>
  <c r="E43" i="84"/>
  <c r="E42" i="84"/>
  <c r="E41" i="84"/>
  <c r="E40" i="84"/>
  <c r="E39" i="84"/>
  <c r="E38" i="84"/>
  <c r="E37" i="84"/>
  <c r="E36" i="84"/>
  <c r="E35" i="84"/>
  <c r="E34" i="84"/>
  <c r="E33" i="84"/>
  <c r="E32" i="84"/>
  <c r="E31" i="84"/>
  <c r="E30" i="84"/>
  <c r="E29" i="84"/>
  <c r="E28" i="84"/>
  <c r="E27" i="84"/>
  <c r="E26" i="84"/>
  <c r="E25" i="84"/>
  <c r="E24" i="84"/>
  <c r="E23" i="84"/>
  <c r="E22" i="84"/>
  <c r="E21" i="84"/>
  <c r="E20" i="84"/>
  <c r="E19" i="84"/>
  <c r="E18" i="84"/>
  <c r="E17" i="84"/>
  <c r="E16" i="84"/>
  <c r="E15" i="84"/>
  <c r="E14" i="84"/>
  <c r="E512" i="74"/>
  <c r="E511" i="74"/>
  <c r="E510" i="74"/>
  <c r="E509" i="74"/>
  <c r="E508" i="74"/>
  <c r="E507" i="74"/>
  <c r="E506" i="74"/>
  <c r="E505" i="74"/>
  <c r="E504" i="74"/>
  <c r="E503" i="74"/>
  <c r="E502" i="74"/>
  <c r="E501" i="74"/>
  <c r="E500" i="74"/>
  <c r="E499" i="74"/>
  <c r="E498" i="74"/>
  <c r="E497" i="74"/>
  <c r="E496" i="74"/>
  <c r="E495" i="74"/>
  <c r="E494" i="74"/>
  <c r="E493" i="74"/>
  <c r="E492" i="74"/>
  <c r="E491" i="74"/>
  <c r="E490" i="74"/>
  <c r="E489" i="74"/>
  <c r="E488" i="74"/>
  <c r="E487" i="74"/>
  <c r="E486" i="74"/>
  <c r="E485" i="74"/>
  <c r="E484" i="74"/>
  <c r="E483" i="74"/>
  <c r="E482" i="74"/>
  <c r="E481" i="74"/>
  <c r="E480" i="74"/>
  <c r="E479" i="74"/>
  <c r="E478" i="74"/>
  <c r="E477" i="74"/>
  <c r="E476" i="74"/>
  <c r="E475" i="74"/>
  <c r="E474" i="74"/>
  <c r="E473" i="74"/>
  <c r="E472" i="74"/>
  <c r="E471" i="74"/>
  <c r="E470" i="74"/>
  <c r="E469" i="74"/>
  <c r="E468" i="74"/>
  <c r="E467" i="74"/>
  <c r="E466" i="74"/>
  <c r="E465" i="74"/>
  <c r="E464" i="74"/>
  <c r="E463" i="74"/>
  <c r="E462" i="74"/>
  <c r="E461" i="74"/>
  <c r="E460" i="74"/>
  <c r="E459" i="74"/>
  <c r="E458" i="74"/>
  <c r="E457" i="74"/>
  <c r="E456" i="74"/>
  <c r="E455" i="74"/>
  <c r="E454" i="74"/>
  <c r="E453" i="74"/>
  <c r="E452" i="74"/>
  <c r="E451" i="74"/>
  <c r="E450" i="74"/>
  <c r="E449" i="74"/>
  <c r="E448" i="74"/>
  <c r="E447" i="74"/>
  <c r="E446" i="74"/>
  <c r="E445" i="74"/>
  <c r="E444" i="74"/>
  <c r="E443" i="74"/>
  <c r="E442" i="74"/>
  <c r="E441" i="74"/>
  <c r="E440" i="74"/>
  <c r="E439" i="74"/>
  <c r="E438" i="74"/>
  <c r="E437" i="74"/>
  <c r="E436" i="74"/>
  <c r="E435" i="74"/>
  <c r="E434" i="74"/>
  <c r="E433" i="74"/>
  <c r="E432" i="74"/>
  <c r="E431" i="74"/>
  <c r="E430" i="74"/>
  <c r="E429" i="74"/>
  <c r="E428" i="74"/>
  <c r="E427" i="74"/>
  <c r="E426" i="74"/>
  <c r="E425" i="74"/>
  <c r="E424" i="74"/>
  <c r="E423" i="74"/>
  <c r="E422" i="74"/>
  <c r="E421" i="74"/>
  <c r="E420" i="74"/>
  <c r="E419" i="74"/>
  <c r="E418" i="74"/>
  <c r="E417" i="74"/>
  <c r="E416" i="74"/>
  <c r="E415" i="74"/>
  <c r="E414" i="74"/>
  <c r="E413" i="74"/>
  <c r="E412" i="74"/>
  <c r="E411" i="74"/>
  <c r="E410" i="74"/>
  <c r="E409" i="74"/>
  <c r="E408" i="74"/>
  <c r="E407" i="74"/>
  <c r="E406" i="74"/>
  <c r="E405" i="74"/>
  <c r="E404" i="74"/>
  <c r="E403" i="74"/>
  <c r="E402" i="74"/>
  <c r="E401" i="74"/>
  <c r="E400" i="74"/>
  <c r="E399" i="74"/>
  <c r="E398" i="74"/>
  <c r="E397" i="74"/>
  <c r="E396" i="74"/>
  <c r="E395" i="74"/>
  <c r="E394" i="74"/>
  <c r="E393" i="74"/>
  <c r="E392" i="74"/>
  <c r="E391" i="74"/>
  <c r="E390" i="74"/>
  <c r="E389" i="74"/>
  <c r="E388" i="74"/>
  <c r="E387" i="74"/>
  <c r="E386" i="74"/>
  <c r="E385" i="74"/>
  <c r="E384" i="74"/>
  <c r="E383" i="74"/>
  <c r="E382" i="74"/>
  <c r="E381" i="74"/>
  <c r="E380" i="74"/>
  <c r="E379" i="74"/>
  <c r="E378" i="74"/>
  <c r="E377" i="74"/>
  <c r="E376" i="74"/>
  <c r="E375" i="74"/>
  <c r="E374" i="74"/>
  <c r="E373" i="74"/>
  <c r="E372" i="74"/>
  <c r="E371" i="74"/>
  <c r="E370" i="74"/>
  <c r="E369" i="74"/>
  <c r="E368" i="74"/>
  <c r="E367" i="74"/>
  <c r="E366" i="74"/>
  <c r="E365" i="74"/>
  <c r="E364" i="74"/>
  <c r="E363" i="74"/>
  <c r="E362" i="74"/>
  <c r="E361" i="74"/>
  <c r="E360" i="74"/>
  <c r="E359" i="74"/>
  <c r="E358" i="74"/>
  <c r="E357" i="74"/>
  <c r="E356" i="74"/>
  <c r="E355" i="74"/>
  <c r="E354" i="74"/>
  <c r="E353" i="74"/>
  <c r="E352" i="74"/>
  <c r="E351" i="74"/>
  <c r="E350" i="74"/>
  <c r="E349" i="74"/>
  <c r="E348" i="74"/>
  <c r="E347" i="74"/>
  <c r="E346" i="74"/>
  <c r="E345" i="74"/>
  <c r="E344" i="74"/>
  <c r="E343" i="74"/>
  <c r="E342" i="74"/>
  <c r="E341" i="74"/>
  <c r="E340" i="74"/>
  <c r="E339" i="74"/>
  <c r="E338" i="74"/>
  <c r="E337" i="74"/>
  <c r="E336" i="74"/>
  <c r="E335" i="74"/>
  <c r="E334" i="74"/>
  <c r="E333" i="74"/>
  <c r="E332" i="74"/>
  <c r="E331" i="74"/>
  <c r="E330" i="74"/>
  <c r="E329" i="74"/>
  <c r="E328" i="74"/>
  <c r="E327" i="74"/>
  <c r="E326" i="74"/>
  <c r="E325" i="74"/>
  <c r="E324" i="74"/>
  <c r="E323" i="74"/>
  <c r="E322" i="74"/>
  <c r="E321" i="74"/>
  <c r="E320" i="74"/>
  <c r="E319" i="74"/>
  <c r="E318" i="74"/>
  <c r="E317" i="74"/>
  <c r="E316" i="74"/>
  <c r="E315" i="74"/>
  <c r="E314" i="74"/>
  <c r="E313" i="74"/>
  <c r="E312" i="74"/>
  <c r="E311" i="74"/>
  <c r="E310" i="74"/>
  <c r="E309" i="74"/>
  <c r="E308" i="74"/>
  <c r="E307" i="74"/>
  <c r="E306" i="74"/>
  <c r="E305" i="74"/>
  <c r="E304" i="74"/>
  <c r="E303" i="74"/>
  <c r="E302" i="74"/>
  <c r="E301" i="74"/>
  <c r="E300" i="74"/>
  <c r="E299" i="74"/>
  <c r="E298" i="74"/>
  <c r="E297" i="74"/>
  <c r="E296" i="74"/>
  <c r="E295" i="74"/>
  <c r="E294" i="74"/>
  <c r="E293" i="74"/>
  <c r="E292" i="74"/>
  <c r="E291" i="74"/>
  <c r="E290" i="74"/>
  <c r="E289" i="74"/>
  <c r="E288" i="74"/>
  <c r="E287" i="74"/>
  <c r="E286" i="74"/>
  <c r="E285" i="74"/>
  <c r="E284" i="74"/>
  <c r="E283" i="74"/>
  <c r="E282" i="74"/>
  <c r="E281" i="74"/>
  <c r="E280" i="74"/>
  <c r="E279" i="74"/>
  <c r="E278" i="74"/>
  <c r="E277" i="74"/>
  <c r="E276" i="74"/>
  <c r="E275" i="74"/>
  <c r="E274" i="74"/>
  <c r="E273" i="74"/>
  <c r="E272" i="74"/>
  <c r="E271" i="74"/>
  <c r="E270" i="74"/>
  <c r="E269" i="74"/>
  <c r="E268" i="74"/>
  <c r="E267" i="74"/>
  <c r="E266" i="74"/>
  <c r="E265" i="74"/>
  <c r="E264" i="74"/>
  <c r="E263" i="74"/>
  <c r="E262" i="74"/>
  <c r="E261" i="74"/>
  <c r="E260" i="74"/>
  <c r="E259" i="74"/>
  <c r="E258" i="74"/>
  <c r="E257" i="74"/>
  <c r="E256" i="74"/>
  <c r="E255" i="74"/>
  <c r="E254" i="74"/>
  <c r="E253" i="74"/>
  <c r="E252" i="74"/>
  <c r="E251" i="74"/>
  <c r="E250" i="74"/>
  <c r="E249" i="74"/>
  <c r="E248" i="74"/>
  <c r="E247" i="74"/>
  <c r="E246" i="74"/>
  <c r="E245" i="74"/>
  <c r="E244" i="74"/>
  <c r="E243" i="74"/>
  <c r="E242" i="74"/>
  <c r="E241" i="74"/>
  <c r="E240" i="74"/>
  <c r="E239" i="74"/>
  <c r="E238" i="74"/>
  <c r="E237" i="74"/>
  <c r="E236" i="74"/>
  <c r="E235" i="74"/>
  <c r="E234" i="74"/>
  <c r="E233" i="74"/>
  <c r="E232" i="74"/>
  <c r="E231" i="74"/>
  <c r="E230" i="74"/>
  <c r="E229" i="74"/>
  <c r="E228" i="74"/>
  <c r="E227" i="74"/>
  <c r="E226" i="74"/>
  <c r="E225" i="74"/>
  <c r="E224" i="74"/>
  <c r="E223" i="74"/>
  <c r="E222" i="74"/>
  <c r="E221" i="74"/>
  <c r="E220" i="74"/>
  <c r="E219" i="74"/>
  <c r="E218" i="74"/>
  <c r="E217" i="74"/>
  <c r="E216" i="74"/>
  <c r="E215" i="74"/>
  <c r="E214" i="74"/>
  <c r="E213" i="74"/>
  <c r="E212" i="74"/>
  <c r="E211" i="74"/>
  <c r="E210" i="74"/>
  <c r="E209" i="74"/>
  <c r="E208" i="74"/>
  <c r="E207" i="74"/>
  <c r="E206" i="74"/>
  <c r="E205" i="74"/>
  <c r="E204" i="74"/>
  <c r="E203" i="74"/>
  <c r="E202" i="74"/>
  <c r="E201" i="74"/>
  <c r="E200" i="74"/>
  <c r="E199" i="74"/>
  <c r="E198" i="74"/>
  <c r="E197" i="74"/>
  <c r="E196" i="74"/>
  <c r="E195" i="74"/>
  <c r="E194" i="74"/>
  <c r="E193" i="74"/>
  <c r="E192" i="74"/>
  <c r="E191" i="74"/>
  <c r="E190" i="74"/>
  <c r="E189" i="74"/>
  <c r="E188" i="74"/>
  <c r="E187" i="74"/>
  <c r="E186" i="74"/>
  <c r="E185" i="74"/>
  <c r="E184" i="74"/>
  <c r="E183" i="74"/>
  <c r="E182" i="74"/>
  <c r="E181" i="74"/>
  <c r="E180" i="74"/>
  <c r="E179" i="74"/>
  <c r="E178" i="74"/>
  <c r="E177" i="74"/>
  <c r="E176" i="74"/>
  <c r="E175" i="74"/>
  <c r="E174" i="74"/>
  <c r="E173" i="74"/>
  <c r="E172" i="74"/>
  <c r="E171" i="74"/>
  <c r="E170" i="74"/>
  <c r="E169" i="74"/>
  <c r="E168" i="74"/>
  <c r="E167" i="74"/>
  <c r="E166" i="74"/>
  <c r="E165" i="74"/>
  <c r="E164" i="74"/>
  <c r="E163" i="74"/>
  <c r="E162" i="74"/>
  <c r="E161" i="74"/>
  <c r="E160" i="74"/>
  <c r="E159" i="74"/>
  <c r="E158" i="74"/>
  <c r="E157" i="74"/>
  <c r="E156" i="74"/>
  <c r="E155" i="74"/>
  <c r="E154" i="74"/>
  <c r="E153" i="74"/>
  <c r="E152" i="74"/>
  <c r="E151" i="74"/>
  <c r="E150" i="74"/>
  <c r="E149" i="74"/>
  <c r="E148" i="74"/>
  <c r="E147" i="74"/>
  <c r="E146" i="74"/>
  <c r="E145" i="74"/>
  <c r="E144" i="74"/>
  <c r="E143" i="74"/>
  <c r="E142" i="74"/>
  <c r="E141" i="74"/>
  <c r="E140" i="74"/>
  <c r="E139" i="74"/>
  <c r="E138" i="74"/>
  <c r="E137" i="74"/>
  <c r="E136" i="74"/>
  <c r="E135" i="74"/>
  <c r="E134" i="74"/>
  <c r="E133" i="74"/>
  <c r="E132" i="74"/>
  <c r="E131" i="74"/>
  <c r="E130" i="74"/>
  <c r="E129" i="74"/>
  <c r="E128" i="74"/>
  <c r="E127" i="74"/>
  <c r="E126" i="74"/>
  <c r="E125" i="74"/>
  <c r="E124" i="74"/>
  <c r="E123" i="74"/>
  <c r="E122" i="74"/>
  <c r="E121" i="74"/>
  <c r="E120" i="74"/>
  <c r="E119" i="74"/>
  <c r="E118" i="74"/>
  <c r="E117" i="74"/>
  <c r="E116" i="74"/>
  <c r="E115" i="74"/>
  <c r="E114" i="74"/>
  <c r="E113" i="74"/>
  <c r="E112" i="74"/>
  <c r="E111" i="74"/>
  <c r="E110" i="74"/>
  <c r="E109" i="74"/>
  <c r="E108" i="74"/>
  <c r="E107" i="74"/>
  <c r="E106" i="74"/>
  <c r="E105" i="74"/>
  <c r="E104" i="74"/>
  <c r="E103" i="74"/>
  <c r="E102" i="74"/>
  <c r="E101" i="74"/>
  <c r="E100" i="74"/>
  <c r="E99" i="74"/>
  <c r="E98" i="74"/>
  <c r="E97" i="74"/>
  <c r="E96" i="74"/>
  <c r="E95" i="74"/>
  <c r="E94" i="74"/>
  <c r="E93" i="74"/>
  <c r="E92" i="74"/>
  <c r="E91" i="74"/>
  <c r="E90" i="74"/>
  <c r="E89" i="74"/>
  <c r="E88" i="74"/>
  <c r="E87" i="74"/>
  <c r="E86" i="74"/>
  <c r="E85" i="74"/>
  <c r="E84" i="74"/>
  <c r="E83" i="74"/>
  <c r="E82" i="74"/>
  <c r="E81" i="74"/>
  <c r="E80" i="74"/>
  <c r="E79" i="74"/>
  <c r="E78" i="74"/>
  <c r="E77" i="74"/>
  <c r="E76" i="74"/>
  <c r="E75" i="74"/>
  <c r="E74" i="74"/>
  <c r="E73" i="74"/>
  <c r="E72" i="74"/>
  <c r="E71" i="74"/>
  <c r="E70" i="74"/>
  <c r="E69" i="74"/>
  <c r="E68" i="74"/>
  <c r="E67" i="74"/>
  <c r="E66" i="74"/>
  <c r="E65" i="74"/>
  <c r="E64" i="74"/>
  <c r="E63" i="74"/>
  <c r="E62" i="74"/>
  <c r="E61" i="74"/>
  <c r="E60" i="74"/>
  <c r="E59" i="74"/>
  <c r="E58" i="74"/>
  <c r="E57" i="74"/>
  <c r="E56" i="74"/>
  <c r="E55" i="74"/>
  <c r="E54" i="74"/>
  <c r="E53" i="74"/>
  <c r="E52" i="74"/>
  <c r="E51" i="74"/>
  <c r="E50" i="74"/>
  <c r="E49" i="74"/>
  <c r="E48" i="74"/>
  <c r="E47" i="74"/>
  <c r="E46" i="74"/>
  <c r="E45" i="74"/>
  <c r="E44" i="74"/>
  <c r="E43" i="74"/>
  <c r="E42" i="74"/>
  <c r="E41" i="74"/>
  <c r="E40" i="74"/>
  <c r="E39" i="74"/>
  <c r="E38" i="74"/>
  <c r="E37" i="74"/>
  <c r="E36" i="74"/>
  <c r="E35" i="74"/>
  <c r="E34" i="74"/>
  <c r="E33" i="74"/>
  <c r="E32" i="74"/>
  <c r="E31" i="74"/>
  <c r="E30" i="74"/>
  <c r="E29" i="74"/>
  <c r="E28" i="74"/>
  <c r="E27" i="74"/>
  <c r="E26" i="74"/>
  <c r="E25" i="74"/>
  <c r="E24" i="74"/>
  <c r="E23" i="74"/>
  <c r="E22" i="74"/>
  <c r="E21" i="74"/>
  <c r="E20" i="74"/>
  <c r="E19" i="74"/>
  <c r="E18" i="74"/>
  <c r="E17" i="74"/>
  <c r="E16" i="74"/>
  <c r="E15" i="74"/>
  <c r="E14" i="74"/>
  <c r="E13" i="74"/>
  <c r="B13" i="74"/>
  <c r="I17" i="39"/>
  <c r="AK68" i="39"/>
  <c r="AH68" i="39"/>
  <c r="AE68" i="39"/>
  <c r="V68" i="39"/>
  <c r="D512" i="91"/>
  <c r="C512" i="91"/>
  <c r="B512" i="91"/>
  <c r="A512" i="91"/>
  <c r="D511" i="91"/>
  <c r="C511" i="91"/>
  <c r="B511" i="91"/>
  <c r="A511" i="91"/>
  <c r="D510" i="91"/>
  <c r="C510" i="91"/>
  <c r="B510" i="91"/>
  <c r="A510" i="91"/>
  <c r="D509" i="91"/>
  <c r="C509" i="91"/>
  <c r="B509" i="91"/>
  <c r="A509" i="91"/>
  <c r="D508" i="91"/>
  <c r="C508" i="91"/>
  <c r="B508" i="91"/>
  <c r="A508" i="91"/>
  <c r="D507" i="91"/>
  <c r="C507" i="91"/>
  <c r="B507" i="91"/>
  <c r="A507" i="91"/>
  <c r="D506" i="91"/>
  <c r="C506" i="91"/>
  <c r="B506" i="91"/>
  <c r="A506" i="91"/>
  <c r="D505" i="91"/>
  <c r="C505" i="91"/>
  <c r="B505" i="91"/>
  <c r="A505" i="91"/>
  <c r="D504" i="91"/>
  <c r="C504" i="91"/>
  <c r="B504" i="91"/>
  <c r="A504" i="91"/>
  <c r="D503" i="91"/>
  <c r="C503" i="91"/>
  <c r="B503" i="91"/>
  <c r="A503" i="91"/>
  <c r="D502" i="91"/>
  <c r="C502" i="91"/>
  <c r="B502" i="91"/>
  <c r="A502" i="91"/>
  <c r="D501" i="91"/>
  <c r="C501" i="91"/>
  <c r="B501" i="91"/>
  <c r="A501" i="91"/>
  <c r="D500" i="91"/>
  <c r="C500" i="91"/>
  <c r="B500" i="91"/>
  <c r="A500" i="91"/>
  <c r="D499" i="91"/>
  <c r="C499" i="91"/>
  <c r="B499" i="91"/>
  <c r="A499" i="91"/>
  <c r="D498" i="91"/>
  <c r="C498" i="91"/>
  <c r="B498" i="91"/>
  <c r="A498" i="91"/>
  <c r="D497" i="91"/>
  <c r="C497" i="91"/>
  <c r="B497" i="91"/>
  <c r="A497" i="91"/>
  <c r="D496" i="91"/>
  <c r="C496" i="91"/>
  <c r="B496" i="91"/>
  <c r="A496" i="91"/>
  <c r="D495" i="91"/>
  <c r="C495" i="91"/>
  <c r="B495" i="91"/>
  <c r="A495" i="91"/>
  <c r="D494" i="91"/>
  <c r="C494" i="91"/>
  <c r="B494" i="91"/>
  <c r="A494" i="91"/>
  <c r="D493" i="91"/>
  <c r="C493" i="91"/>
  <c r="B493" i="91"/>
  <c r="A493" i="91"/>
  <c r="D492" i="91"/>
  <c r="C492" i="91"/>
  <c r="B492" i="91"/>
  <c r="A492" i="91"/>
  <c r="D491" i="91"/>
  <c r="C491" i="91"/>
  <c r="B491" i="91"/>
  <c r="A491" i="91"/>
  <c r="D490" i="91"/>
  <c r="C490" i="91"/>
  <c r="B490" i="91"/>
  <c r="A490" i="91"/>
  <c r="D489" i="91"/>
  <c r="C489" i="91"/>
  <c r="B489" i="91"/>
  <c r="A489" i="91"/>
  <c r="D488" i="91"/>
  <c r="C488" i="91"/>
  <c r="B488" i="91"/>
  <c r="A488" i="91"/>
  <c r="D487" i="91"/>
  <c r="C487" i="91"/>
  <c r="B487" i="91"/>
  <c r="A487" i="91"/>
  <c r="D486" i="91"/>
  <c r="C486" i="91"/>
  <c r="B486" i="91"/>
  <c r="A486" i="91"/>
  <c r="D485" i="91"/>
  <c r="C485" i="91"/>
  <c r="B485" i="91"/>
  <c r="A485" i="91"/>
  <c r="D484" i="91"/>
  <c r="C484" i="91"/>
  <c r="B484" i="91"/>
  <c r="A484" i="91"/>
  <c r="D483" i="91"/>
  <c r="C483" i="91"/>
  <c r="B483" i="91"/>
  <c r="A483" i="91"/>
  <c r="D482" i="91"/>
  <c r="C482" i="91"/>
  <c r="B482" i="91"/>
  <c r="A482" i="91"/>
  <c r="D481" i="91"/>
  <c r="C481" i="91"/>
  <c r="B481" i="91"/>
  <c r="A481" i="91"/>
  <c r="D480" i="91"/>
  <c r="C480" i="91"/>
  <c r="B480" i="91"/>
  <c r="A480" i="91"/>
  <c r="D479" i="91"/>
  <c r="C479" i="91"/>
  <c r="B479" i="91"/>
  <c r="A479" i="91"/>
  <c r="D478" i="91"/>
  <c r="C478" i="91"/>
  <c r="B478" i="91"/>
  <c r="A478" i="91"/>
  <c r="D477" i="91"/>
  <c r="C477" i="91"/>
  <c r="B477" i="91"/>
  <c r="A477" i="91"/>
  <c r="D476" i="91"/>
  <c r="C476" i="91"/>
  <c r="B476" i="91"/>
  <c r="A476" i="91"/>
  <c r="D475" i="91"/>
  <c r="C475" i="91"/>
  <c r="B475" i="91"/>
  <c r="A475" i="91"/>
  <c r="D474" i="91"/>
  <c r="C474" i="91"/>
  <c r="B474" i="91"/>
  <c r="A474" i="91"/>
  <c r="D473" i="91"/>
  <c r="C473" i="91"/>
  <c r="B473" i="91"/>
  <c r="A473" i="91"/>
  <c r="D472" i="91"/>
  <c r="C472" i="91"/>
  <c r="B472" i="91"/>
  <c r="A472" i="91"/>
  <c r="D471" i="91"/>
  <c r="C471" i="91"/>
  <c r="B471" i="91"/>
  <c r="A471" i="91"/>
  <c r="D470" i="91"/>
  <c r="C470" i="91"/>
  <c r="B470" i="91"/>
  <c r="A470" i="91"/>
  <c r="D469" i="91"/>
  <c r="C469" i="91"/>
  <c r="B469" i="91"/>
  <c r="A469" i="91"/>
  <c r="D468" i="91"/>
  <c r="C468" i="91"/>
  <c r="B468" i="91"/>
  <c r="A468" i="91"/>
  <c r="D467" i="91"/>
  <c r="C467" i="91"/>
  <c r="B467" i="91"/>
  <c r="A467" i="91"/>
  <c r="D466" i="91"/>
  <c r="C466" i="91"/>
  <c r="B466" i="91"/>
  <c r="A466" i="91"/>
  <c r="D465" i="91"/>
  <c r="C465" i="91"/>
  <c r="B465" i="91"/>
  <c r="A465" i="91"/>
  <c r="D464" i="91"/>
  <c r="C464" i="91"/>
  <c r="B464" i="91"/>
  <c r="A464" i="91"/>
  <c r="D463" i="91"/>
  <c r="C463" i="91"/>
  <c r="B463" i="91"/>
  <c r="A463" i="91"/>
  <c r="D462" i="91"/>
  <c r="C462" i="91"/>
  <c r="B462" i="91"/>
  <c r="A462" i="91"/>
  <c r="D461" i="91"/>
  <c r="C461" i="91"/>
  <c r="B461" i="91"/>
  <c r="A461" i="91"/>
  <c r="D460" i="91"/>
  <c r="C460" i="91"/>
  <c r="B460" i="91"/>
  <c r="A460" i="91"/>
  <c r="D459" i="91"/>
  <c r="C459" i="91"/>
  <c r="B459" i="91"/>
  <c r="A459" i="91"/>
  <c r="D458" i="91"/>
  <c r="C458" i="91"/>
  <c r="B458" i="91"/>
  <c r="A458" i="91"/>
  <c r="D457" i="91"/>
  <c r="C457" i="91"/>
  <c r="B457" i="91"/>
  <c r="A457" i="91"/>
  <c r="D456" i="91"/>
  <c r="C456" i="91"/>
  <c r="B456" i="91"/>
  <c r="A456" i="91"/>
  <c r="D455" i="91"/>
  <c r="C455" i="91"/>
  <c r="B455" i="91"/>
  <c r="A455" i="91"/>
  <c r="D454" i="91"/>
  <c r="C454" i="91"/>
  <c r="B454" i="91"/>
  <c r="A454" i="91"/>
  <c r="D453" i="91"/>
  <c r="C453" i="91"/>
  <c r="B453" i="91"/>
  <c r="A453" i="91"/>
  <c r="D452" i="91"/>
  <c r="C452" i="91"/>
  <c r="B452" i="91"/>
  <c r="A452" i="91"/>
  <c r="D451" i="91"/>
  <c r="C451" i="91"/>
  <c r="B451" i="91"/>
  <c r="A451" i="91"/>
  <c r="D450" i="91"/>
  <c r="C450" i="91"/>
  <c r="B450" i="91"/>
  <c r="A450" i="91"/>
  <c r="D449" i="91"/>
  <c r="C449" i="91"/>
  <c r="B449" i="91"/>
  <c r="A449" i="91"/>
  <c r="D448" i="91"/>
  <c r="C448" i="91"/>
  <c r="B448" i="91"/>
  <c r="A448" i="91"/>
  <c r="D447" i="91"/>
  <c r="C447" i="91"/>
  <c r="B447" i="91"/>
  <c r="A447" i="91"/>
  <c r="D446" i="91"/>
  <c r="C446" i="91"/>
  <c r="B446" i="91"/>
  <c r="A446" i="91"/>
  <c r="D445" i="91"/>
  <c r="C445" i="91"/>
  <c r="B445" i="91"/>
  <c r="A445" i="91"/>
  <c r="D444" i="91"/>
  <c r="C444" i="91"/>
  <c r="B444" i="91"/>
  <c r="A444" i="91"/>
  <c r="D443" i="91"/>
  <c r="C443" i="91"/>
  <c r="B443" i="91"/>
  <c r="A443" i="91"/>
  <c r="D442" i="91"/>
  <c r="C442" i="91"/>
  <c r="B442" i="91"/>
  <c r="A442" i="91"/>
  <c r="D441" i="91"/>
  <c r="C441" i="91"/>
  <c r="B441" i="91"/>
  <c r="A441" i="91"/>
  <c r="D440" i="91"/>
  <c r="C440" i="91"/>
  <c r="B440" i="91"/>
  <c r="A440" i="91"/>
  <c r="D439" i="91"/>
  <c r="C439" i="91"/>
  <c r="B439" i="91"/>
  <c r="A439" i="91"/>
  <c r="D438" i="91"/>
  <c r="C438" i="91"/>
  <c r="B438" i="91"/>
  <c r="A438" i="91"/>
  <c r="D437" i="91"/>
  <c r="C437" i="91"/>
  <c r="B437" i="91"/>
  <c r="A437" i="91"/>
  <c r="D436" i="91"/>
  <c r="C436" i="91"/>
  <c r="B436" i="91"/>
  <c r="A436" i="91"/>
  <c r="D435" i="91"/>
  <c r="C435" i="91"/>
  <c r="B435" i="91"/>
  <c r="A435" i="91"/>
  <c r="D434" i="91"/>
  <c r="C434" i="91"/>
  <c r="B434" i="91"/>
  <c r="A434" i="91"/>
  <c r="D433" i="91"/>
  <c r="C433" i="91"/>
  <c r="B433" i="91"/>
  <c r="A433" i="91"/>
  <c r="D432" i="91"/>
  <c r="C432" i="91"/>
  <c r="B432" i="91"/>
  <c r="A432" i="91"/>
  <c r="D431" i="91"/>
  <c r="C431" i="91"/>
  <c r="B431" i="91"/>
  <c r="A431" i="91"/>
  <c r="D430" i="91"/>
  <c r="C430" i="91"/>
  <c r="B430" i="91"/>
  <c r="A430" i="91"/>
  <c r="D429" i="91"/>
  <c r="C429" i="91"/>
  <c r="B429" i="91"/>
  <c r="A429" i="91"/>
  <c r="D428" i="91"/>
  <c r="C428" i="91"/>
  <c r="B428" i="91"/>
  <c r="A428" i="91"/>
  <c r="D427" i="91"/>
  <c r="C427" i="91"/>
  <c r="B427" i="91"/>
  <c r="A427" i="91"/>
  <c r="D426" i="91"/>
  <c r="C426" i="91"/>
  <c r="B426" i="91"/>
  <c r="A426" i="91"/>
  <c r="D425" i="91"/>
  <c r="C425" i="91"/>
  <c r="B425" i="91"/>
  <c r="A425" i="91"/>
  <c r="D424" i="91"/>
  <c r="C424" i="91"/>
  <c r="B424" i="91"/>
  <c r="A424" i="91"/>
  <c r="D423" i="91"/>
  <c r="C423" i="91"/>
  <c r="B423" i="91"/>
  <c r="A423" i="91"/>
  <c r="D422" i="91"/>
  <c r="C422" i="91"/>
  <c r="B422" i="91"/>
  <c r="A422" i="91"/>
  <c r="D421" i="91"/>
  <c r="C421" i="91"/>
  <c r="B421" i="91"/>
  <c r="A421" i="91"/>
  <c r="D420" i="91"/>
  <c r="C420" i="91"/>
  <c r="B420" i="91"/>
  <c r="A420" i="91"/>
  <c r="D419" i="91"/>
  <c r="C419" i="91"/>
  <c r="B419" i="91"/>
  <c r="A419" i="91"/>
  <c r="D418" i="91"/>
  <c r="C418" i="91"/>
  <c r="B418" i="91"/>
  <c r="A418" i="91"/>
  <c r="D417" i="91"/>
  <c r="C417" i="91"/>
  <c r="B417" i="91"/>
  <c r="A417" i="91"/>
  <c r="D416" i="91"/>
  <c r="C416" i="91"/>
  <c r="B416" i="91"/>
  <c r="A416" i="91"/>
  <c r="D415" i="91"/>
  <c r="C415" i="91"/>
  <c r="B415" i="91"/>
  <c r="A415" i="91"/>
  <c r="D414" i="91"/>
  <c r="C414" i="91"/>
  <c r="B414" i="91"/>
  <c r="A414" i="91"/>
  <c r="D413" i="91"/>
  <c r="C413" i="91"/>
  <c r="B413" i="91"/>
  <c r="A413" i="91"/>
  <c r="D412" i="91"/>
  <c r="C412" i="91"/>
  <c r="B412" i="91"/>
  <c r="A412" i="91"/>
  <c r="D411" i="91"/>
  <c r="C411" i="91"/>
  <c r="B411" i="91"/>
  <c r="A411" i="91"/>
  <c r="D410" i="91"/>
  <c r="C410" i="91"/>
  <c r="B410" i="91"/>
  <c r="A410" i="91"/>
  <c r="D409" i="91"/>
  <c r="C409" i="91"/>
  <c r="B409" i="91"/>
  <c r="A409" i="91"/>
  <c r="D408" i="91"/>
  <c r="C408" i="91"/>
  <c r="B408" i="91"/>
  <c r="A408" i="91"/>
  <c r="D407" i="91"/>
  <c r="C407" i="91"/>
  <c r="B407" i="91"/>
  <c r="A407" i="91"/>
  <c r="D406" i="91"/>
  <c r="C406" i="91"/>
  <c r="B406" i="91"/>
  <c r="A406" i="91"/>
  <c r="D405" i="91"/>
  <c r="C405" i="91"/>
  <c r="B405" i="91"/>
  <c r="A405" i="91"/>
  <c r="D404" i="91"/>
  <c r="C404" i="91"/>
  <c r="B404" i="91"/>
  <c r="A404" i="91"/>
  <c r="D403" i="91"/>
  <c r="C403" i="91"/>
  <c r="B403" i="91"/>
  <c r="A403" i="91"/>
  <c r="D402" i="91"/>
  <c r="C402" i="91"/>
  <c r="B402" i="91"/>
  <c r="A402" i="91"/>
  <c r="D401" i="91"/>
  <c r="C401" i="91"/>
  <c r="B401" i="91"/>
  <c r="A401" i="91"/>
  <c r="D400" i="91"/>
  <c r="C400" i="91"/>
  <c r="B400" i="91"/>
  <c r="A400" i="91"/>
  <c r="D399" i="91"/>
  <c r="C399" i="91"/>
  <c r="B399" i="91"/>
  <c r="A399" i="91"/>
  <c r="D398" i="91"/>
  <c r="C398" i="91"/>
  <c r="B398" i="91"/>
  <c r="A398" i="91"/>
  <c r="D397" i="91"/>
  <c r="C397" i="91"/>
  <c r="B397" i="91"/>
  <c r="A397" i="91"/>
  <c r="D396" i="91"/>
  <c r="C396" i="91"/>
  <c r="B396" i="91"/>
  <c r="A396" i="91"/>
  <c r="D395" i="91"/>
  <c r="C395" i="91"/>
  <c r="B395" i="91"/>
  <c r="A395" i="91"/>
  <c r="D394" i="91"/>
  <c r="C394" i="91"/>
  <c r="B394" i="91"/>
  <c r="A394" i="91"/>
  <c r="D393" i="91"/>
  <c r="C393" i="91"/>
  <c r="B393" i="91"/>
  <c r="A393" i="91"/>
  <c r="D392" i="91"/>
  <c r="C392" i="91"/>
  <c r="B392" i="91"/>
  <c r="A392" i="91"/>
  <c r="D391" i="91"/>
  <c r="C391" i="91"/>
  <c r="B391" i="91"/>
  <c r="A391" i="91"/>
  <c r="D390" i="91"/>
  <c r="C390" i="91"/>
  <c r="B390" i="91"/>
  <c r="A390" i="91"/>
  <c r="D389" i="91"/>
  <c r="C389" i="91"/>
  <c r="B389" i="91"/>
  <c r="A389" i="91"/>
  <c r="D388" i="91"/>
  <c r="C388" i="91"/>
  <c r="B388" i="91"/>
  <c r="A388" i="91"/>
  <c r="D387" i="91"/>
  <c r="C387" i="91"/>
  <c r="B387" i="91"/>
  <c r="A387" i="91"/>
  <c r="D386" i="91"/>
  <c r="C386" i="91"/>
  <c r="B386" i="91"/>
  <c r="A386" i="91"/>
  <c r="D385" i="91"/>
  <c r="C385" i="91"/>
  <c r="B385" i="91"/>
  <c r="A385" i="91"/>
  <c r="D384" i="91"/>
  <c r="C384" i="91"/>
  <c r="B384" i="91"/>
  <c r="A384" i="91"/>
  <c r="D383" i="91"/>
  <c r="C383" i="91"/>
  <c r="B383" i="91"/>
  <c r="A383" i="91"/>
  <c r="D382" i="91"/>
  <c r="C382" i="91"/>
  <c r="B382" i="91"/>
  <c r="A382" i="91"/>
  <c r="D381" i="91"/>
  <c r="C381" i="91"/>
  <c r="B381" i="91"/>
  <c r="A381" i="91"/>
  <c r="D380" i="91"/>
  <c r="C380" i="91"/>
  <c r="B380" i="91"/>
  <c r="A380" i="91"/>
  <c r="D379" i="91"/>
  <c r="C379" i="91"/>
  <c r="B379" i="91"/>
  <c r="A379" i="91"/>
  <c r="D378" i="91"/>
  <c r="C378" i="91"/>
  <c r="B378" i="91"/>
  <c r="A378" i="91"/>
  <c r="D377" i="91"/>
  <c r="C377" i="91"/>
  <c r="B377" i="91"/>
  <c r="A377" i="91"/>
  <c r="D376" i="91"/>
  <c r="C376" i="91"/>
  <c r="B376" i="91"/>
  <c r="A376" i="91"/>
  <c r="D375" i="91"/>
  <c r="C375" i="91"/>
  <c r="B375" i="91"/>
  <c r="A375" i="91"/>
  <c r="D374" i="91"/>
  <c r="C374" i="91"/>
  <c r="B374" i="91"/>
  <c r="A374" i="91"/>
  <c r="D373" i="91"/>
  <c r="C373" i="91"/>
  <c r="B373" i="91"/>
  <c r="A373" i="91"/>
  <c r="D372" i="91"/>
  <c r="C372" i="91"/>
  <c r="B372" i="91"/>
  <c r="A372" i="91"/>
  <c r="D371" i="91"/>
  <c r="C371" i="91"/>
  <c r="B371" i="91"/>
  <c r="A371" i="91"/>
  <c r="D370" i="91"/>
  <c r="C370" i="91"/>
  <c r="B370" i="91"/>
  <c r="A370" i="91"/>
  <c r="D369" i="91"/>
  <c r="C369" i="91"/>
  <c r="B369" i="91"/>
  <c r="A369" i="91"/>
  <c r="D368" i="91"/>
  <c r="C368" i="91"/>
  <c r="B368" i="91"/>
  <c r="A368" i="91"/>
  <c r="D367" i="91"/>
  <c r="C367" i="91"/>
  <c r="B367" i="91"/>
  <c r="A367" i="91"/>
  <c r="D366" i="91"/>
  <c r="C366" i="91"/>
  <c r="B366" i="91"/>
  <c r="A366" i="91"/>
  <c r="D365" i="91"/>
  <c r="C365" i="91"/>
  <c r="B365" i="91"/>
  <c r="A365" i="91"/>
  <c r="D364" i="91"/>
  <c r="C364" i="91"/>
  <c r="B364" i="91"/>
  <c r="A364" i="91"/>
  <c r="D363" i="91"/>
  <c r="C363" i="91"/>
  <c r="B363" i="91"/>
  <c r="A363" i="91"/>
  <c r="D362" i="91"/>
  <c r="C362" i="91"/>
  <c r="B362" i="91"/>
  <c r="A362" i="91"/>
  <c r="D361" i="91"/>
  <c r="C361" i="91"/>
  <c r="B361" i="91"/>
  <c r="A361" i="91"/>
  <c r="D360" i="91"/>
  <c r="C360" i="91"/>
  <c r="B360" i="91"/>
  <c r="A360" i="91"/>
  <c r="D359" i="91"/>
  <c r="C359" i="91"/>
  <c r="B359" i="91"/>
  <c r="A359" i="91"/>
  <c r="D358" i="91"/>
  <c r="C358" i="91"/>
  <c r="B358" i="91"/>
  <c r="A358" i="91"/>
  <c r="D357" i="91"/>
  <c r="C357" i="91"/>
  <c r="B357" i="91"/>
  <c r="A357" i="91"/>
  <c r="D356" i="91"/>
  <c r="C356" i="91"/>
  <c r="B356" i="91"/>
  <c r="A356" i="91"/>
  <c r="D355" i="91"/>
  <c r="C355" i="91"/>
  <c r="B355" i="91"/>
  <c r="A355" i="91"/>
  <c r="D354" i="91"/>
  <c r="C354" i="91"/>
  <c r="B354" i="91"/>
  <c r="A354" i="91"/>
  <c r="D353" i="91"/>
  <c r="C353" i="91"/>
  <c r="B353" i="91"/>
  <c r="A353" i="91"/>
  <c r="D352" i="91"/>
  <c r="C352" i="91"/>
  <c r="B352" i="91"/>
  <c r="A352" i="91"/>
  <c r="D351" i="91"/>
  <c r="C351" i="91"/>
  <c r="B351" i="91"/>
  <c r="A351" i="91"/>
  <c r="D350" i="91"/>
  <c r="C350" i="91"/>
  <c r="B350" i="91"/>
  <c r="A350" i="91"/>
  <c r="D349" i="91"/>
  <c r="C349" i="91"/>
  <c r="B349" i="91"/>
  <c r="A349" i="91"/>
  <c r="D348" i="91"/>
  <c r="C348" i="91"/>
  <c r="B348" i="91"/>
  <c r="A348" i="91"/>
  <c r="D347" i="91"/>
  <c r="C347" i="91"/>
  <c r="B347" i="91"/>
  <c r="A347" i="91"/>
  <c r="D346" i="91"/>
  <c r="C346" i="91"/>
  <c r="B346" i="91"/>
  <c r="A346" i="91"/>
  <c r="D345" i="91"/>
  <c r="C345" i="91"/>
  <c r="B345" i="91"/>
  <c r="A345" i="91"/>
  <c r="D344" i="91"/>
  <c r="C344" i="91"/>
  <c r="B344" i="91"/>
  <c r="A344" i="91"/>
  <c r="D343" i="91"/>
  <c r="C343" i="91"/>
  <c r="B343" i="91"/>
  <c r="A343" i="91"/>
  <c r="D342" i="91"/>
  <c r="C342" i="91"/>
  <c r="B342" i="91"/>
  <c r="A342" i="91"/>
  <c r="D341" i="91"/>
  <c r="C341" i="91"/>
  <c r="B341" i="91"/>
  <c r="A341" i="91"/>
  <c r="D340" i="91"/>
  <c r="C340" i="91"/>
  <c r="B340" i="91"/>
  <c r="A340" i="91"/>
  <c r="D339" i="91"/>
  <c r="C339" i="91"/>
  <c r="B339" i="91"/>
  <c r="A339" i="91"/>
  <c r="D338" i="91"/>
  <c r="C338" i="91"/>
  <c r="B338" i="91"/>
  <c r="A338" i="91"/>
  <c r="D337" i="91"/>
  <c r="C337" i="91"/>
  <c r="B337" i="91"/>
  <c r="A337" i="91"/>
  <c r="D336" i="91"/>
  <c r="C336" i="91"/>
  <c r="B336" i="91"/>
  <c r="A336" i="91"/>
  <c r="D335" i="91"/>
  <c r="C335" i="91"/>
  <c r="B335" i="91"/>
  <c r="A335" i="91"/>
  <c r="D334" i="91"/>
  <c r="C334" i="91"/>
  <c r="B334" i="91"/>
  <c r="A334" i="91"/>
  <c r="D333" i="91"/>
  <c r="C333" i="91"/>
  <c r="B333" i="91"/>
  <c r="A333" i="91"/>
  <c r="D332" i="91"/>
  <c r="C332" i="91"/>
  <c r="B332" i="91"/>
  <c r="A332" i="91"/>
  <c r="D331" i="91"/>
  <c r="C331" i="91"/>
  <c r="B331" i="91"/>
  <c r="A331" i="91"/>
  <c r="D330" i="91"/>
  <c r="C330" i="91"/>
  <c r="B330" i="91"/>
  <c r="A330" i="91"/>
  <c r="D329" i="91"/>
  <c r="C329" i="91"/>
  <c r="B329" i="91"/>
  <c r="A329" i="91"/>
  <c r="D328" i="91"/>
  <c r="C328" i="91"/>
  <c r="B328" i="91"/>
  <c r="A328" i="91"/>
  <c r="D327" i="91"/>
  <c r="C327" i="91"/>
  <c r="B327" i="91"/>
  <c r="A327" i="91"/>
  <c r="D326" i="91"/>
  <c r="C326" i="91"/>
  <c r="B326" i="91"/>
  <c r="A326" i="91"/>
  <c r="D325" i="91"/>
  <c r="C325" i="91"/>
  <c r="B325" i="91"/>
  <c r="A325" i="91"/>
  <c r="D324" i="91"/>
  <c r="C324" i="91"/>
  <c r="B324" i="91"/>
  <c r="A324" i="91"/>
  <c r="D323" i="91"/>
  <c r="C323" i="91"/>
  <c r="B323" i="91"/>
  <c r="A323" i="91"/>
  <c r="D322" i="91"/>
  <c r="C322" i="91"/>
  <c r="B322" i="91"/>
  <c r="A322" i="91"/>
  <c r="D321" i="91"/>
  <c r="C321" i="91"/>
  <c r="B321" i="91"/>
  <c r="A321" i="91"/>
  <c r="D320" i="91"/>
  <c r="C320" i="91"/>
  <c r="B320" i="91"/>
  <c r="A320" i="91"/>
  <c r="D319" i="91"/>
  <c r="C319" i="91"/>
  <c r="B319" i="91"/>
  <c r="A319" i="91"/>
  <c r="D318" i="91"/>
  <c r="C318" i="91"/>
  <c r="B318" i="91"/>
  <c r="A318" i="91"/>
  <c r="D317" i="91"/>
  <c r="C317" i="91"/>
  <c r="B317" i="91"/>
  <c r="A317" i="91"/>
  <c r="D316" i="91"/>
  <c r="C316" i="91"/>
  <c r="B316" i="91"/>
  <c r="A316" i="91"/>
  <c r="D315" i="91"/>
  <c r="C315" i="91"/>
  <c r="B315" i="91"/>
  <c r="A315" i="91"/>
  <c r="D314" i="91"/>
  <c r="C314" i="91"/>
  <c r="B314" i="91"/>
  <c r="A314" i="91"/>
  <c r="D313" i="91"/>
  <c r="C313" i="91"/>
  <c r="B313" i="91"/>
  <c r="A313" i="91"/>
  <c r="D312" i="91"/>
  <c r="C312" i="91"/>
  <c r="B312" i="91"/>
  <c r="A312" i="91"/>
  <c r="D311" i="91"/>
  <c r="C311" i="91"/>
  <c r="B311" i="91"/>
  <c r="A311" i="91"/>
  <c r="D310" i="91"/>
  <c r="C310" i="91"/>
  <c r="B310" i="91"/>
  <c r="A310" i="91"/>
  <c r="D309" i="91"/>
  <c r="C309" i="91"/>
  <c r="B309" i="91"/>
  <c r="A309" i="91"/>
  <c r="D308" i="91"/>
  <c r="C308" i="91"/>
  <c r="B308" i="91"/>
  <c r="A308" i="91"/>
  <c r="D307" i="91"/>
  <c r="C307" i="91"/>
  <c r="B307" i="91"/>
  <c r="A307" i="91"/>
  <c r="D306" i="91"/>
  <c r="C306" i="91"/>
  <c r="B306" i="91"/>
  <c r="A306" i="91"/>
  <c r="D305" i="91"/>
  <c r="C305" i="91"/>
  <c r="B305" i="91"/>
  <c r="A305" i="91"/>
  <c r="D304" i="91"/>
  <c r="C304" i="91"/>
  <c r="B304" i="91"/>
  <c r="A304" i="91"/>
  <c r="D303" i="91"/>
  <c r="C303" i="91"/>
  <c r="B303" i="91"/>
  <c r="A303" i="91"/>
  <c r="D302" i="91"/>
  <c r="C302" i="91"/>
  <c r="B302" i="91"/>
  <c r="A302" i="91"/>
  <c r="D301" i="91"/>
  <c r="C301" i="91"/>
  <c r="B301" i="91"/>
  <c r="A301" i="91"/>
  <c r="D300" i="91"/>
  <c r="C300" i="91"/>
  <c r="B300" i="91"/>
  <c r="A300" i="91"/>
  <c r="D299" i="91"/>
  <c r="C299" i="91"/>
  <c r="B299" i="91"/>
  <c r="A299" i="91"/>
  <c r="D298" i="91"/>
  <c r="C298" i="91"/>
  <c r="B298" i="91"/>
  <c r="A298" i="91"/>
  <c r="D297" i="91"/>
  <c r="C297" i="91"/>
  <c r="B297" i="91"/>
  <c r="A297" i="91"/>
  <c r="D296" i="91"/>
  <c r="C296" i="91"/>
  <c r="B296" i="91"/>
  <c r="A296" i="91"/>
  <c r="D295" i="91"/>
  <c r="C295" i="91"/>
  <c r="B295" i="91"/>
  <c r="A295" i="91"/>
  <c r="D294" i="91"/>
  <c r="C294" i="91"/>
  <c r="B294" i="91"/>
  <c r="A294" i="91"/>
  <c r="D293" i="91"/>
  <c r="C293" i="91"/>
  <c r="B293" i="91"/>
  <c r="A293" i="91"/>
  <c r="D292" i="91"/>
  <c r="C292" i="91"/>
  <c r="B292" i="91"/>
  <c r="A292" i="91"/>
  <c r="D291" i="91"/>
  <c r="C291" i="91"/>
  <c r="B291" i="91"/>
  <c r="A291" i="91"/>
  <c r="D290" i="91"/>
  <c r="C290" i="91"/>
  <c r="B290" i="91"/>
  <c r="A290" i="91"/>
  <c r="D289" i="91"/>
  <c r="C289" i="91"/>
  <c r="B289" i="91"/>
  <c r="A289" i="91"/>
  <c r="D288" i="91"/>
  <c r="C288" i="91"/>
  <c r="B288" i="91"/>
  <c r="A288" i="91"/>
  <c r="D287" i="91"/>
  <c r="C287" i="91"/>
  <c r="B287" i="91"/>
  <c r="A287" i="91"/>
  <c r="D286" i="91"/>
  <c r="C286" i="91"/>
  <c r="B286" i="91"/>
  <c r="A286" i="91"/>
  <c r="D285" i="91"/>
  <c r="C285" i="91"/>
  <c r="B285" i="91"/>
  <c r="A285" i="91"/>
  <c r="D284" i="91"/>
  <c r="C284" i="91"/>
  <c r="B284" i="91"/>
  <c r="A284" i="91"/>
  <c r="D283" i="91"/>
  <c r="C283" i="91"/>
  <c r="B283" i="91"/>
  <c r="A283" i="91"/>
  <c r="D282" i="91"/>
  <c r="C282" i="91"/>
  <c r="B282" i="91"/>
  <c r="A282" i="91"/>
  <c r="D281" i="91"/>
  <c r="C281" i="91"/>
  <c r="B281" i="91"/>
  <c r="A281" i="91"/>
  <c r="D280" i="91"/>
  <c r="C280" i="91"/>
  <c r="B280" i="91"/>
  <c r="A280" i="91"/>
  <c r="D279" i="91"/>
  <c r="C279" i="91"/>
  <c r="B279" i="91"/>
  <c r="A279" i="91"/>
  <c r="D278" i="91"/>
  <c r="C278" i="91"/>
  <c r="B278" i="91"/>
  <c r="A278" i="91"/>
  <c r="D277" i="91"/>
  <c r="C277" i="91"/>
  <c r="B277" i="91"/>
  <c r="A277" i="91"/>
  <c r="D276" i="91"/>
  <c r="C276" i="91"/>
  <c r="B276" i="91"/>
  <c r="A276" i="91"/>
  <c r="D275" i="91"/>
  <c r="C275" i="91"/>
  <c r="B275" i="91"/>
  <c r="A275" i="91"/>
  <c r="D274" i="91"/>
  <c r="C274" i="91"/>
  <c r="B274" i="91"/>
  <c r="A274" i="91"/>
  <c r="D273" i="91"/>
  <c r="C273" i="91"/>
  <c r="B273" i="91"/>
  <c r="A273" i="91"/>
  <c r="D272" i="91"/>
  <c r="C272" i="91"/>
  <c r="B272" i="91"/>
  <c r="A272" i="91"/>
  <c r="D271" i="91"/>
  <c r="C271" i="91"/>
  <c r="B271" i="91"/>
  <c r="A271" i="91"/>
  <c r="D270" i="91"/>
  <c r="C270" i="91"/>
  <c r="B270" i="91"/>
  <c r="A270" i="91"/>
  <c r="D269" i="91"/>
  <c r="C269" i="91"/>
  <c r="B269" i="91"/>
  <c r="A269" i="91"/>
  <c r="D268" i="91"/>
  <c r="C268" i="91"/>
  <c r="B268" i="91"/>
  <c r="A268" i="91"/>
  <c r="D267" i="91"/>
  <c r="C267" i="91"/>
  <c r="B267" i="91"/>
  <c r="A267" i="91"/>
  <c r="D266" i="91"/>
  <c r="C266" i="91"/>
  <c r="B266" i="91"/>
  <c r="A266" i="91"/>
  <c r="D265" i="91"/>
  <c r="C265" i="91"/>
  <c r="B265" i="91"/>
  <c r="A265" i="91"/>
  <c r="D264" i="91"/>
  <c r="C264" i="91"/>
  <c r="B264" i="91"/>
  <c r="A264" i="91"/>
  <c r="D263" i="91"/>
  <c r="C263" i="91"/>
  <c r="B263" i="91"/>
  <c r="A263" i="91"/>
  <c r="D262" i="91"/>
  <c r="C262" i="91"/>
  <c r="B262" i="91"/>
  <c r="A262" i="91"/>
  <c r="D261" i="91"/>
  <c r="C261" i="91"/>
  <c r="B261" i="91"/>
  <c r="A261" i="91"/>
  <c r="D260" i="91"/>
  <c r="C260" i="91"/>
  <c r="B260" i="91"/>
  <c r="A260" i="91"/>
  <c r="D259" i="91"/>
  <c r="C259" i="91"/>
  <c r="B259" i="91"/>
  <c r="A259" i="91"/>
  <c r="D258" i="91"/>
  <c r="C258" i="91"/>
  <c r="B258" i="91"/>
  <c r="A258" i="91"/>
  <c r="D257" i="91"/>
  <c r="C257" i="91"/>
  <c r="B257" i="91"/>
  <c r="A257" i="91"/>
  <c r="D256" i="91"/>
  <c r="C256" i="91"/>
  <c r="B256" i="91"/>
  <c r="A256" i="91"/>
  <c r="D255" i="91"/>
  <c r="C255" i="91"/>
  <c r="B255" i="91"/>
  <c r="A255" i="91"/>
  <c r="D254" i="91"/>
  <c r="C254" i="91"/>
  <c r="B254" i="91"/>
  <c r="A254" i="91"/>
  <c r="D253" i="91"/>
  <c r="C253" i="91"/>
  <c r="B253" i="91"/>
  <c r="A253" i="91"/>
  <c r="D252" i="91"/>
  <c r="C252" i="91"/>
  <c r="B252" i="91"/>
  <c r="A252" i="91"/>
  <c r="D251" i="91"/>
  <c r="C251" i="91"/>
  <c r="B251" i="91"/>
  <c r="A251" i="91"/>
  <c r="D250" i="91"/>
  <c r="C250" i="91"/>
  <c r="B250" i="91"/>
  <c r="A250" i="91"/>
  <c r="D249" i="91"/>
  <c r="C249" i="91"/>
  <c r="B249" i="91"/>
  <c r="A249" i="91"/>
  <c r="D248" i="91"/>
  <c r="C248" i="91"/>
  <c r="B248" i="91"/>
  <c r="A248" i="91"/>
  <c r="D247" i="91"/>
  <c r="C247" i="91"/>
  <c r="B247" i="91"/>
  <c r="A247" i="91"/>
  <c r="D246" i="91"/>
  <c r="C246" i="91"/>
  <c r="B246" i="91"/>
  <c r="A246" i="91"/>
  <c r="D245" i="91"/>
  <c r="C245" i="91"/>
  <c r="B245" i="91"/>
  <c r="A245" i="91"/>
  <c r="D244" i="91"/>
  <c r="C244" i="91"/>
  <c r="B244" i="91"/>
  <c r="A244" i="91"/>
  <c r="D243" i="91"/>
  <c r="C243" i="91"/>
  <c r="B243" i="91"/>
  <c r="A243" i="91"/>
  <c r="D242" i="91"/>
  <c r="C242" i="91"/>
  <c r="B242" i="91"/>
  <c r="A242" i="91"/>
  <c r="D241" i="91"/>
  <c r="C241" i="91"/>
  <c r="B241" i="91"/>
  <c r="A241" i="91"/>
  <c r="D240" i="91"/>
  <c r="C240" i="91"/>
  <c r="B240" i="91"/>
  <c r="A240" i="91"/>
  <c r="D239" i="91"/>
  <c r="C239" i="91"/>
  <c r="B239" i="91"/>
  <c r="A239" i="91"/>
  <c r="D238" i="91"/>
  <c r="C238" i="91"/>
  <c r="B238" i="91"/>
  <c r="A238" i="91"/>
  <c r="D237" i="91"/>
  <c r="C237" i="91"/>
  <c r="B237" i="91"/>
  <c r="A237" i="91"/>
  <c r="D236" i="91"/>
  <c r="C236" i="91"/>
  <c r="B236" i="91"/>
  <c r="A236" i="91"/>
  <c r="D235" i="91"/>
  <c r="C235" i="91"/>
  <c r="B235" i="91"/>
  <c r="A235" i="91"/>
  <c r="D234" i="91"/>
  <c r="C234" i="91"/>
  <c r="B234" i="91"/>
  <c r="A234" i="91"/>
  <c r="D233" i="91"/>
  <c r="C233" i="91"/>
  <c r="B233" i="91"/>
  <c r="A233" i="91"/>
  <c r="D232" i="91"/>
  <c r="C232" i="91"/>
  <c r="B232" i="91"/>
  <c r="A232" i="91"/>
  <c r="D231" i="91"/>
  <c r="C231" i="91"/>
  <c r="B231" i="91"/>
  <c r="A231" i="91"/>
  <c r="D230" i="91"/>
  <c r="C230" i="91"/>
  <c r="B230" i="91"/>
  <c r="A230" i="91"/>
  <c r="D229" i="91"/>
  <c r="C229" i="91"/>
  <c r="B229" i="91"/>
  <c r="A229" i="91"/>
  <c r="D228" i="91"/>
  <c r="C228" i="91"/>
  <c r="B228" i="91"/>
  <c r="A228" i="91"/>
  <c r="D227" i="91"/>
  <c r="C227" i="91"/>
  <c r="B227" i="91"/>
  <c r="A227" i="91"/>
  <c r="D226" i="91"/>
  <c r="C226" i="91"/>
  <c r="B226" i="91"/>
  <c r="A226" i="91"/>
  <c r="D225" i="91"/>
  <c r="C225" i="91"/>
  <c r="B225" i="91"/>
  <c r="A225" i="91"/>
  <c r="D224" i="91"/>
  <c r="C224" i="91"/>
  <c r="B224" i="91"/>
  <c r="A224" i="91"/>
  <c r="D223" i="91"/>
  <c r="C223" i="91"/>
  <c r="B223" i="91"/>
  <c r="A223" i="91"/>
  <c r="D222" i="91"/>
  <c r="C222" i="91"/>
  <c r="B222" i="91"/>
  <c r="A222" i="91"/>
  <c r="D221" i="91"/>
  <c r="C221" i="91"/>
  <c r="B221" i="91"/>
  <c r="A221" i="91"/>
  <c r="D220" i="91"/>
  <c r="C220" i="91"/>
  <c r="B220" i="91"/>
  <c r="A220" i="91"/>
  <c r="D219" i="91"/>
  <c r="C219" i="91"/>
  <c r="B219" i="91"/>
  <c r="A219" i="91"/>
  <c r="D218" i="91"/>
  <c r="C218" i="91"/>
  <c r="B218" i="91"/>
  <c r="A218" i="91"/>
  <c r="D217" i="91"/>
  <c r="C217" i="91"/>
  <c r="B217" i="91"/>
  <c r="A217" i="91"/>
  <c r="D216" i="91"/>
  <c r="C216" i="91"/>
  <c r="B216" i="91"/>
  <c r="A216" i="91"/>
  <c r="D215" i="91"/>
  <c r="C215" i="91"/>
  <c r="B215" i="91"/>
  <c r="A215" i="91"/>
  <c r="D214" i="91"/>
  <c r="C214" i="91"/>
  <c r="B214" i="91"/>
  <c r="A214" i="91"/>
  <c r="D213" i="91"/>
  <c r="C213" i="91"/>
  <c r="B213" i="91"/>
  <c r="A213" i="91"/>
  <c r="D212" i="91"/>
  <c r="C212" i="91"/>
  <c r="B212" i="91"/>
  <c r="A212" i="91"/>
  <c r="D211" i="91"/>
  <c r="C211" i="91"/>
  <c r="B211" i="91"/>
  <c r="A211" i="91"/>
  <c r="D210" i="91"/>
  <c r="C210" i="91"/>
  <c r="B210" i="91"/>
  <c r="A210" i="91"/>
  <c r="D209" i="91"/>
  <c r="C209" i="91"/>
  <c r="B209" i="91"/>
  <c r="A209" i="91"/>
  <c r="D208" i="91"/>
  <c r="C208" i="91"/>
  <c r="B208" i="91"/>
  <c r="A208" i="91"/>
  <c r="D207" i="91"/>
  <c r="C207" i="91"/>
  <c r="B207" i="91"/>
  <c r="A207" i="91"/>
  <c r="D206" i="91"/>
  <c r="C206" i="91"/>
  <c r="B206" i="91"/>
  <c r="A206" i="91"/>
  <c r="D205" i="91"/>
  <c r="C205" i="91"/>
  <c r="B205" i="91"/>
  <c r="A205" i="91"/>
  <c r="D204" i="91"/>
  <c r="C204" i="91"/>
  <c r="B204" i="91"/>
  <c r="A204" i="91"/>
  <c r="D203" i="91"/>
  <c r="C203" i="91"/>
  <c r="B203" i="91"/>
  <c r="A203" i="91"/>
  <c r="D202" i="91"/>
  <c r="C202" i="91"/>
  <c r="B202" i="91"/>
  <c r="A202" i="91"/>
  <c r="D201" i="91"/>
  <c r="C201" i="91"/>
  <c r="B201" i="91"/>
  <c r="A201" i="91"/>
  <c r="D200" i="91"/>
  <c r="C200" i="91"/>
  <c r="B200" i="91"/>
  <c r="A200" i="91"/>
  <c r="D199" i="91"/>
  <c r="C199" i="91"/>
  <c r="B199" i="91"/>
  <c r="A199" i="91"/>
  <c r="D198" i="91"/>
  <c r="C198" i="91"/>
  <c r="B198" i="91"/>
  <c r="A198" i="91"/>
  <c r="D197" i="91"/>
  <c r="C197" i="91"/>
  <c r="B197" i="91"/>
  <c r="A197" i="91"/>
  <c r="D196" i="91"/>
  <c r="C196" i="91"/>
  <c r="B196" i="91"/>
  <c r="A196" i="91"/>
  <c r="D195" i="91"/>
  <c r="C195" i="91"/>
  <c r="B195" i="91"/>
  <c r="A195" i="91"/>
  <c r="D194" i="91"/>
  <c r="C194" i="91"/>
  <c r="B194" i="91"/>
  <c r="A194" i="91"/>
  <c r="D193" i="91"/>
  <c r="C193" i="91"/>
  <c r="B193" i="91"/>
  <c r="A193" i="91"/>
  <c r="D192" i="91"/>
  <c r="C192" i="91"/>
  <c r="B192" i="91"/>
  <c r="A192" i="91"/>
  <c r="D191" i="91"/>
  <c r="C191" i="91"/>
  <c r="B191" i="91"/>
  <c r="A191" i="91"/>
  <c r="D190" i="91"/>
  <c r="C190" i="91"/>
  <c r="B190" i="91"/>
  <c r="A190" i="91"/>
  <c r="D189" i="91"/>
  <c r="C189" i="91"/>
  <c r="B189" i="91"/>
  <c r="A189" i="91"/>
  <c r="D188" i="91"/>
  <c r="C188" i="91"/>
  <c r="B188" i="91"/>
  <c r="A188" i="91"/>
  <c r="D187" i="91"/>
  <c r="C187" i="91"/>
  <c r="B187" i="91"/>
  <c r="A187" i="91"/>
  <c r="D186" i="91"/>
  <c r="C186" i="91"/>
  <c r="B186" i="91"/>
  <c r="A186" i="91"/>
  <c r="D185" i="91"/>
  <c r="C185" i="91"/>
  <c r="B185" i="91"/>
  <c r="A185" i="91"/>
  <c r="D184" i="91"/>
  <c r="C184" i="91"/>
  <c r="B184" i="91"/>
  <c r="A184" i="91"/>
  <c r="D183" i="91"/>
  <c r="C183" i="91"/>
  <c r="B183" i="91"/>
  <c r="A183" i="91"/>
  <c r="D182" i="91"/>
  <c r="C182" i="91"/>
  <c r="B182" i="91"/>
  <c r="A182" i="91"/>
  <c r="D181" i="91"/>
  <c r="C181" i="91"/>
  <c r="B181" i="91"/>
  <c r="A181" i="91"/>
  <c r="D180" i="91"/>
  <c r="C180" i="91"/>
  <c r="B180" i="91"/>
  <c r="A180" i="91"/>
  <c r="D179" i="91"/>
  <c r="C179" i="91"/>
  <c r="B179" i="91"/>
  <c r="A179" i="91"/>
  <c r="D178" i="91"/>
  <c r="C178" i="91"/>
  <c r="B178" i="91"/>
  <c r="A178" i="91"/>
  <c r="D177" i="91"/>
  <c r="C177" i="91"/>
  <c r="B177" i="91"/>
  <c r="A177" i="91"/>
  <c r="D176" i="91"/>
  <c r="C176" i="91"/>
  <c r="B176" i="91"/>
  <c r="A176" i="91"/>
  <c r="D175" i="91"/>
  <c r="C175" i="91"/>
  <c r="B175" i="91"/>
  <c r="A175" i="91"/>
  <c r="D174" i="91"/>
  <c r="C174" i="91"/>
  <c r="B174" i="91"/>
  <c r="A174" i="91"/>
  <c r="D173" i="91"/>
  <c r="C173" i="91"/>
  <c r="B173" i="91"/>
  <c r="A173" i="91"/>
  <c r="D172" i="91"/>
  <c r="C172" i="91"/>
  <c r="B172" i="91"/>
  <c r="A172" i="91"/>
  <c r="D171" i="91"/>
  <c r="C171" i="91"/>
  <c r="B171" i="91"/>
  <c r="A171" i="91"/>
  <c r="D170" i="91"/>
  <c r="C170" i="91"/>
  <c r="B170" i="91"/>
  <c r="A170" i="91"/>
  <c r="D169" i="91"/>
  <c r="C169" i="91"/>
  <c r="B169" i="91"/>
  <c r="A169" i="91"/>
  <c r="D168" i="91"/>
  <c r="C168" i="91"/>
  <c r="B168" i="91"/>
  <c r="A168" i="91"/>
  <c r="D167" i="91"/>
  <c r="C167" i="91"/>
  <c r="B167" i="91"/>
  <c r="A167" i="91"/>
  <c r="D166" i="91"/>
  <c r="C166" i="91"/>
  <c r="B166" i="91"/>
  <c r="A166" i="91"/>
  <c r="D165" i="91"/>
  <c r="C165" i="91"/>
  <c r="B165" i="91"/>
  <c r="A165" i="91"/>
  <c r="D164" i="91"/>
  <c r="C164" i="91"/>
  <c r="B164" i="91"/>
  <c r="A164" i="91"/>
  <c r="D163" i="91"/>
  <c r="C163" i="91"/>
  <c r="B163" i="91"/>
  <c r="A163" i="91"/>
  <c r="D162" i="91"/>
  <c r="C162" i="91"/>
  <c r="B162" i="91"/>
  <c r="A162" i="91"/>
  <c r="D161" i="91"/>
  <c r="C161" i="91"/>
  <c r="B161" i="91"/>
  <c r="A161" i="91"/>
  <c r="D160" i="91"/>
  <c r="C160" i="91"/>
  <c r="B160" i="91"/>
  <c r="A160" i="91"/>
  <c r="D159" i="91"/>
  <c r="C159" i="91"/>
  <c r="B159" i="91"/>
  <c r="A159" i="91"/>
  <c r="D158" i="91"/>
  <c r="C158" i="91"/>
  <c r="B158" i="91"/>
  <c r="A158" i="91"/>
  <c r="D157" i="91"/>
  <c r="C157" i="91"/>
  <c r="B157" i="91"/>
  <c r="A157" i="91"/>
  <c r="D156" i="91"/>
  <c r="C156" i="91"/>
  <c r="B156" i="91"/>
  <c r="A156" i="91"/>
  <c r="D155" i="91"/>
  <c r="C155" i="91"/>
  <c r="B155" i="91"/>
  <c r="A155" i="91"/>
  <c r="D154" i="91"/>
  <c r="C154" i="91"/>
  <c r="B154" i="91"/>
  <c r="A154" i="91"/>
  <c r="D153" i="91"/>
  <c r="C153" i="91"/>
  <c r="B153" i="91"/>
  <c r="A153" i="91"/>
  <c r="D152" i="91"/>
  <c r="C152" i="91"/>
  <c r="B152" i="91"/>
  <c r="A152" i="91"/>
  <c r="D151" i="91"/>
  <c r="C151" i="91"/>
  <c r="B151" i="91"/>
  <c r="A151" i="91"/>
  <c r="D150" i="91"/>
  <c r="C150" i="91"/>
  <c r="B150" i="91"/>
  <c r="A150" i="91"/>
  <c r="D149" i="91"/>
  <c r="C149" i="91"/>
  <c r="B149" i="91"/>
  <c r="A149" i="91"/>
  <c r="D148" i="91"/>
  <c r="C148" i="91"/>
  <c r="B148" i="91"/>
  <c r="A148" i="91"/>
  <c r="D147" i="91"/>
  <c r="C147" i="91"/>
  <c r="B147" i="91"/>
  <c r="A147" i="91"/>
  <c r="D146" i="91"/>
  <c r="C146" i="91"/>
  <c r="B146" i="91"/>
  <c r="A146" i="91"/>
  <c r="D145" i="91"/>
  <c r="C145" i="91"/>
  <c r="B145" i="91"/>
  <c r="A145" i="91"/>
  <c r="D144" i="91"/>
  <c r="C144" i="91"/>
  <c r="B144" i="91"/>
  <c r="A144" i="91"/>
  <c r="D143" i="91"/>
  <c r="C143" i="91"/>
  <c r="B143" i="91"/>
  <c r="A143" i="91"/>
  <c r="D142" i="91"/>
  <c r="C142" i="91"/>
  <c r="B142" i="91"/>
  <c r="A142" i="91"/>
  <c r="D141" i="91"/>
  <c r="C141" i="91"/>
  <c r="B141" i="91"/>
  <c r="A141" i="91"/>
  <c r="D140" i="91"/>
  <c r="C140" i="91"/>
  <c r="B140" i="91"/>
  <c r="A140" i="91"/>
  <c r="D139" i="91"/>
  <c r="C139" i="91"/>
  <c r="B139" i="91"/>
  <c r="A139" i="91"/>
  <c r="D138" i="91"/>
  <c r="C138" i="91"/>
  <c r="B138" i="91"/>
  <c r="A138" i="91"/>
  <c r="D137" i="91"/>
  <c r="C137" i="91"/>
  <c r="B137" i="91"/>
  <c r="A137" i="91"/>
  <c r="D136" i="91"/>
  <c r="C136" i="91"/>
  <c r="B136" i="91"/>
  <c r="A136" i="91"/>
  <c r="D135" i="91"/>
  <c r="C135" i="91"/>
  <c r="B135" i="91"/>
  <c r="A135" i="91"/>
  <c r="D134" i="91"/>
  <c r="C134" i="91"/>
  <c r="B134" i="91"/>
  <c r="A134" i="91"/>
  <c r="D133" i="91"/>
  <c r="C133" i="91"/>
  <c r="B133" i="91"/>
  <c r="A133" i="91"/>
  <c r="D132" i="91"/>
  <c r="C132" i="91"/>
  <c r="B132" i="91"/>
  <c r="A132" i="91"/>
  <c r="D131" i="91"/>
  <c r="C131" i="91"/>
  <c r="B131" i="91"/>
  <c r="A131" i="91"/>
  <c r="D130" i="91"/>
  <c r="C130" i="91"/>
  <c r="B130" i="91"/>
  <c r="A130" i="91"/>
  <c r="D129" i="91"/>
  <c r="C129" i="91"/>
  <c r="B129" i="91"/>
  <c r="A129" i="91"/>
  <c r="D128" i="91"/>
  <c r="C128" i="91"/>
  <c r="B128" i="91"/>
  <c r="A128" i="91"/>
  <c r="D127" i="91"/>
  <c r="C127" i="91"/>
  <c r="B127" i="91"/>
  <c r="A127" i="91"/>
  <c r="D126" i="91"/>
  <c r="C126" i="91"/>
  <c r="B126" i="91"/>
  <c r="A126" i="91"/>
  <c r="D125" i="91"/>
  <c r="C125" i="91"/>
  <c r="B125" i="91"/>
  <c r="A125" i="91"/>
  <c r="D124" i="91"/>
  <c r="C124" i="91"/>
  <c r="B124" i="91"/>
  <c r="A124" i="91"/>
  <c r="D123" i="91"/>
  <c r="C123" i="91"/>
  <c r="B123" i="91"/>
  <c r="A123" i="91"/>
  <c r="D122" i="91"/>
  <c r="C122" i="91"/>
  <c r="B122" i="91"/>
  <c r="A122" i="91"/>
  <c r="D121" i="91"/>
  <c r="C121" i="91"/>
  <c r="B121" i="91"/>
  <c r="A121" i="91"/>
  <c r="D120" i="91"/>
  <c r="C120" i="91"/>
  <c r="B120" i="91"/>
  <c r="A120" i="91"/>
  <c r="D119" i="91"/>
  <c r="C119" i="91"/>
  <c r="B119" i="91"/>
  <c r="A119" i="91"/>
  <c r="D118" i="91"/>
  <c r="C118" i="91"/>
  <c r="B118" i="91"/>
  <c r="A118" i="91"/>
  <c r="D117" i="91"/>
  <c r="C117" i="91"/>
  <c r="B117" i="91"/>
  <c r="A117" i="91"/>
  <c r="D116" i="91"/>
  <c r="C116" i="91"/>
  <c r="B116" i="91"/>
  <c r="A116" i="91"/>
  <c r="D115" i="91"/>
  <c r="C115" i="91"/>
  <c r="B115" i="91"/>
  <c r="A115" i="91"/>
  <c r="D114" i="91"/>
  <c r="C114" i="91"/>
  <c r="B114" i="91"/>
  <c r="A114" i="91"/>
  <c r="D113" i="91"/>
  <c r="C113" i="91"/>
  <c r="B113" i="91"/>
  <c r="A113" i="91"/>
  <c r="D112" i="91"/>
  <c r="C112" i="91"/>
  <c r="B112" i="91"/>
  <c r="A112" i="91"/>
  <c r="D111" i="91"/>
  <c r="C111" i="91"/>
  <c r="B111" i="91"/>
  <c r="A111" i="91"/>
  <c r="D110" i="91"/>
  <c r="C110" i="91"/>
  <c r="B110" i="91"/>
  <c r="A110" i="91"/>
  <c r="D109" i="91"/>
  <c r="C109" i="91"/>
  <c r="B109" i="91"/>
  <c r="A109" i="91"/>
  <c r="D108" i="91"/>
  <c r="C108" i="91"/>
  <c r="B108" i="91"/>
  <c r="A108" i="91"/>
  <c r="D107" i="91"/>
  <c r="C107" i="91"/>
  <c r="B107" i="91"/>
  <c r="A107" i="91"/>
  <c r="D106" i="91"/>
  <c r="C106" i="91"/>
  <c r="B106" i="91"/>
  <c r="A106" i="91"/>
  <c r="D105" i="91"/>
  <c r="C105" i="91"/>
  <c r="B105" i="91"/>
  <c r="A105" i="91"/>
  <c r="D104" i="91"/>
  <c r="C104" i="91"/>
  <c r="B104" i="91"/>
  <c r="A104" i="91"/>
  <c r="D103" i="91"/>
  <c r="C103" i="91"/>
  <c r="B103" i="91"/>
  <c r="A103" i="91"/>
  <c r="D102" i="91"/>
  <c r="C102" i="91"/>
  <c r="B102" i="91"/>
  <c r="A102" i="91"/>
  <c r="D101" i="91"/>
  <c r="C101" i="91"/>
  <c r="B101" i="91"/>
  <c r="A101" i="91"/>
  <c r="D100" i="91"/>
  <c r="C100" i="91"/>
  <c r="B100" i="91"/>
  <c r="A100" i="91"/>
  <c r="D99" i="91"/>
  <c r="C99" i="91"/>
  <c r="B99" i="91"/>
  <c r="A99" i="91"/>
  <c r="D98" i="91"/>
  <c r="C98" i="91"/>
  <c r="B98" i="91"/>
  <c r="A98" i="91"/>
  <c r="D97" i="91"/>
  <c r="C97" i="91"/>
  <c r="B97" i="91"/>
  <c r="A97" i="91"/>
  <c r="D96" i="91"/>
  <c r="C96" i="91"/>
  <c r="B96" i="91"/>
  <c r="A96" i="91"/>
  <c r="D95" i="91"/>
  <c r="C95" i="91"/>
  <c r="B95" i="91"/>
  <c r="A95" i="91"/>
  <c r="D94" i="91"/>
  <c r="C94" i="91"/>
  <c r="B94" i="91"/>
  <c r="A94" i="91"/>
  <c r="D93" i="91"/>
  <c r="C93" i="91"/>
  <c r="B93" i="91"/>
  <c r="A93" i="91"/>
  <c r="D92" i="91"/>
  <c r="C92" i="91"/>
  <c r="B92" i="91"/>
  <c r="A92" i="91"/>
  <c r="D91" i="91"/>
  <c r="C91" i="91"/>
  <c r="B91" i="91"/>
  <c r="A91" i="91"/>
  <c r="D90" i="91"/>
  <c r="C90" i="91"/>
  <c r="B90" i="91"/>
  <c r="A90" i="91"/>
  <c r="D89" i="91"/>
  <c r="C89" i="91"/>
  <c r="B89" i="91"/>
  <c r="A89" i="91"/>
  <c r="D88" i="91"/>
  <c r="C88" i="91"/>
  <c r="B88" i="91"/>
  <c r="A88" i="91"/>
  <c r="D87" i="91"/>
  <c r="C87" i="91"/>
  <c r="B87" i="91"/>
  <c r="A87" i="91"/>
  <c r="D86" i="91"/>
  <c r="C86" i="91"/>
  <c r="B86" i="91"/>
  <c r="A86" i="91"/>
  <c r="D85" i="91"/>
  <c r="C85" i="91"/>
  <c r="B85" i="91"/>
  <c r="A85" i="91"/>
  <c r="D84" i="91"/>
  <c r="C84" i="91"/>
  <c r="B84" i="91"/>
  <c r="A84" i="91"/>
  <c r="D83" i="91"/>
  <c r="C83" i="91"/>
  <c r="B83" i="91"/>
  <c r="A83" i="91"/>
  <c r="D82" i="91"/>
  <c r="C82" i="91"/>
  <c r="B82" i="91"/>
  <c r="A82" i="91"/>
  <c r="D81" i="91"/>
  <c r="C81" i="91"/>
  <c r="B81" i="91"/>
  <c r="A81" i="91"/>
  <c r="D80" i="91"/>
  <c r="C80" i="91"/>
  <c r="B80" i="91"/>
  <c r="A80" i="91"/>
  <c r="D79" i="91"/>
  <c r="C79" i="91"/>
  <c r="B79" i="91"/>
  <c r="A79" i="91"/>
  <c r="D78" i="91"/>
  <c r="C78" i="91"/>
  <c r="B78" i="91"/>
  <c r="A78" i="91"/>
  <c r="D77" i="91"/>
  <c r="C77" i="91"/>
  <c r="B77" i="91"/>
  <c r="A77" i="91"/>
  <c r="D76" i="91"/>
  <c r="C76" i="91"/>
  <c r="B76" i="91"/>
  <c r="A76" i="91"/>
  <c r="D75" i="91"/>
  <c r="C75" i="91"/>
  <c r="B75" i="91"/>
  <c r="A75" i="91"/>
  <c r="D74" i="91"/>
  <c r="C74" i="91"/>
  <c r="B74" i="91"/>
  <c r="A74" i="91"/>
  <c r="D73" i="91"/>
  <c r="C73" i="91"/>
  <c r="B73" i="91"/>
  <c r="A73" i="91"/>
  <c r="D72" i="91"/>
  <c r="C72" i="91"/>
  <c r="B72" i="91"/>
  <c r="A72" i="91"/>
  <c r="D71" i="91"/>
  <c r="C71" i="91"/>
  <c r="B71" i="91"/>
  <c r="A71" i="91"/>
  <c r="D70" i="91"/>
  <c r="C70" i="91"/>
  <c r="B70" i="91"/>
  <c r="A70" i="91"/>
  <c r="D69" i="91"/>
  <c r="C69" i="91"/>
  <c r="B69" i="91"/>
  <c r="A69" i="91"/>
  <c r="D68" i="91"/>
  <c r="C68" i="91"/>
  <c r="B68" i="91"/>
  <c r="A68" i="91"/>
  <c r="D67" i="91"/>
  <c r="C67" i="91"/>
  <c r="B67" i="91"/>
  <c r="A67" i="91"/>
  <c r="D66" i="91"/>
  <c r="C66" i="91"/>
  <c r="B66" i="91"/>
  <c r="A66" i="91"/>
  <c r="D65" i="91"/>
  <c r="C65" i="91"/>
  <c r="B65" i="91"/>
  <c r="A65" i="91"/>
  <c r="D64" i="91"/>
  <c r="C64" i="91"/>
  <c r="B64" i="91"/>
  <c r="A64" i="91"/>
  <c r="D63" i="91"/>
  <c r="C63" i="91"/>
  <c r="B63" i="91"/>
  <c r="A63" i="91"/>
  <c r="D62" i="91"/>
  <c r="C62" i="91"/>
  <c r="B62" i="91"/>
  <c r="A62" i="91"/>
  <c r="D61" i="91"/>
  <c r="C61" i="91"/>
  <c r="B61" i="91"/>
  <c r="A61" i="91"/>
  <c r="D60" i="91"/>
  <c r="C60" i="91"/>
  <c r="B60" i="91"/>
  <c r="A60" i="91"/>
  <c r="D59" i="91"/>
  <c r="C59" i="91"/>
  <c r="B59" i="91"/>
  <c r="A59" i="91"/>
  <c r="D58" i="91"/>
  <c r="C58" i="91"/>
  <c r="B58" i="91"/>
  <c r="A58" i="91"/>
  <c r="D57" i="91"/>
  <c r="C57" i="91"/>
  <c r="B57" i="91"/>
  <c r="A57" i="91"/>
  <c r="D56" i="91"/>
  <c r="C56" i="91"/>
  <c r="B56" i="91"/>
  <c r="A56" i="91"/>
  <c r="D55" i="91"/>
  <c r="C55" i="91"/>
  <c r="B55" i="91"/>
  <c r="A55" i="91"/>
  <c r="D54" i="91"/>
  <c r="C54" i="91"/>
  <c r="B54" i="91"/>
  <c r="A54" i="91"/>
  <c r="D53" i="91"/>
  <c r="C53" i="91"/>
  <c r="B53" i="91"/>
  <c r="A53" i="91"/>
  <c r="D52" i="91"/>
  <c r="C52" i="91"/>
  <c r="B52" i="91"/>
  <c r="A52" i="91"/>
  <c r="D51" i="91"/>
  <c r="C51" i="91"/>
  <c r="B51" i="91"/>
  <c r="A51" i="91"/>
  <c r="D50" i="91"/>
  <c r="C50" i="91"/>
  <c r="B50" i="91"/>
  <c r="A50" i="91"/>
  <c r="D49" i="91"/>
  <c r="C49" i="91"/>
  <c r="B49" i="91"/>
  <c r="A49" i="91"/>
  <c r="D48" i="91"/>
  <c r="C48" i="91"/>
  <c r="B48" i="91"/>
  <c r="A48" i="91"/>
  <c r="D47" i="91"/>
  <c r="C47" i="91"/>
  <c r="B47" i="91"/>
  <c r="A47" i="91"/>
  <c r="D46" i="91"/>
  <c r="C46" i="91"/>
  <c r="B46" i="91"/>
  <c r="A46" i="91"/>
  <c r="D45" i="91"/>
  <c r="C45" i="91"/>
  <c r="B45" i="91"/>
  <c r="A45" i="91"/>
  <c r="D44" i="91"/>
  <c r="C44" i="91"/>
  <c r="B44" i="91"/>
  <c r="A44" i="91"/>
  <c r="D43" i="91"/>
  <c r="C43" i="91"/>
  <c r="B43" i="91"/>
  <c r="A43" i="91"/>
  <c r="D42" i="91"/>
  <c r="C42" i="91"/>
  <c r="B42" i="91"/>
  <c r="A42" i="91"/>
  <c r="D41" i="91"/>
  <c r="C41" i="91"/>
  <c r="B41" i="91"/>
  <c r="A41" i="91"/>
  <c r="D40" i="91"/>
  <c r="C40" i="91"/>
  <c r="B40" i="91"/>
  <c r="A40" i="91"/>
  <c r="D39" i="91"/>
  <c r="C39" i="91"/>
  <c r="B39" i="91"/>
  <c r="A39" i="91"/>
  <c r="D38" i="91"/>
  <c r="C38" i="91"/>
  <c r="B38" i="91"/>
  <c r="A38" i="91"/>
  <c r="D37" i="91"/>
  <c r="C37" i="91"/>
  <c r="B37" i="91"/>
  <c r="A37" i="91"/>
  <c r="D36" i="91"/>
  <c r="C36" i="91"/>
  <c r="B36" i="91"/>
  <c r="A36" i="91"/>
  <c r="D35" i="91"/>
  <c r="C35" i="91"/>
  <c r="B35" i="91"/>
  <c r="A35" i="91"/>
  <c r="D34" i="91"/>
  <c r="C34" i="91"/>
  <c r="B34" i="91"/>
  <c r="A34" i="91"/>
  <c r="D33" i="91"/>
  <c r="C33" i="91"/>
  <c r="B33" i="91"/>
  <c r="A33" i="91"/>
  <c r="D32" i="91"/>
  <c r="C32" i="91"/>
  <c r="B32" i="91"/>
  <c r="A32" i="91"/>
  <c r="D31" i="91"/>
  <c r="C31" i="91"/>
  <c r="B31" i="91"/>
  <c r="A31" i="91"/>
  <c r="D30" i="91"/>
  <c r="C30" i="91"/>
  <c r="B30" i="91"/>
  <c r="A30" i="91"/>
  <c r="D29" i="91"/>
  <c r="C29" i="91"/>
  <c r="B29" i="91"/>
  <c r="A29" i="91"/>
  <c r="D28" i="91"/>
  <c r="C28" i="91"/>
  <c r="B28" i="91"/>
  <c r="A28" i="91"/>
  <c r="D27" i="91"/>
  <c r="C27" i="91"/>
  <c r="B27" i="91"/>
  <c r="A27" i="91"/>
  <c r="D26" i="91"/>
  <c r="C26" i="91"/>
  <c r="B26" i="91"/>
  <c r="A26" i="91"/>
  <c r="D25" i="91"/>
  <c r="C25" i="91"/>
  <c r="B25" i="91"/>
  <c r="A25" i="91"/>
  <c r="D24" i="91"/>
  <c r="C24" i="91"/>
  <c r="B24" i="91"/>
  <c r="A24" i="91"/>
  <c r="D23" i="91"/>
  <c r="C23" i="91"/>
  <c r="B23" i="91"/>
  <c r="A23" i="91"/>
  <c r="D22" i="91"/>
  <c r="C22" i="91"/>
  <c r="B22" i="91"/>
  <c r="A22" i="91"/>
  <c r="D21" i="91"/>
  <c r="C21" i="91"/>
  <c r="B21" i="91"/>
  <c r="A21" i="91"/>
  <c r="D20" i="91"/>
  <c r="C20" i="91"/>
  <c r="B20" i="91"/>
  <c r="A20" i="91"/>
  <c r="D19" i="91"/>
  <c r="C19" i="91"/>
  <c r="B19" i="91"/>
  <c r="A19" i="91"/>
  <c r="D18" i="91"/>
  <c r="C18" i="91"/>
  <c r="B18" i="91"/>
  <c r="A18" i="91"/>
  <c r="D17" i="91"/>
  <c r="C17" i="91"/>
  <c r="B17" i="91"/>
  <c r="A17" i="91"/>
  <c r="D16" i="91"/>
  <c r="C16" i="91"/>
  <c r="B16" i="91"/>
  <c r="A16" i="91"/>
  <c r="D15" i="91"/>
  <c r="C15" i="91"/>
  <c r="B15" i="91"/>
  <c r="A15" i="91"/>
  <c r="D14" i="91"/>
  <c r="C14" i="91"/>
  <c r="B14" i="91"/>
  <c r="A14" i="91"/>
  <c r="D13" i="91"/>
  <c r="C13" i="91"/>
  <c r="B13" i="91"/>
  <c r="A13" i="91"/>
  <c r="K9" i="91"/>
  <c r="K8" i="91"/>
  <c r="K7" i="91"/>
  <c r="E7" i="91"/>
  <c r="K6" i="91"/>
  <c r="E6" i="91"/>
  <c r="K5" i="91"/>
  <c r="E5" i="91"/>
  <c r="A4" i="91"/>
  <c r="A3" i="91"/>
  <c r="A2" i="91"/>
  <c r="D512" i="90"/>
  <c r="C512" i="90"/>
  <c r="B512" i="90"/>
  <c r="A512" i="90"/>
  <c r="D511" i="90"/>
  <c r="C511" i="90"/>
  <c r="B511" i="90"/>
  <c r="A511" i="90"/>
  <c r="D510" i="90"/>
  <c r="C510" i="90"/>
  <c r="B510" i="90"/>
  <c r="A510" i="90"/>
  <c r="D509" i="90"/>
  <c r="C509" i="90"/>
  <c r="B509" i="90"/>
  <c r="A509" i="90"/>
  <c r="D508" i="90"/>
  <c r="C508" i="90"/>
  <c r="B508" i="90"/>
  <c r="A508" i="90"/>
  <c r="D507" i="90"/>
  <c r="C507" i="90"/>
  <c r="B507" i="90"/>
  <c r="A507" i="90"/>
  <c r="D506" i="90"/>
  <c r="C506" i="90"/>
  <c r="B506" i="90"/>
  <c r="A506" i="90"/>
  <c r="D505" i="90"/>
  <c r="C505" i="90"/>
  <c r="B505" i="90"/>
  <c r="A505" i="90"/>
  <c r="D504" i="90"/>
  <c r="C504" i="90"/>
  <c r="B504" i="90"/>
  <c r="A504" i="90"/>
  <c r="D503" i="90"/>
  <c r="C503" i="90"/>
  <c r="B503" i="90"/>
  <c r="A503" i="90"/>
  <c r="D502" i="90"/>
  <c r="C502" i="90"/>
  <c r="B502" i="90"/>
  <c r="A502" i="90"/>
  <c r="D501" i="90"/>
  <c r="C501" i="90"/>
  <c r="B501" i="90"/>
  <c r="A501" i="90"/>
  <c r="D500" i="90"/>
  <c r="C500" i="90"/>
  <c r="B500" i="90"/>
  <c r="A500" i="90"/>
  <c r="D499" i="90"/>
  <c r="C499" i="90"/>
  <c r="B499" i="90"/>
  <c r="A499" i="90"/>
  <c r="D498" i="90"/>
  <c r="C498" i="90"/>
  <c r="B498" i="90"/>
  <c r="A498" i="90"/>
  <c r="D497" i="90"/>
  <c r="C497" i="90"/>
  <c r="B497" i="90"/>
  <c r="A497" i="90"/>
  <c r="D496" i="90"/>
  <c r="C496" i="90"/>
  <c r="B496" i="90"/>
  <c r="A496" i="90"/>
  <c r="D495" i="90"/>
  <c r="C495" i="90"/>
  <c r="B495" i="90"/>
  <c r="A495" i="90"/>
  <c r="D494" i="90"/>
  <c r="C494" i="90"/>
  <c r="B494" i="90"/>
  <c r="A494" i="90"/>
  <c r="D493" i="90"/>
  <c r="C493" i="90"/>
  <c r="B493" i="90"/>
  <c r="A493" i="90"/>
  <c r="D492" i="90"/>
  <c r="C492" i="90"/>
  <c r="B492" i="90"/>
  <c r="A492" i="90"/>
  <c r="D491" i="90"/>
  <c r="C491" i="90"/>
  <c r="B491" i="90"/>
  <c r="A491" i="90"/>
  <c r="D490" i="90"/>
  <c r="C490" i="90"/>
  <c r="B490" i="90"/>
  <c r="A490" i="90"/>
  <c r="D489" i="90"/>
  <c r="C489" i="90"/>
  <c r="B489" i="90"/>
  <c r="A489" i="90"/>
  <c r="D488" i="90"/>
  <c r="C488" i="90"/>
  <c r="B488" i="90"/>
  <c r="A488" i="90"/>
  <c r="D487" i="90"/>
  <c r="C487" i="90"/>
  <c r="B487" i="90"/>
  <c r="A487" i="90"/>
  <c r="D486" i="90"/>
  <c r="C486" i="90"/>
  <c r="B486" i="90"/>
  <c r="A486" i="90"/>
  <c r="D485" i="90"/>
  <c r="C485" i="90"/>
  <c r="B485" i="90"/>
  <c r="A485" i="90"/>
  <c r="D484" i="90"/>
  <c r="C484" i="90"/>
  <c r="B484" i="90"/>
  <c r="A484" i="90"/>
  <c r="D483" i="90"/>
  <c r="C483" i="90"/>
  <c r="B483" i="90"/>
  <c r="A483" i="90"/>
  <c r="D482" i="90"/>
  <c r="C482" i="90"/>
  <c r="B482" i="90"/>
  <c r="A482" i="90"/>
  <c r="D481" i="90"/>
  <c r="C481" i="90"/>
  <c r="B481" i="90"/>
  <c r="A481" i="90"/>
  <c r="D480" i="90"/>
  <c r="C480" i="90"/>
  <c r="B480" i="90"/>
  <c r="A480" i="90"/>
  <c r="D479" i="90"/>
  <c r="C479" i="90"/>
  <c r="B479" i="90"/>
  <c r="A479" i="90"/>
  <c r="D478" i="90"/>
  <c r="C478" i="90"/>
  <c r="B478" i="90"/>
  <c r="A478" i="90"/>
  <c r="D477" i="90"/>
  <c r="C477" i="90"/>
  <c r="B477" i="90"/>
  <c r="A477" i="90"/>
  <c r="D476" i="90"/>
  <c r="C476" i="90"/>
  <c r="B476" i="90"/>
  <c r="A476" i="90"/>
  <c r="D475" i="90"/>
  <c r="C475" i="90"/>
  <c r="B475" i="90"/>
  <c r="A475" i="90"/>
  <c r="D474" i="90"/>
  <c r="C474" i="90"/>
  <c r="B474" i="90"/>
  <c r="A474" i="90"/>
  <c r="D473" i="90"/>
  <c r="C473" i="90"/>
  <c r="B473" i="90"/>
  <c r="A473" i="90"/>
  <c r="D472" i="90"/>
  <c r="C472" i="90"/>
  <c r="B472" i="90"/>
  <c r="A472" i="90"/>
  <c r="D471" i="90"/>
  <c r="C471" i="90"/>
  <c r="B471" i="90"/>
  <c r="A471" i="90"/>
  <c r="D470" i="90"/>
  <c r="C470" i="90"/>
  <c r="B470" i="90"/>
  <c r="A470" i="90"/>
  <c r="D469" i="90"/>
  <c r="C469" i="90"/>
  <c r="B469" i="90"/>
  <c r="A469" i="90"/>
  <c r="D468" i="90"/>
  <c r="C468" i="90"/>
  <c r="B468" i="90"/>
  <c r="A468" i="90"/>
  <c r="D467" i="90"/>
  <c r="C467" i="90"/>
  <c r="B467" i="90"/>
  <c r="A467" i="90"/>
  <c r="D466" i="90"/>
  <c r="C466" i="90"/>
  <c r="B466" i="90"/>
  <c r="A466" i="90"/>
  <c r="D465" i="90"/>
  <c r="C465" i="90"/>
  <c r="B465" i="90"/>
  <c r="A465" i="90"/>
  <c r="D464" i="90"/>
  <c r="C464" i="90"/>
  <c r="B464" i="90"/>
  <c r="A464" i="90"/>
  <c r="D463" i="90"/>
  <c r="C463" i="90"/>
  <c r="B463" i="90"/>
  <c r="A463" i="90"/>
  <c r="D462" i="90"/>
  <c r="C462" i="90"/>
  <c r="B462" i="90"/>
  <c r="A462" i="90"/>
  <c r="D461" i="90"/>
  <c r="C461" i="90"/>
  <c r="B461" i="90"/>
  <c r="A461" i="90"/>
  <c r="D460" i="90"/>
  <c r="C460" i="90"/>
  <c r="B460" i="90"/>
  <c r="A460" i="90"/>
  <c r="D459" i="90"/>
  <c r="C459" i="90"/>
  <c r="B459" i="90"/>
  <c r="A459" i="90"/>
  <c r="D458" i="90"/>
  <c r="C458" i="90"/>
  <c r="B458" i="90"/>
  <c r="A458" i="90"/>
  <c r="D457" i="90"/>
  <c r="C457" i="90"/>
  <c r="B457" i="90"/>
  <c r="A457" i="90"/>
  <c r="D456" i="90"/>
  <c r="C456" i="90"/>
  <c r="B456" i="90"/>
  <c r="A456" i="90"/>
  <c r="D455" i="90"/>
  <c r="C455" i="90"/>
  <c r="B455" i="90"/>
  <c r="A455" i="90"/>
  <c r="D454" i="90"/>
  <c r="C454" i="90"/>
  <c r="B454" i="90"/>
  <c r="A454" i="90"/>
  <c r="D453" i="90"/>
  <c r="C453" i="90"/>
  <c r="B453" i="90"/>
  <c r="A453" i="90"/>
  <c r="D452" i="90"/>
  <c r="C452" i="90"/>
  <c r="B452" i="90"/>
  <c r="A452" i="90"/>
  <c r="D451" i="90"/>
  <c r="C451" i="90"/>
  <c r="B451" i="90"/>
  <c r="A451" i="90"/>
  <c r="D450" i="90"/>
  <c r="C450" i="90"/>
  <c r="B450" i="90"/>
  <c r="A450" i="90"/>
  <c r="D449" i="90"/>
  <c r="C449" i="90"/>
  <c r="B449" i="90"/>
  <c r="A449" i="90"/>
  <c r="D448" i="90"/>
  <c r="C448" i="90"/>
  <c r="B448" i="90"/>
  <c r="A448" i="90"/>
  <c r="D447" i="90"/>
  <c r="C447" i="90"/>
  <c r="B447" i="90"/>
  <c r="A447" i="90"/>
  <c r="D446" i="90"/>
  <c r="C446" i="90"/>
  <c r="B446" i="90"/>
  <c r="A446" i="90"/>
  <c r="D445" i="90"/>
  <c r="C445" i="90"/>
  <c r="B445" i="90"/>
  <c r="A445" i="90"/>
  <c r="D444" i="90"/>
  <c r="C444" i="90"/>
  <c r="B444" i="90"/>
  <c r="A444" i="90"/>
  <c r="D443" i="90"/>
  <c r="C443" i="90"/>
  <c r="B443" i="90"/>
  <c r="A443" i="90"/>
  <c r="D442" i="90"/>
  <c r="C442" i="90"/>
  <c r="B442" i="90"/>
  <c r="A442" i="90"/>
  <c r="D441" i="90"/>
  <c r="C441" i="90"/>
  <c r="B441" i="90"/>
  <c r="A441" i="90"/>
  <c r="D440" i="90"/>
  <c r="C440" i="90"/>
  <c r="B440" i="90"/>
  <c r="A440" i="90"/>
  <c r="D439" i="90"/>
  <c r="C439" i="90"/>
  <c r="B439" i="90"/>
  <c r="A439" i="90"/>
  <c r="D438" i="90"/>
  <c r="C438" i="90"/>
  <c r="B438" i="90"/>
  <c r="A438" i="90"/>
  <c r="D437" i="90"/>
  <c r="C437" i="90"/>
  <c r="B437" i="90"/>
  <c r="A437" i="90"/>
  <c r="D436" i="90"/>
  <c r="C436" i="90"/>
  <c r="B436" i="90"/>
  <c r="A436" i="90"/>
  <c r="D435" i="90"/>
  <c r="C435" i="90"/>
  <c r="B435" i="90"/>
  <c r="A435" i="90"/>
  <c r="D434" i="90"/>
  <c r="C434" i="90"/>
  <c r="B434" i="90"/>
  <c r="A434" i="90"/>
  <c r="D433" i="90"/>
  <c r="C433" i="90"/>
  <c r="B433" i="90"/>
  <c r="A433" i="90"/>
  <c r="D432" i="90"/>
  <c r="C432" i="90"/>
  <c r="B432" i="90"/>
  <c r="A432" i="90"/>
  <c r="D431" i="90"/>
  <c r="C431" i="90"/>
  <c r="B431" i="90"/>
  <c r="A431" i="90"/>
  <c r="D430" i="90"/>
  <c r="C430" i="90"/>
  <c r="B430" i="90"/>
  <c r="A430" i="90"/>
  <c r="D429" i="90"/>
  <c r="C429" i="90"/>
  <c r="B429" i="90"/>
  <c r="A429" i="90"/>
  <c r="D428" i="90"/>
  <c r="C428" i="90"/>
  <c r="B428" i="90"/>
  <c r="A428" i="90"/>
  <c r="D427" i="90"/>
  <c r="C427" i="90"/>
  <c r="B427" i="90"/>
  <c r="A427" i="90"/>
  <c r="D426" i="90"/>
  <c r="C426" i="90"/>
  <c r="B426" i="90"/>
  <c r="A426" i="90"/>
  <c r="D425" i="90"/>
  <c r="C425" i="90"/>
  <c r="B425" i="90"/>
  <c r="A425" i="90"/>
  <c r="D424" i="90"/>
  <c r="C424" i="90"/>
  <c r="B424" i="90"/>
  <c r="A424" i="90"/>
  <c r="D423" i="90"/>
  <c r="C423" i="90"/>
  <c r="B423" i="90"/>
  <c r="A423" i="90"/>
  <c r="D422" i="90"/>
  <c r="C422" i="90"/>
  <c r="B422" i="90"/>
  <c r="A422" i="90"/>
  <c r="D421" i="90"/>
  <c r="C421" i="90"/>
  <c r="B421" i="90"/>
  <c r="A421" i="90"/>
  <c r="D420" i="90"/>
  <c r="C420" i="90"/>
  <c r="B420" i="90"/>
  <c r="A420" i="90"/>
  <c r="D419" i="90"/>
  <c r="C419" i="90"/>
  <c r="B419" i="90"/>
  <c r="A419" i="90"/>
  <c r="D418" i="90"/>
  <c r="C418" i="90"/>
  <c r="B418" i="90"/>
  <c r="A418" i="90"/>
  <c r="D417" i="90"/>
  <c r="C417" i="90"/>
  <c r="B417" i="90"/>
  <c r="A417" i="90"/>
  <c r="D416" i="90"/>
  <c r="C416" i="90"/>
  <c r="B416" i="90"/>
  <c r="A416" i="90"/>
  <c r="D415" i="90"/>
  <c r="C415" i="90"/>
  <c r="B415" i="90"/>
  <c r="A415" i="90"/>
  <c r="D414" i="90"/>
  <c r="C414" i="90"/>
  <c r="B414" i="90"/>
  <c r="A414" i="90"/>
  <c r="D413" i="90"/>
  <c r="C413" i="90"/>
  <c r="B413" i="90"/>
  <c r="A413" i="90"/>
  <c r="D412" i="90"/>
  <c r="C412" i="90"/>
  <c r="B412" i="90"/>
  <c r="A412" i="90"/>
  <c r="D411" i="90"/>
  <c r="C411" i="90"/>
  <c r="B411" i="90"/>
  <c r="A411" i="90"/>
  <c r="D410" i="90"/>
  <c r="C410" i="90"/>
  <c r="B410" i="90"/>
  <c r="A410" i="90"/>
  <c r="D409" i="90"/>
  <c r="C409" i="90"/>
  <c r="B409" i="90"/>
  <c r="A409" i="90"/>
  <c r="D408" i="90"/>
  <c r="C408" i="90"/>
  <c r="B408" i="90"/>
  <c r="A408" i="90"/>
  <c r="D407" i="90"/>
  <c r="C407" i="90"/>
  <c r="B407" i="90"/>
  <c r="A407" i="90"/>
  <c r="D406" i="90"/>
  <c r="C406" i="90"/>
  <c r="B406" i="90"/>
  <c r="A406" i="90"/>
  <c r="D405" i="90"/>
  <c r="C405" i="90"/>
  <c r="B405" i="90"/>
  <c r="A405" i="90"/>
  <c r="D404" i="90"/>
  <c r="C404" i="90"/>
  <c r="B404" i="90"/>
  <c r="A404" i="90"/>
  <c r="D403" i="90"/>
  <c r="C403" i="90"/>
  <c r="B403" i="90"/>
  <c r="A403" i="90"/>
  <c r="D402" i="90"/>
  <c r="C402" i="90"/>
  <c r="B402" i="90"/>
  <c r="A402" i="90"/>
  <c r="D401" i="90"/>
  <c r="C401" i="90"/>
  <c r="B401" i="90"/>
  <c r="A401" i="90"/>
  <c r="D400" i="90"/>
  <c r="C400" i="90"/>
  <c r="B400" i="90"/>
  <c r="A400" i="90"/>
  <c r="D399" i="90"/>
  <c r="C399" i="90"/>
  <c r="B399" i="90"/>
  <c r="A399" i="90"/>
  <c r="D398" i="90"/>
  <c r="C398" i="90"/>
  <c r="B398" i="90"/>
  <c r="A398" i="90"/>
  <c r="D397" i="90"/>
  <c r="C397" i="90"/>
  <c r="B397" i="90"/>
  <c r="A397" i="90"/>
  <c r="D396" i="90"/>
  <c r="C396" i="90"/>
  <c r="B396" i="90"/>
  <c r="A396" i="90"/>
  <c r="D395" i="90"/>
  <c r="C395" i="90"/>
  <c r="B395" i="90"/>
  <c r="A395" i="90"/>
  <c r="D394" i="90"/>
  <c r="C394" i="90"/>
  <c r="B394" i="90"/>
  <c r="A394" i="90"/>
  <c r="D393" i="90"/>
  <c r="C393" i="90"/>
  <c r="B393" i="90"/>
  <c r="A393" i="90"/>
  <c r="D392" i="90"/>
  <c r="C392" i="90"/>
  <c r="B392" i="90"/>
  <c r="A392" i="90"/>
  <c r="D391" i="90"/>
  <c r="C391" i="90"/>
  <c r="B391" i="90"/>
  <c r="A391" i="90"/>
  <c r="D390" i="90"/>
  <c r="C390" i="90"/>
  <c r="B390" i="90"/>
  <c r="A390" i="90"/>
  <c r="D389" i="90"/>
  <c r="C389" i="90"/>
  <c r="B389" i="90"/>
  <c r="A389" i="90"/>
  <c r="D388" i="90"/>
  <c r="C388" i="90"/>
  <c r="B388" i="90"/>
  <c r="A388" i="90"/>
  <c r="D387" i="90"/>
  <c r="C387" i="90"/>
  <c r="B387" i="90"/>
  <c r="A387" i="90"/>
  <c r="D386" i="90"/>
  <c r="C386" i="90"/>
  <c r="B386" i="90"/>
  <c r="A386" i="90"/>
  <c r="D385" i="90"/>
  <c r="C385" i="90"/>
  <c r="B385" i="90"/>
  <c r="A385" i="90"/>
  <c r="D384" i="90"/>
  <c r="C384" i="90"/>
  <c r="B384" i="90"/>
  <c r="A384" i="90"/>
  <c r="D383" i="90"/>
  <c r="C383" i="90"/>
  <c r="B383" i="90"/>
  <c r="A383" i="90"/>
  <c r="D382" i="90"/>
  <c r="C382" i="90"/>
  <c r="B382" i="90"/>
  <c r="A382" i="90"/>
  <c r="D381" i="90"/>
  <c r="C381" i="90"/>
  <c r="B381" i="90"/>
  <c r="A381" i="90"/>
  <c r="D380" i="90"/>
  <c r="C380" i="90"/>
  <c r="B380" i="90"/>
  <c r="A380" i="90"/>
  <c r="D379" i="90"/>
  <c r="C379" i="90"/>
  <c r="B379" i="90"/>
  <c r="A379" i="90"/>
  <c r="D378" i="90"/>
  <c r="C378" i="90"/>
  <c r="B378" i="90"/>
  <c r="A378" i="90"/>
  <c r="D377" i="90"/>
  <c r="C377" i="90"/>
  <c r="B377" i="90"/>
  <c r="A377" i="90"/>
  <c r="D376" i="90"/>
  <c r="C376" i="90"/>
  <c r="B376" i="90"/>
  <c r="A376" i="90"/>
  <c r="D375" i="90"/>
  <c r="C375" i="90"/>
  <c r="B375" i="90"/>
  <c r="A375" i="90"/>
  <c r="D374" i="90"/>
  <c r="C374" i="90"/>
  <c r="B374" i="90"/>
  <c r="A374" i="90"/>
  <c r="D373" i="90"/>
  <c r="C373" i="90"/>
  <c r="B373" i="90"/>
  <c r="A373" i="90"/>
  <c r="D372" i="90"/>
  <c r="C372" i="90"/>
  <c r="B372" i="90"/>
  <c r="A372" i="90"/>
  <c r="D371" i="90"/>
  <c r="C371" i="90"/>
  <c r="B371" i="90"/>
  <c r="A371" i="90"/>
  <c r="D370" i="90"/>
  <c r="C370" i="90"/>
  <c r="B370" i="90"/>
  <c r="A370" i="90"/>
  <c r="D369" i="90"/>
  <c r="C369" i="90"/>
  <c r="B369" i="90"/>
  <c r="A369" i="90"/>
  <c r="D368" i="90"/>
  <c r="C368" i="90"/>
  <c r="B368" i="90"/>
  <c r="A368" i="90"/>
  <c r="D367" i="90"/>
  <c r="C367" i="90"/>
  <c r="B367" i="90"/>
  <c r="A367" i="90"/>
  <c r="D366" i="90"/>
  <c r="C366" i="90"/>
  <c r="B366" i="90"/>
  <c r="A366" i="90"/>
  <c r="D365" i="90"/>
  <c r="C365" i="90"/>
  <c r="B365" i="90"/>
  <c r="A365" i="90"/>
  <c r="D364" i="90"/>
  <c r="C364" i="90"/>
  <c r="B364" i="90"/>
  <c r="A364" i="90"/>
  <c r="D363" i="90"/>
  <c r="C363" i="90"/>
  <c r="B363" i="90"/>
  <c r="A363" i="90"/>
  <c r="D362" i="90"/>
  <c r="C362" i="90"/>
  <c r="B362" i="90"/>
  <c r="A362" i="90"/>
  <c r="D361" i="90"/>
  <c r="C361" i="90"/>
  <c r="B361" i="90"/>
  <c r="A361" i="90"/>
  <c r="D360" i="90"/>
  <c r="C360" i="90"/>
  <c r="B360" i="90"/>
  <c r="A360" i="90"/>
  <c r="D359" i="90"/>
  <c r="C359" i="90"/>
  <c r="B359" i="90"/>
  <c r="A359" i="90"/>
  <c r="D358" i="90"/>
  <c r="C358" i="90"/>
  <c r="B358" i="90"/>
  <c r="A358" i="90"/>
  <c r="D357" i="90"/>
  <c r="C357" i="90"/>
  <c r="B357" i="90"/>
  <c r="A357" i="90"/>
  <c r="D356" i="90"/>
  <c r="C356" i="90"/>
  <c r="B356" i="90"/>
  <c r="A356" i="90"/>
  <c r="D355" i="90"/>
  <c r="C355" i="90"/>
  <c r="B355" i="90"/>
  <c r="A355" i="90"/>
  <c r="D354" i="90"/>
  <c r="C354" i="90"/>
  <c r="B354" i="90"/>
  <c r="A354" i="90"/>
  <c r="D353" i="90"/>
  <c r="C353" i="90"/>
  <c r="B353" i="90"/>
  <c r="A353" i="90"/>
  <c r="D352" i="90"/>
  <c r="C352" i="90"/>
  <c r="B352" i="90"/>
  <c r="A352" i="90"/>
  <c r="D351" i="90"/>
  <c r="C351" i="90"/>
  <c r="B351" i="90"/>
  <c r="A351" i="90"/>
  <c r="D350" i="90"/>
  <c r="C350" i="90"/>
  <c r="B350" i="90"/>
  <c r="A350" i="90"/>
  <c r="D349" i="90"/>
  <c r="C349" i="90"/>
  <c r="B349" i="90"/>
  <c r="A349" i="90"/>
  <c r="D348" i="90"/>
  <c r="C348" i="90"/>
  <c r="B348" i="90"/>
  <c r="A348" i="90"/>
  <c r="D347" i="90"/>
  <c r="C347" i="90"/>
  <c r="B347" i="90"/>
  <c r="A347" i="90"/>
  <c r="D346" i="90"/>
  <c r="C346" i="90"/>
  <c r="B346" i="90"/>
  <c r="A346" i="90"/>
  <c r="D345" i="90"/>
  <c r="C345" i="90"/>
  <c r="B345" i="90"/>
  <c r="A345" i="90"/>
  <c r="D344" i="90"/>
  <c r="C344" i="90"/>
  <c r="B344" i="90"/>
  <c r="A344" i="90"/>
  <c r="D343" i="90"/>
  <c r="C343" i="90"/>
  <c r="B343" i="90"/>
  <c r="A343" i="90"/>
  <c r="D342" i="90"/>
  <c r="C342" i="90"/>
  <c r="B342" i="90"/>
  <c r="A342" i="90"/>
  <c r="D341" i="90"/>
  <c r="C341" i="90"/>
  <c r="B341" i="90"/>
  <c r="A341" i="90"/>
  <c r="D340" i="90"/>
  <c r="C340" i="90"/>
  <c r="B340" i="90"/>
  <c r="A340" i="90"/>
  <c r="D339" i="90"/>
  <c r="C339" i="90"/>
  <c r="B339" i="90"/>
  <c r="A339" i="90"/>
  <c r="D338" i="90"/>
  <c r="C338" i="90"/>
  <c r="B338" i="90"/>
  <c r="A338" i="90"/>
  <c r="D337" i="90"/>
  <c r="C337" i="90"/>
  <c r="B337" i="90"/>
  <c r="A337" i="90"/>
  <c r="D336" i="90"/>
  <c r="C336" i="90"/>
  <c r="B336" i="90"/>
  <c r="A336" i="90"/>
  <c r="D335" i="90"/>
  <c r="C335" i="90"/>
  <c r="B335" i="90"/>
  <c r="A335" i="90"/>
  <c r="D334" i="90"/>
  <c r="C334" i="90"/>
  <c r="B334" i="90"/>
  <c r="A334" i="90"/>
  <c r="D333" i="90"/>
  <c r="C333" i="90"/>
  <c r="B333" i="90"/>
  <c r="A333" i="90"/>
  <c r="D332" i="90"/>
  <c r="C332" i="90"/>
  <c r="B332" i="90"/>
  <c r="A332" i="90"/>
  <c r="D331" i="90"/>
  <c r="C331" i="90"/>
  <c r="B331" i="90"/>
  <c r="A331" i="90"/>
  <c r="D330" i="90"/>
  <c r="C330" i="90"/>
  <c r="B330" i="90"/>
  <c r="A330" i="90"/>
  <c r="D329" i="90"/>
  <c r="C329" i="90"/>
  <c r="B329" i="90"/>
  <c r="A329" i="90"/>
  <c r="D328" i="90"/>
  <c r="C328" i="90"/>
  <c r="B328" i="90"/>
  <c r="A328" i="90"/>
  <c r="D327" i="90"/>
  <c r="C327" i="90"/>
  <c r="B327" i="90"/>
  <c r="A327" i="90"/>
  <c r="D326" i="90"/>
  <c r="C326" i="90"/>
  <c r="B326" i="90"/>
  <c r="A326" i="90"/>
  <c r="D325" i="90"/>
  <c r="C325" i="90"/>
  <c r="B325" i="90"/>
  <c r="A325" i="90"/>
  <c r="D324" i="90"/>
  <c r="C324" i="90"/>
  <c r="B324" i="90"/>
  <c r="A324" i="90"/>
  <c r="D323" i="90"/>
  <c r="C323" i="90"/>
  <c r="B323" i="90"/>
  <c r="A323" i="90"/>
  <c r="D322" i="90"/>
  <c r="C322" i="90"/>
  <c r="B322" i="90"/>
  <c r="A322" i="90"/>
  <c r="D321" i="90"/>
  <c r="C321" i="90"/>
  <c r="B321" i="90"/>
  <c r="A321" i="90"/>
  <c r="D320" i="90"/>
  <c r="C320" i="90"/>
  <c r="B320" i="90"/>
  <c r="A320" i="90"/>
  <c r="D319" i="90"/>
  <c r="C319" i="90"/>
  <c r="B319" i="90"/>
  <c r="A319" i="90"/>
  <c r="D318" i="90"/>
  <c r="C318" i="90"/>
  <c r="B318" i="90"/>
  <c r="A318" i="90"/>
  <c r="D317" i="90"/>
  <c r="C317" i="90"/>
  <c r="B317" i="90"/>
  <c r="A317" i="90"/>
  <c r="D316" i="90"/>
  <c r="C316" i="90"/>
  <c r="B316" i="90"/>
  <c r="A316" i="90"/>
  <c r="D315" i="90"/>
  <c r="C315" i="90"/>
  <c r="B315" i="90"/>
  <c r="A315" i="90"/>
  <c r="D314" i="90"/>
  <c r="C314" i="90"/>
  <c r="B314" i="90"/>
  <c r="A314" i="90"/>
  <c r="D313" i="90"/>
  <c r="C313" i="90"/>
  <c r="B313" i="90"/>
  <c r="A313" i="90"/>
  <c r="D312" i="90"/>
  <c r="C312" i="90"/>
  <c r="B312" i="90"/>
  <c r="A312" i="90"/>
  <c r="D311" i="90"/>
  <c r="C311" i="90"/>
  <c r="B311" i="90"/>
  <c r="A311" i="90"/>
  <c r="D310" i="90"/>
  <c r="C310" i="90"/>
  <c r="B310" i="90"/>
  <c r="A310" i="90"/>
  <c r="D309" i="90"/>
  <c r="C309" i="90"/>
  <c r="B309" i="90"/>
  <c r="A309" i="90"/>
  <c r="D308" i="90"/>
  <c r="C308" i="90"/>
  <c r="B308" i="90"/>
  <c r="A308" i="90"/>
  <c r="D307" i="90"/>
  <c r="C307" i="90"/>
  <c r="B307" i="90"/>
  <c r="A307" i="90"/>
  <c r="D306" i="90"/>
  <c r="C306" i="90"/>
  <c r="B306" i="90"/>
  <c r="A306" i="90"/>
  <c r="D305" i="90"/>
  <c r="C305" i="90"/>
  <c r="B305" i="90"/>
  <c r="A305" i="90"/>
  <c r="D304" i="90"/>
  <c r="C304" i="90"/>
  <c r="B304" i="90"/>
  <c r="A304" i="90"/>
  <c r="D303" i="90"/>
  <c r="C303" i="90"/>
  <c r="B303" i="90"/>
  <c r="A303" i="90"/>
  <c r="D302" i="90"/>
  <c r="C302" i="90"/>
  <c r="B302" i="90"/>
  <c r="A302" i="90"/>
  <c r="D301" i="90"/>
  <c r="C301" i="90"/>
  <c r="B301" i="90"/>
  <c r="A301" i="90"/>
  <c r="D300" i="90"/>
  <c r="C300" i="90"/>
  <c r="B300" i="90"/>
  <c r="A300" i="90"/>
  <c r="D299" i="90"/>
  <c r="C299" i="90"/>
  <c r="B299" i="90"/>
  <c r="A299" i="90"/>
  <c r="D298" i="90"/>
  <c r="C298" i="90"/>
  <c r="B298" i="90"/>
  <c r="A298" i="90"/>
  <c r="D297" i="90"/>
  <c r="C297" i="90"/>
  <c r="B297" i="90"/>
  <c r="A297" i="90"/>
  <c r="D296" i="90"/>
  <c r="C296" i="90"/>
  <c r="B296" i="90"/>
  <c r="A296" i="90"/>
  <c r="D295" i="90"/>
  <c r="C295" i="90"/>
  <c r="B295" i="90"/>
  <c r="A295" i="90"/>
  <c r="D294" i="90"/>
  <c r="C294" i="90"/>
  <c r="B294" i="90"/>
  <c r="A294" i="90"/>
  <c r="D293" i="90"/>
  <c r="C293" i="90"/>
  <c r="B293" i="90"/>
  <c r="A293" i="90"/>
  <c r="D292" i="90"/>
  <c r="C292" i="90"/>
  <c r="B292" i="90"/>
  <c r="A292" i="90"/>
  <c r="D291" i="90"/>
  <c r="C291" i="90"/>
  <c r="B291" i="90"/>
  <c r="A291" i="90"/>
  <c r="D290" i="90"/>
  <c r="C290" i="90"/>
  <c r="B290" i="90"/>
  <c r="A290" i="90"/>
  <c r="D289" i="90"/>
  <c r="C289" i="90"/>
  <c r="B289" i="90"/>
  <c r="A289" i="90"/>
  <c r="D288" i="90"/>
  <c r="C288" i="90"/>
  <c r="B288" i="90"/>
  <c r="A288" i="90"/>
  <c r="D287" i="90"/>
  <c r="C287" i="90"/>
  <c r="B287" i="90"/>
  <c r="A287" i="90"/>
  <c r="D286" i="90"/>
  <c r="C286" i="90"/>
  <c r="B286" i="90"/>
  <c r="A286" i="90"/>
  <c r="D285" i="90"/>
  <c r="C285" i="90"/>
  <c r="B285" i="90"/>
  <c r="A285" i="90"/>
  <c r="D284" i="90"/>
  <c r="C284" i="90"/>
  <c r="B284" i="90"/>
  <c r="A284" i="90"/>
  <c r="D283" i="90"/>
  <c r="C283" i="90"/>
  <c r="B283" i="90"/>
  <c r="A283" i="90"/>
  <c r="D282" i="90"/>
  <c r="C282" i="90"/>
  <c r="B282" i="90"/>
  <c r="A282" i="90"/>
  <c r="D281" i="90"/>
  <c r="C281" i="90"/>
  <c r="B281" i="90"/>
  <c r="A281" i="90"/>
  <c r="D280" i="90"/>
  <c r="C280" i="90"/>
  <c r="B280" i="90"/>
  <c r="A280" i="90"/>
  <c r="D279" i="90"/>
  <c r="C279" i="90"/>
  <c r="B279" i="90"/>
  <c r="A279" i="90"/>
  <c r="D278" i="90"/>
  <c r="C278" i="90"/>
  <c r="B278" i="90"/>
  <c r="A278" i="90"/>
  <c r="D277" i="90"/>
  <c r="C277" i="90"/>
  <c r="B277" i="90"/>
  <c r="A277" i="90"/>
  <c r="D276" i="90"/>
  <c r="C276" i="90"/>
  <c r="B276" i="90"/>
  <c r="A276" i="90"/>
  <c r="D275" i="90"/>
  <c r="C275" i="90"/>
  <c r="B275" i="90"/>
  <c r="A275" i="90"/>
  <c r="D274" i="90"/>
  <c r="C274" i="90"/>
  <c r="B274" i="90"/>
  <c r="A274" i="90"/>
  <c r="D273" i="90"/>
  <c r="C273" i="90"/>
  <c r="B273" i="90"/>
  <c r="A273" i="90"/>
  <c r="D272" i="90"/>
  <c r="C272" i="90"/>
  <c r="B272" i="90"/>
  <c r="A272" i="90"/>
  <c r="D271" i="90"/>
  <c r="C271" i="90"/>
  <c r="B271" i="90"/>
  <c r="A271" i="90"/>
  <c r="D270" i="90"/>
  <c r="C270" i="90"/>
  <c r="B270" i="90"/>
  <c r="A270" i="90"/>
  <c r="D269" i="90"/>
  <c r="C269" i="90"/>
  <c r="B269" i="90"/>
  <c r="A269" i="90"/>
  <c r="D268" i="90"/>
  <c r="C268" i="90"/>
  <c r="B268" i="90"/>
  <c r="A268" i="90"/>
  <c r="D267" i="90"/>
  <c r="C267" i="90"/>
  <c r="B267" i="90"/>
  <c r="A267" i="90"/>
  <c r="D266" i="90"/>
  <c r="C266" i="90"/>
  <c r="B266" i="90"/>
  <c r="A266" i="90"/>
  <c r="D265" i="90"/>
  <c r="C265" i="90"/>
  <c r="B265" i="90"/>
  <c r="A265" i="90"/>
  <c r="D264" i="90"/>
  <c r="C264" i="90"/>
  <c r="B264" i="90"/>
  <c r="A264" i="90"/>
  <c r="D263" i="90"/>
  <c r="C263" i="90"/>
  <c r="B263" i="90"/>
  <c r="A263" i="90"/>
  <c r="D262" i="90"/>
  <c r="C262" i="90"/>
  <c r="B262" i="90"/>
  <c r="A262" i="90"/>
  <c r="D261" i="90"/>
  <c r="C261" i="90"/>
  <c r="B261" i="90"/>
  <c r="A261" i="90"/>
  <c r="D260" i="90"/>
  <c r="C260" i="90"/>
  <c r="B260" i="90"/>
  <c r="A260" i="90"/>
  <c r="D259" i="90"/>
  <c r="C259" i="90"/>
  <c r="B259" i="90"/>
  <c r="A259" i="90"/>
  <c r="D258" i="90"/>
  <c r="C258" i="90"/>
  <c r="B258" i="90"/>
  <c r="A258" i="90"/>
  <c r="D257" i="90"/>
  <c r="C257" i="90"/>
  <c r="B257" i="90"/>
  <c r="A257" i="90"/>
  <c r="D256" i="90"/>
  <c r="C256" i="90"/>
  <c r="B256" i="90"/>
  <c r="A256" i="90"/>
  <c r="D255" i="90"/>
  <c r="C255" i="90"/>
  <c r="B255" i="90"/>
  <c r="A255" i="90"/>
  <c r="D254" i="90"/>
  <c r="C254" i="90"/>
  <c r="B254" i="90"/>
  <c r="A254" i="90"/>
  <c r="D253" i="90"/>
  <c r="C253" i="90"/>
  <c r="B253" i="90"/>
  <c r="A253" i="90"/>
  <c r="D252" i="90"/>
  <c r="C252" i="90"/>
  <c r="B252" i="90"/>
  <c r="A252" i="90"/>
  <c r="D251" i="90"/>
  <c r="C251" i="90"/>
  <c r="B251" i="90"/>
  <c r="A251" i="90"/>
  <c r="D250" i="90"/>
  <c r="C250" i="90"/>
  <c r="B250" i="90"/>
  <c r="A250" i="90"/>
  <c r="D249" i="90"/>
  <c r="C249" i="90"/>
  <c r="B249" i="90"/>
  <c r="A249" i="90"/>
  <c r="D248" i="90"/>
  <c r="C248" i="90"/>
  <c r="B248" i="90"/>
  <c r="A248" i="90"/>
  <c r="D247" i="90"/>
  <c r="C247" i="90"/>
  <c r="B247" i="90"/>
  <c r="A247" i="90"/>
  <c r="D246" i="90"/>
  <c r="C246" i="90"/>
  <c r="B246" i="90"/>
  <c r="A246" i="90"/>
  <c r="D245" i="90"/>
  <c r="C245" i="90"/>
  <c r="B245" i="90"/>
  <c r="A245" i="90"/>
  <c r="D244" i="90"/>
  <c r="C244" i="90"/>
  <c r="B244" i="90"/>
  <c r="A244" i="90"/>
  <c r="D243" i="90"/>
  <c r="C243" i="90"/>
  <c r="B243" i="90"/>
  <c r="A243" i="90"/>
  <c r="D242" i="90"/>
  <c r="C242" i="90"/>
  <c r="B242" i="90"/>
  <c r="A242" i="90"/>
  <c r="D241" i="90"/>
  <c r="C241" i="90"/>
  <c r="B241" i="90"/>
  <c r="A241" i="90"/>
  <c r="D240" i="90"/>
  <c r="C240" i="90"/>
  <c r="B240" i="90"/>
  <c r="A240" i="90"/>
  <c r="D239" i="90"/>
  <c r="C239" i="90"/>
  <c r="B239" i="90"/>
  <c r="A239" i="90"/>
  <c r="D238" i="90"/>
  <c r="C238" i="90"/>
  <c r="B238" i="90"/>
  <c r="A238" i="90"/>
  <c r="D237" i="90"/>
  <c r="C237" i="90"/>
  <c r="B237" i="90"/>
  <c r="A237" i="90"/>
  <c r="D236" i="90"/>
  <c r="C236" i="90"/>
  <c r="B236" i="90"/>
  <c r="A236" i="90"/>
  <c r="D235" i="90"/>
  <c r="C235" i="90"/>
  <c r="B235" i="90"/>
  <c r="A235" i="90"/>
  <c r="D234" i="90"/>
  <c r="C234" i="90"/>
  <c r="B234" i="90"/>
  <c r="A234" i="90"/>
  <c r="D233" i="90"/>
  <c r="C233" i="90"/>
  <c r="B233" i="90"/>
  <c r="A233" i="90"/>
  <c r="D232" i="90"/>
  <c r="C232" i="90"/>
  <c r="B232" i="90"/>
  <c r="A232" i="90"/>
  <c r="D231" i="90"/>
  <c r="C231" i="90"/>
  <c r="B231" i="90"/>
  <c r="A231" i="90"/>
  <c r="D230" i="90"/>
  <c r="C230" i="90"/>
  <c r="B230" i="90"/>
  <c r="A230" i="90"/>
  <c r="D229" i="90"/>
  <c r="C229" i="90"/>
  <c r="B229" i="90"/>
  <c r="A229" i="90"/>
  <c r="D228" i="90"/>
  <c r="C228" i="90"/>
  <c r="B228" i="90"/>
  <c r="A228" i="90"/>
  <c r="D227" i="90"/>
  <c r="C227" i="90"/>
  <c r="B227" i="90"/>
  <c r="A227" i="90"/>
  <c r="D226" i="90"/>
  <c r="C226" i="90"/>
  <c r="B226" i="90"/>
  <c r="A226" i="90"/>
  <c r="D225" i="90"/>
  <c r="C225" i="90"/>
  <c r="B225" i="90"/>
  <c r="A225" i="90"/>
  <c r="D224" i="90"/>
  <c r="C224" i="90"/>
  <c r="B224" i="90"/>
  <c r="A224" i="90"/>
  <c r="D223" i="90"/>
  <c r="C223" i="90"/>
  <c r="B223" i="90"/>
  <c r="A223" i="90"/>
  <c r="D222" i="90"/>
  <c r="C222" i="90"/>
  <c r="B222" i="90"/>
  <c r="A222" i="90"/>
  <c r="D221" i="90"/>
  <c r="C221" i="90"/>
  <c r="B221" i="90"/>
  <c r="A221" i="90"/>
  <c r="D220" i="90"/>
  <c r="C220" i="90"/>
  <c r="B220" i="90"/>
  <c r="A220" i="90"/>
  <c r="D219" i="90"/>
  <c r="C219" i="90"/>
  <c r="B219" i="90"/>
  <c r="A219" i="90"/>
  <c r="D218" i="90"/>
  <c r="C218" i="90"/>
  <c r="B218" i="90"/>
  <c r="A218" i="90"/>
  <c r="D217" i="90"/>
  <c r="C217" i="90"/>
  <c r="B217" i="90"/>
  <c r="A217" i="90"/>
  <c r="D216" i="90"/>
  <c r="C216" i="90"/>
  <c r="B216" i="90"/>
  <c r="A216" i="90"/>
  <c r="D215" i="90"/>
  <c r="C215" i="90"/>
  <c r="B215" i="90"/>
  <c r="A215" i="90"/>
  <c r="D214" i="90"/>
  <c r="C214" i="90"/>
  <c r="B214" i="90"/>
  <c r="A214" i="90"/>
  <c r="D213" i="90"/>
  <c r="C213" i="90"/>
  <c r="B213" i="90"/>
  <c r="A213" i="90"/>
  <c r="D212" i="90"/>
  <c r="C212" i="90"/>
  <c r="B212" i="90"/>
  <c r="A212" i="90"/>
  <c r="D211" i="90"/>
  <c r="C211" i="90"/>
  <c r="B211" i="90"/>
  <c r="A211" i="90"/>
  <c r="D210" i="90"/>
  <c r="C210" i="90"/>
  <c r="B210" i="90"/>
  <c r="A210" i="90"/>
  <c r="D209" i="90"/>
  <c r="C209" i="90"/>
  <c r="B209" i="90"/>
  <c r="A209" i="90"/>
  <c r="D208" i="90"/>
  <c r="C208" i="90"/>
  <c r="B208" i="90"/>
  <c r="A208" i="90"/>
  <c r="D207" i="90"/>
  <c r="C207" i="90"/>
  <c r="B207" i="90"/>
  <c r="A207" i="90"/>
  <c r="D206" i="90"/>
  <c r="C206" i="90"/>
  <c r="B206" i="90"/>
  <c r="A206" i="90"/>
  <c r="D205" i="90"/>
  <c r="C205" i="90"/>
  <c r="B205" i="90"/>
  <c r="A205" i="90"/>
  <c r="D204" i="90"/>
  <c r="C204" i="90"/>
  <c r="B204" i="90"/>
  <c r="A204" i="90"/>
  <c r="D203" i="90"/>
  <c r="C203" i="90"/>
  <c r="B203" i="90"/>
  <c r="A203" i="90"/>
  <c r="D202" i="90"/>
  <c r="C202" i="90"/>
  <c r="B202" i="90"/>
  <c r="A202" i="90"/>
  <c r="D201" i="90"/>
  <c r="C201" i="90"/>
  <c r="B201" i="90"/>
  <c r="A201" i="90"/>
  <c r="D200" i="90"/>
  <c r="C200" i="90"/>
  <c r="B200" i="90"/>
  <c r="A200" i="90"/>
  <c r="D199" i="90"/>
  <c r="C199" i="90"/>
  <c r="B199" i="90"/>
  <c r="A199" i="90"/>
  <c r="D198" i="90"/>
  <c r="C198" i="90"/>
  <c r="B198" i="90"/>
  <c r="A198" i="90"/>
  <c r="D197" i="90"/>
  <c r="C197" i="90"/>
  <c r="B197" i="90"/>
  <c r="A197" i="90"/>
  <c r="D196" i="90"/>
  <c r="C196" i="90"/>
  <c r="B196" i="90"/>
  <c r="A196" i="90"/>
  <c r="D195" i="90"/>
  <c r="C195" i="90"/>
  <c r="B195" i="90"/>
  <c r="A195" i="90"/>
  <c r="D194" i="90"/>
  <c r="C194" i="90"/>
  <c r="B194" i="90"/>
  <c r="A194" i="90"/>
  <c r="D193" i="90"/>
  <c r="C193" i="90"/>
  <c r="B193" i="90"/>
  <c r="A193" i="90"/>
  <c r="D192" i="90"/>
  <c r="C192" i="90"/>
  <c r="B192" i="90"/>
  <c r="A192" i="90"/>
  <c r="D191" i="90"/>
  <c r="C191" i="90"/>
  <c r="B191" i="90"/>
  <c r="A191" i="90"/>
  <c r="D190" i="90"/>
  <c r="C190" i="90"/>
  <c r="B190" i="90"/>
  <c r="A190" i="90"/>
  <c r="D189" i="90"/>
  <c r="C189" i="90"/>
  <c r="B189" i="90"/>
  <c r="A189" i="90"/>
  <c r="D188" i="90"/>
  <c r="C188" i="90"/>
  <c r="B188" i="90"/>
  <c r="A188" i="90"/>
  <c r="D187" i="90"/>
  <c r="C187" i="90"/>
  <c r="B187" i="90"/>
  <c r="A187" i="90"/>
  <c r="D186" i="90"/>
  <c r="C186" i="90"/>
  <c r="B186" i="90"/>
  <c r="A186" i="90"/>
  <c r="D185" i="90"/>
  <c r="C185" i="90"/>
  <c r="B185" i="90"/>
  <c r="A185" i="90"/>
  <c r="D184" i="90"/>
  <c r="C184" i="90"/>
  <c r="B184" i="90"/>
  <c r="A184" i="90"/>
  <c r="D183" i="90"/>
  <c r="C183" i="90"/>
  <c r="B183" i="90"/>
  <c r="A183" i="90"/>
  <c r="D182" i="90"/>
  <c r="C182" i="90"/>
  <c r="B182" i="90"/>
  <c r="A182" i="90"/>
  <c r="D181" i="90"/>
  <c r="C181" i="90"/>
  <c r="B181" i="90"/>
  <c r="A181" i="90"/>
  <c r="D180" i="90"/>
  <c r="C180" i="90"/>
  <c r="B180" i="90"/>
  <c r="A180" i="90"/>
  <c r="D179" i="90"/>
  <c r="C179" i="90"/>
  <c r="B179" i="90"/>
  <c r="A179" i="90"/>
  <c r="D178" i="90"/>
  <c r="C178" i="90"/>
  <c r="B178" i="90"/>
  <c r="A178" i="90"/>
  <c r="D177" i="90"/>
  <c r="C177" i="90"/>
  <c r="B177" i="90"/>
  <c r="A177" i="90"/>
  <c r="D176" i="90"/>
  <c r="C176" i="90"/>
  <c r="B176" i="90"/>
  <c r="A176" i="90"/>
  <c r="D175" i="90"/>
  <c r="C175" i="90"/>
  <c r="B175" i="90"/>
  <c r="A175" i="90"/>
  <c r="D174" i="90"/>
  <c r="C174" i="90"/>
  <c r="B174" i="90"/>
  <c r="A174" i="90"/>
  <c r="D173" i="90"/>
  <c r="C173" i="90"/>
  <c r="B173" i="90"/>
  <c r="A173" i="90"/>
  <c r="D172" i="90"/>
  <c r="C172" i="90"/>
  <c r="B172" i="90"/>
  <c r="A172" i="90"/>
  <c r="D171" i="90"/>
  <c r="C171" i="90"/>
  <c r="B171" i="90"/>
  <c r="A171" i="90"/>
  <c r="D170" i="90"/>
  <c r="C170" i="90"/>
  <c r="B170" i="90"/>
  <c r="A170" i="90"/>
  <c r="D169" i="90"/>
  <c r="C169" i="90"/>
  <c r="B169" i="90"/>
  <c r="A169" i="90"/>
  <c r="D168" i="90"/>
  <c r="C168" i="90"/>
  <c r="B168" i="90"/>
  <c r="A168" i="90"/>
  <c r="D167" i="90"/>
  <c r="C167" i="90"/>
  <c r="B167" i="90"/>
  <c r="A167" i="90"/>
  <c r="D166" i="90"/>
  <c r="C166" i="90"/>
  <c r="B166" i="90"/>
  <c r="A166" i="90"/>
  <c r="D165" i="90"/>
  <c r="C165" i="90"/>
  <c r="B165" i="90"/>
  <c r="A165" i="90"/>
  <c r="D164" i="90"/>
  <c r="C164" i="90"/>
  <c r="B164" i="90"/>
  <c r="A164" i="90"/>
  <c r="D163" i="90"/>
  <c r="C163" i="90"/>
  <c r="B163" i="90"/>
  <c r="A163" i="90"/>
  <c r="D162" i="90"/>
  <c r="C162" i="90"/>
  <c r="B162" i="90"/>
  <c r="A162" i="90"/>
  <c r="D161" i="90"/>
  <c r="C161" i="90"/>
  <c r="B161" i="90"/>
  <c r="A161" i="90"/>
  <c r="D160" i="90"/>
  <c r="C160" i="90"/>
  <c r="B160" i="90"/>
  <c r="A160" i="90"/>
  <c r="D159" i="90"/>
  <c r="C159" i="90"/>
  <c r="B159" i="90"/>
  <c r="A159" i="90"/>
  <c r="D158" i="90"/>
  <c r="C158" i="90"/>
  <c r="B158" i="90"/>
  <c r="A158" i="90"/>
  <c r="D157" i="90"/>
  <c r="C157" i="90"/>
  <c r="B157" i="90"/>
  <c r="A157" i="90"/>
  <c r="D156" i="90"/>
  <c r="C156" i="90"/>
  <c r="B156" i="90"/>
  <c r="A156" i="90"/>
  <c r="D155" i="90"/>
  <c r="C155" i="90"/>
  <c r="B155" i="90"/>
  <c r="A155" i="90"/>
  <c r="D154" i="90"/>
  <c r="C154" i="90"/>
  <c r="B154" i="90"/>
  <c r="A154" i="90"/>
  <c r="D153" i="90"/>
  <c r="C153" i="90"/>
  <c r="B153" i="90"/>
  <c r="A153" i="90"/>
  <c r="D152" i="90"/>
  <c r="C152" i="90"/>
  <c r="B152" i="90"/>
  <c r="A152" i="90"/>
  <c r="D151" i="90"/>
  <c r="C151" i="90"/>
  <c r="B151" i="90"/>
  <c r="A151" i="90"/>
  <c r="D150" i="90"/>
  <c r="C150" i="90"/>
  <c r="B150" i="90"/>
  <c r="A150" i="90"/>
  <c r="D149" i="90"/>
  <c r="C149" i="90"/>
  <c r="B149" i="90"/>
  <c r="A149" i="90"/>
  <c r="D148" i="90"/>
  <c r="C148" i="90"/>
  <c r="B148" i="90"/>
  <c r="A148" i="90"/>
  <c r="D147" i="90"/>
  <c r="C147" i="90"/>
  <c r="B147" i="90"/>
  <c r="A147" i="90"/>
  <c r="D146" i="90"/>
  <c r="C146" i="90"/>
  <c r="B146" i="90"/>
  <c r="A146" i="90"/>
  <c r="D145" i="90"/>
  <c r="C145" i="90"/>
  <c r="B145" i="90"/>
  <c r="A145" i="90"/>
  <c r="D144" i="90"/>
  <c r="C144" i="90"/>
  <c r="B144" i="90"/>
  <c r="A144" i="90"/>
  <c r="D143" i="90"/>
  <c r="C143" i="90"/>
  <c r="B143" i="90"/>
  <c r="A143" i="90"/>
  <c r="D142" i="90"/>
  <c r="C142" i="90"/>
  <c r="B142" i="90"/>
  <c r="A142" i="90"/>
  <c r="D141" i="90"/>
  <c r="C141" i="90"/>
  <c r="B141" i="90"/>
  <c r="A141" i="90"/>
  <c r="D140" i="90"/>
  <c r="C140" i="90"/>
  <c r="B140" i="90"/>
  <c r="A140" i="90"/>
  <c r="D139" i="90"/>
  <c r="C139" i="90"/>
  <c r="B139" i="90"/>
  <c r="A139" i="90"/>
  <c r="D138" i="90"/>
  <c r="C138" i="90"/>
  <c r="B138" i="90"/>
  <c r="A138" i="90"/>
  <c r="D137" i="90"/>
  <c r="C137" i="90"/>
  <c r="B137" i="90"/>
  <c r="A137" i="90"/>
  <c r="D136" i="90"/>
  <c r="C136" i="90"/>
  <c r="B136" i="90"/>
  <c r="A136" i="90"/>
  <c r="D135" i="90"/>
  <c r="C135" i="90"/>
  <c r="B135" i="90"/>
  <c r="A135" i="90"/>
  <c r="D134" i="90"/>
  <c r="C134" i="90"/>
  <c r="B134" i="90"/>
  <c r="A134" i="90"/>
  <c r="D133" i="90"/>
  <c r="C133" i="90"/>
  <c r="B133" i="90"/>
  <c r="A133" i="90"/>
  <c r="D132" i="90"/>
  <c r="C132" i="90"/>
  <c r="B132" i="90"/>
  <c r="A132" i="90"/>
  <c r="D131" i="90"/>
  <c r="C131" i="90"/>
  <c r="B131" i="90"/>
  <c r="A131" i="90"/>
  <c r="D130" i="90"/>
  <c r="C130" i="90"/>
  <c r="B130" i="90"/>
  <c r="A130" i="90"/>
  <c r="D129" i="90"/>
  <c r="C129" i="90"/>
  <c r="B129" i="90"/>
  <c r="A129" i="90"/>
  <c r="D128" i="90"/>
  <c r="C128" i="90"/>
  <c r="B128" i="90"/>
  <c r="A128" i="90"/>
  <c r="D127" i="90"/>
  <c r="C127" i="90"/>
  <c r="B127" i="90"/>
  <c r="A127" i="90"/>
  <c r="D126" i="90"/>
  <c r="C126" i="90"/>
  <c r="B126" i="90"/>
  <c r="A126" i="90"/>
  <c r="D125" i="90"/>
  <c r="C125" i="90"/>
  <c r="B125" i="90"/>
  <c r="A125" i="90"/>
  <c r="D124" i="90"/>
  <c r="C124" i="90"/>
  <c r="B124" i="90"/>
  <c r="A124" i="90"/>
  <c r="D123" i="90"/>
  <c r="C123" i="90"/>
  <c r="B123" i="90"/>
  <c r="A123" i="90"/>
  <c r="D122" i="90"/>
  <c r="C122" i="90"/>
  <c r="B122" i="90"/>
  <c r="A122" i="90"/>
  <c r="D121" i="90"/>
  <c r="C121" i="90"/>
  <c r="B121" i="90"/>
  <c r="A121" i="90"/>
  <c r="D120" i="90"/>
  <c r="C120" i="90"/>
  <c r="B120" i="90"/>
  <c r="A120" i="90"/>
  <c r="D119" i="90"/>
  <c r="C119" i="90"/>
  <c r="B119" i="90"/>
  <c r="A119" i="90"/>
  <c r="D118" i="90"/>
  <c r="C118" i="90"/>
  <c r="B118" i="90"/>
  <c r="A118" i="90"/>
  <c r="D117" i="90"/>
  <c r="C117" i="90"/>
  <c r="B117" i="90"/>
  <c r="A117" i="90"/>
  <c r="D116" i="90"/>
  <c r="C116" i="90"/>
  <c r="B116" i="90"/>
  <c r="A116" i="90"/>
  <c r="D115" i="90"/>
  <c r="C115" i="90"/>
  <c r="B115" i="90"/>
  <c r="A115" i="90"/>
  <c r="D114" i="90"/>
  <c r="C114" i="90"/>
  <c r="B114" i="90"/>
  <c r="A114" i="90"/>
  <c r="D113" i="90"/>
  <c r="C113" i="90"/>
  <c r="B113" i="90"/>
  <c r="A113" i="90"/>
  <c r="D112" i="90"/>
  <c r="C112" i="90"/>
  <c r="B112" i="90"/>
  <c r="A112" i="90"/>
  <c r="D111" i="90"/>
  <c r="C111" i="90"/>
  <c r="B111" i="90"/>
  <c r="A111" i="90"/>
  <c r="D110" i="90"/>
  <c r="C110" i="90"/>
  <c r="B110" i="90"/>
  <c r="A110" i="90"/>
  <c r="D109" i="90"/>
  <c r="C109" i="90"/>
  <c r="B109" i="90"/>
  <c r="A109" i="90"/>
  <c r="D108" i="90"/>
  <c r="C108" i="90"/>
  <c r="B108" i="90"/>
  <c r="A108" i="90"/>
  <c r="D107" i="90"/>
  <c r="C107" i="90"/>
  <c r="B107" i="90"/>
  <c r="A107" i="90"/>
  <c r="D106" i="90"/>
  <c r="C106" i="90"/>
  <c r="B106" i="90"/>
  <c r="A106" i="90"/>
  <c r="D105" i="90"/>
  <c r="C105" i="90"/>
  <c r="B105" i="90"/>
  <c r="A105" i="90"/>
  <c r="D104" i="90"/>
  <c r="C104" i="90"/>
  <c r="B104" i="90"/>
  <c r="A104" i="90"/>
  <c r="D103" i="90"/>
  <c r="C103" i="90"/>
  <c r="B103" i="90"/>
  <c r="A103" i="90"/>
  <c r="D102" i="90"/>
  <c r="C102" i="90"/>
  <c r="B102" i="90"/>
  <c r="A102" i="90"/>
  <c r="D101" i="90"/>
  <c r="C101" i="90"/>
  <c r="B101" i="90"/>
  <c r="A101" i="90"/>
  <c r="D100" i="90"/>
  <c r="C100" i="90"/>
  <c r="B100" i="90"/>
  <c r="A100" i="90"/>
  <c r="D99" i="90"/>
  <c r="C99" i="90"/>
  <c r="B99" i="90"/>
  <c r="A99" i="90"/>
  <c r="D98" i="90"/>
  <c r="C98" i="90"/>
  <c r="B98" i="90"/>
  <c r="A98" i="90"/>
  <c r="D97" i="90"/>
  <c r="C97" i="90"/>
  <c r="B97" i="90"/>
  <c r="A97" i="90"/>
  <c r="D96" i="90"/>
  <c r="C96" i="90"/>
  <c r="B96" i="90"/>
  <c r="A96" i="90"/>
  <c r="D95" i="90"/>
  <c r="C95" i="90"/>
  <c r="B95" i="90"/>
  <c r="A95" i="90"/>
  <c r="D94" i="90"/>
  <c r="C94" i="90"/>
  <c r="B94" i="90"/>
  <c r="A94" i="90"/>
  <c r="D93" i="90"/>
  <c r="C93" i="90"/>
  <c r="B93" i="90"/>
  <c r="A93" i="90"/>
  <c r="D92" i="90"/>
  <c r="C92" i="90"/>
  <c r="B92" i="90"/>
  <c r="A92" i="90"/>
  <c r="D91" i="90"/>
  <c r="C91" i="90"/>
  <c r="B91" i="90"/>
  <c r="A91" i="90"/>
  <c r="D90" i="90"/>
  <c r="C90" i="90"/>
  <c r="B90" i="90"/>
  <c r="A90" i="90"/>
  <c r="D89" i="90"/>
  <c r="C89" i="90"/>
  <c r="B89" i="90"/>
  <c r="A89" i="90"/>
  <c r="D88" i="90"/>
  <c r="C88" i="90"/>
  <c r="B88" i="90"/>
  <c r="A88" i="90"/>
  <c r="D87" i="90"/>
  <c r="C87" i="90"/>
  <c r="B87" i="90"/>
  <c r="A87" i="90"/>
  <c r="D86" i="90"/>
  <c r="C86" i="90"/>
  <c r="B86" i="90"/>
  <c r="A86" i="90"/>
  <c r="D85" i="90"/>
  <c r="C85" i="90"/>
  <c r="B85" i="90"/>
  <c r="A85" i="90"/>
  <c r="D84" i="90"/>
  <c r="C84" i="90"/>
  <c r="B84" i="90"/>
  <c r="A84" i="90"/>
  <c r="D83" i="90"/>
  <c r="C83" i="90"/>
  <c r="B83" i="90"/>
  <c r="A83" i="90"/>
  <c r="D82" i="90"/>
  <c r="C82" i="90"/>
  <c r="B82" i="90"/>
  <c r="A82" i="90"/>
  <c r="D81" i="90"/>
  <c r="C81" i="90"/>
  <c r="B81" i="90"/>
  <c r="A81" i="90"/>
  <c r="D80" i="90"/>
  <c r="C80" i="90"/>
  <c r="B80" i="90"/>
  <c r="A80" i="90"/>
  <c r="D79" i="90"/>
  <c r="C79" i="90"/>
  <c r="B79" i="90"/>
  <c r="A79" i="90"/>
  <c r="D78" i="90"/>
  <c r="C78" i="90"/>
  <c r="B78" i="90"/>
  <c r="A78" i="90"/>
  <c r="D77" i="90"/>
  <c r="C77" i="90"/>
  <c r="B77" i="90"/>
  <c r="A77" i="90"/>
  <c r="D76" i="90"/>
  <c r="C76" i="90"/>
  <c r="B76" i="90"/>
  <c r="A76" i="90"/>
  <c r="D75" i="90"/>
  <c r="C75" i="90"/>
  <c r="B75" i="90"/>
  <c r="A75" i="90"/>
  <c r="D74" i="90"/>
  <c r="C74" i="90"/>
  <c r="B74" i="90"/>
  <c r="A74" i="90"/>
  <c r="D73" i="90"/>
  <c r="C73" i="90"/>
  <c r="B73" i="90"/>
  <c r="A73" i="90"/>
  <c r="D72" i="90"/>
  <c r="C72" i="90"/>
  <c r="B72" i="90"/>
  <c r="A72" i="90"/>
  <c r="D71" i="90"/>
  <c r="C71" i="90"/>
  <c r="B71" i="90"/>
  <c r="A71" i="90"/>
  <c r="D70" i="90"/>
  <c r="C70" i="90"/>
  <c r="B70" i="90"/>
  <c r="A70" i="90"/>
  <c r="D69" i="90"/>
  <c r="C69" i="90"/>
  <c r="B69" i="90"/>
  <c r="A69" i="90"/>
  <c r="D68" i="90"/>
  <c r="C68" i="90"/>
  <c r="B68" i="90"/>
  <c r="A68" i="90"/>
  <c r="D67" i="90"/>
  <c r="C67" i="90"/>
  <c r="B67" i="90"/>
  <c r="A67" i="90"/>
  <c r="D66" i="90"/>
  <c r="C66" i="90"/>
  <c r="B66" i="90"/>
  <c r="A66" i="90"/>
  <c r="D65" i="90"/>
  <c r="C65" i="90"/>
  <c r="B65" i="90"/>
  <c r="A65" i="90"/>
  <c r="D64" i="90"/>
  <c r="C64" i="90"/>
  <c r="B64" i="90"/>
  <c r="A64" i="90"/>
  <c r="D63" i="90"/>
  <c r="C63" i="90"/>
  <c r="B63" i="90"/>
  <c r="A63" i="90"/>
  <c r="D62" i="90"/>
  <c r="C62" i="90"/>
  <c r="B62" i="90"/>
  <c r="A62" i="90"/>
  <c r="D61" i="90"/>
  <c r="C61" i="90"/>
  <c r="B61" i="90"/>
  <c r="A61" i="90"/>
  <c r="D60" i="90"/>
  <c r="C60" i="90"/>
  <c r="B60" i="90"/>
  <c r="A60" i="90"/>
  <c r="D59" i="90"/>
  <c r="C59" i="90"/>
  <c r="B59" i="90"/>
  <c r="A59" i="90"/>
  <c r="D58" i="90"/>
  <c r="C58" i="90"/>
  <c r="B58" i="90"/>
  <c r="A58" i="90"/>
  <c r="D57" i="90"/>
  <c r="C57" i="90"/>
  <c r="B57" i="90"/>
  <c r="A57" i="90"/>
  <c r="D56" i="90"/>
  <c r="C56" i="90"/>
  <c r="B56" i="90"/>
  <c r="A56" i="90"/>
  <c r="D55" i="90"/>
  <c r="C55" i="90"/>
  <c r="B55" i="90"/>
  <c r="A55" i="90"/>
  <c r="D54" i="90"/>
  <c r="C54" i="90"/>
  <c r="B54" i="90"/>
  <c r="A54" i="90"/>
  <c r="D53" i="90"/>
  <c r="C53" i="90"/>
  <c r="B53" i="90"/>
  <c r="A53" i="90"/>
  <c r="D52" i="90"/>
  <c r="C52" i="90"/>
  <c r="B52" i="90"/>
  <c r="A52" i="90"/>
  <c r="D51" i="90"/>
  <c r="C51" i="90"/>
  <c r="B51" i="90"/>
  <c r="A51" i="90"/>
  <c r="D50" i="90"/>
  <c r="C50" i="90"/>
  <c r="B50" i="90"/>
  <c r="A50" i="90"/>
  <c r="D49" i="90"/>
  <c r="C49" i="90"/>
  <c r="B49" i="90"/>
  <c r="A49" i="90"/>
  <c r="D48" i="90"/>
  <c r="C48" i="90"/>
  <c r="B48" i="90"/>
  <c r="A48" i="90"/>
  <c r="D47" i="90"/>
  <c r="C47" i="90"/>
  <c r="B47" i="90"/>
  <c r="A47" i="90"/>
  <c r="D46" i="90"/>
  <c r="C46" i="90"/>
  <c r="B46" i="90"/>
  <c r="A46" i="90"/>
  <c r="D45" i="90"/>
  <c r="C45" i="90"/>
  <c r="B45" i="90"/>
  <c r="A45" i="90"/>
  <c r="D44" i="90"/>
  <c r="C44" i="90"/>
  <c r="B44" i="90"/>
  <c r="A44" i="90"/>
  <c r="D43" i="90"/>
  <c r="C43" i="90"/>
  <c r="B43" i="90"/>
  <c r="A43" i="90"/>
  <c r="D42" i="90"/>
  <c r="C42" i="90"/>
  <c r="B42" i="90"/>
  <c r="A42" i="90"/>
  <c r="D41" i="90"/>
  <c r="C41" i="90"/>
  <c r="B41" i="90"/>
  <c r="A41" i="90"/>
  <c r="D40" i="90"/>
  <c r="C40" i="90"/>
  <c r="B40" i="90"/>
  <c r="A40" i="90"/>
  <c r="D39" i="90"/>
  <c r="C39" i="90"/>
  <c r="B39" i="90"/>
  <c r="A39" i="90"/>
  <c r="D38" i="90"/>
  <c r="C38" i="90"/>
  <c r="B38" i="90"/>
  <c r="A38" i="90"/>
  <c r="D37" i="90"/>
  <c r="C37" i="90"/>
  <c r="B37" i="90"/>
  <c r="A37" i="90"/>
  <c r="D36" i="90"/>
  <c r="C36" i="90"/>
  <c r="B36" i="90"/>
  <c r="A36" i="90"/>
  <c r="D35" i="90"/>
  <c r="C35" i="90"/>
  <c r="B35" i="90"/>
  <c r="A35" i="90"/>
  <c r="D34" i="90"/>
  <c r="C34" i="90"/>
  <c r="B34" i="90"/>
  <c r="A34" i="90"/>
  <c r="D33" i="90"/>
  <c r="C33" i="90"/>
  <c r="B33" i="90"/>
  <c r="A33" i="90"/>
  <c r="D32" i="90"/>
  <c r="C32" i="90"/>
  <c r="B32" i="90"/>
  <c r="A32" i="90"/>
  <c r="D31" i="90"/>
  <c r="C31" i="90"/>
  <c r="B31" i="90"/>
  <c r="A31" i="90"/>
  <c r="D30" i="90"/>
  <c r="C30" i="90"/>
  <c r="B30" i="90"/>
  <c r="A30" i="90"/>
  <c r="D29" i="90"/>
  <c r="C29" i="90"/>
  <c r="B29" i="90"/>
  <c r="A29" i="90"/>
  <c r="D28" i="90"/>
  <c r="C28" i="90"/>
  <c r="B28" i="90"/>
  <c r="A28" i="90"/>
  <c r="D27" i="90"/>
  <c r="C27" i="90"/>
  <c r="B27" i="90"/>
  <c r="A27" i="90"/>
  <c r="D26" i="90"/>
  <c r="C26" i="90"/>
  <c r="B26" i="90"/>
  <c r="A26" i="90"/>
  <c r="D25" i="90"/>
  <c r="C25" i="90"/>
  <c r="B25" i="90"/>
  <c r="A25" i="90"/>
  <c r="D24" i="90"/>
  <c r="C24" i="90"/>
  <c r="B24" i="90"/>
  <c r="A24" i="90"/>
  <c r="D23" i="90"/>
  <c r="C23" i="90"/>
  <c r="B23" i="90"/>
  <c r="A23" i="90"/>
  <c r="D22" i="90"/>
  <c r="C22" i="90"/>
  <c r="B22" i="90"/>
  <c r="A22" i="90"/>
  <c r="D21" i="90"/>
  <c r="C21" i="90"/>
  <c r="B21" i="90"/>
  <c r="A21" i="90"/>
  <c r="D20" i="90"/>
  <c r="C20" i="90"/>
  <c r="B20" i="90"/>
  <c r="A20" i="90"/>
  <c r="D19" i="90"/>
  <c r="C19" i="90"/>
  <c r="B19" i="90"/>
  <c r="A19" i="90"/>
  <c r="D18" i="90"/>
  <c r="C18" i="90"/>
  <c r="B18" i="90"/>
  <c r="A18" i="90"/>
  <c r="D17" i="90"/>
  <c r="C17" i="90"/>
  <c r="B17" i="90"/>
  <c r="A17" i="90"/>
  <c r="D16" i="90"/>
  <c r="C16" i="90"/>
  <c r="B16" i="90"/>
  <c r="A16" i="90"/>
  <c r="D15" i="90"/>
  <c r="C15" i="90"/>
  <c r="B15" i="90"/>
  <c r="A15" i="90"/>
  <c r="D14" i="90"/>
  <c r="C14" i="90"/>
  <c r="B14" i="90"/>
  <c r="A14" i="90"/>
  <c r="D13" i="90"/>
  <c r="C13" i="90"/>
  <c r="B13" i="90"/>
  <c r="A13" i="90"/>
  <c r="K9" i="90"/>
  <c r="K8" i="90"/>
  <c r="K7" i="90"/>
  <c r="E7" i="90"/>
  <c r="K6" i="90"/>
  <c r="E6" i="90"/>
  <c r="K5" i="90"/>
  <c r="E5" i="90"/>
  <c r="A4" i="90"/>
  <c r="A3" i="90"/>
  <c r="A2" i="90"/>
  <c r="D512" i="89"/>
  <c r="C512" i="89"/>
  <c r="B512" i="89"/>
  <c r="A512" i="89"/>
  <c r="D511" i="89"/>
  <c r="C511" i="89"/>
  <c r="B511" i="89"/>
  <c r="A511" i="89"/>
  <c r="D510" i="89"/>
  <c r="C510" i="89"/>
  <c r="B510" i="89"/>
  <c r="A510" i="89"/>
  <c r="D509" i="89"/>
  <c r="C509" i="89"/>
  <c r="B509" i="89"/>
  <c r="A509" i="89"/>
  <c r="D508" i="89"/>
  <c r="C508" i="89"/>
  <c r="B508" i="89"/>
  <c r="A508" i="89"/>
  <c r="D507" i="89"/>
  <c r="C507" i="89"/>
  <c r="B507" i="89"/>
  <c r="A507" i="89"/>
  <c r="D506" i="89"/>
  <c r="C506" i="89"/>
  <c r="B506" i="89"/>
  <c r="A506" i="89"/>
  <c r="D505" i="89"/>
  <c r="C505" i="89"/>
  <c r="B505" i="89"/>
  <c r="A505" i="89"/>
  <c r="D504" i="89"/>
  <c r="C504" i="89"/>
  <c r="B504" i="89"/>
  <c r="A504" i="89"/>
  <c r="D503" i="89"/>
  <c r="C503" i="89"/>
  <c r="B503" i="89"/>
  <c r="A503" i="89"/>
  <c r="D502" i="89"/>
  <c r="C502" i="89"/>
  <c r="B502" i="89"/>
  <c r="A502" i="89"/>
  <c r="D501" i="89"/>
  <c r="C501" i="89"/>
  <c r="B501" i="89"/>
  <c r="A501" i="89"/>
  <c r="D500" i="89"/>
  <c r="C500" i="89"/>
  <c r="B500" i="89"/>
  <c r="A500" i="89"/>
  <c r="D499" i="89"/>
  <c r="C499" i="89"/>
  <c r="B499" i="89"/>
  <c r="A499" i="89"/>
  <c r="D498" i="89"/>
  <c r="C498" i="89"/>
  <c r="B498" i="89"/>
  <c r="A498" i="89"/>
  <c r="D497" i="89"/>
  <c r="C497" i="89"/>
  <c r="B497" i="89"/>
  <c r="A497" i="89"/>
  <c r="D496" i="89"/>
  <c r="C496" i="89"/>
  <c r="B496" i="89"/>
  <c r="A496" i="89"/>
  <c r="D495" i="89"/>
  <c r="C495" i="89"/>
  <c r="B495" i="89"/>
  <c r="A495" i="89"/>
  <c r="D494" i="89"/>
  <c r="C494" i="89"/>
  <c r="B494" i="89"/>
  <c r="A494" i="89"/>
  <c r="D493" i="89"/>
  <c r="C493" i="89"/>
  <c r="B493" i="89"/>
  <c r="A493" i="89"/>
  <c r="D492" i="89"/>
  <c r="C492" i="89"/>
  <c r="B492" i="89"/>
  <c r="A492" i="89"/>
  <c r="D491" i="89"/>
  <c r="C491" i="89"/>
  <c r="B491" i="89"/>
  <c r="A491" i="89"/>
  <c r="D490" i="89"/>
  <c r="C490" i="89"/>
  <c r="B490" i="89"/>
  <c r="A490" i="89"/>
  <c r="D489" i="89"/>
  <c r="C489" i="89"/>
  <c r="B489" i="89"/>
  <c r="A489" i="89"/>
  <c r="D488" i="89"/>
  <c r="C488" i="89"/>
  <c r="B488" i="89"/>
  <c r="A488" i="89"/>
  <c r="D487" i="89"/>
  <c r="C487" i="89"/>
  <c r="B487" i="89"/>
  <c r="A487" i="89"/>
  <c r="D486" i="89"/>
  <c r="C486" i="89"/>
  <c r="B486" i="89"/>
  <c r="A486" i="89"/>
  <c r="D485" i="89"/>
  <c r="C485" i="89"/>
  <c r="B485" i="89"/>
  <c r="A485" i="89"/>
  <c r="D484" i="89"/>
  <c r="C484" i="89"/>
  <c r="B484" i="89"/>
  <c r="A484" i="89"/>
  <c r="D483" i="89"/>
  <c r="C483" i="89"/>
  <c r="B483" i="89"/>
  <c r="A483" i="89"/>
  <c r="D482" i="89"/>
  <c r="C482" i="89"/>
  <c r="B482" i="89"/>
  <c r="A482" i="89"/>
  <c r="D481" i="89"/>
  <c r="C481" i="89"/>
  <c r="B481" i="89"/>
  <c r="A481" i="89"/>
  <c r="D480" i="89"/>
  <c r="C480" i="89"/>
  <c r="B480" i="89"/>
  <c r="A480" i="89"/>
  <c r="D479" i="89"/>
  <c r="C479" i="89"/>
  <c r="B479" i="89"/>
  <c r="A479" i="89"/>
  <c r="D478" i="89"/>
  <c r="C478" i="89"/>
  <c r="B478" i="89"/>
  <c r="A478" i="89"/>
  <c r="D477" i="89"/>
  <c r="C477" i="89"/>
  <c r="B477" i="89"/>
  <c r="A477" i="89"/>
  <c r="D476" i="89"/>
  <c r="C476" i="89"/>
  <c r="B476" i="89"/>
  <c r="A476" i="89"/>
  <c r="D475" i="89"/>
  <c r="C475" i="89"/>
  <c r="B475" i="89"/>
  <c r="A475" i="89"/>
  <c r="D474" i="89"/>
  <c r="C474" i="89"/>
  <c r="B474" i="89"/>
  <c r="A474" i="89"/>
  <c r="D473" i="89"/>
  <c r="C473" i="89"/>
  <c r="B473" i="89"/>
  <c r="A473" i="89"/>
  <c r="D472" i="89"/>
  <c r="C472" i="89"/>
  <c r="B472" i="89"/>
  <c r="A472" i="89"/>
  <c r="D471" i="89"/>
  <c r="C471" i="89"/>
  <c r="B471" i="89"/>
  <c r="A471" i="89"/>
  <c r="D470" i="89"/>
  <c r="C470" i="89"/>
  <c r="B470" i="89"/>
  <c r="A470" i="89"/>
  <c r="D469" i="89"/>
  <c r="C469" i="89"/>
  <c r="B469" i="89"/>
  <c r="A469" i="89"/>
  <c r="D468" i="89"/>
  <c r="C468" i="89"/>
  <c r="B468" i="89"/>
  <c r="A468" i="89"/>
  <c r="D467" i="89"/>
  <c r="C467" i="89"/>
  <c r="B467" i="89"/>
  <c r="A467" i="89"/>
  <c r="D466" i="89"/>
  <c r="C466" i="89"/>
  <c r="B466" i="89"/>
  <c r="A466" i="89"/>
  <c r="D465" i="89"/>
  <c r="C465" i="89"/>
  <c r="B465" i="89"/>
  <c r="A465" i="89"/>
  <c r="D464" i="89"/>
  <c r="C464" i="89"/>
  <c r="B464" i="89"/>
  <c r="A464" i="89"/>
  <c r="D463" i="89"/>
  <c r="C463" i="89"/>
  <c r="B463" i="89"/>
  <c r="A463" i="89"/>
  <c r="D462" i="89"/>
  <c r="C462" i="89"/>
  <c r="B462" i="89"/>
  <c r="A462" i="89"/>
  <c r="D461" i="89"/>
  <c r="C461" i="89"/>
  <c r="B461" i="89"/>
  <c r="A461" i="89"/>
  <c r="D460" i="89"/>
  <c r="C460" i="89"/>
  <c r="B460" i="89"/>
  <c r="A460" i="89"/>
  <c r="D459" i="89"/>
  <c r="C459" i="89"/>
  <c r="B459" i="89"/>
  <c r="A459" i="89"/>
  <c r="D458" i="89"/>
  <c r="C458" i="89"/>
  <c r="B458" i="89"/>
  <c r="A458" i="89"/>
  <c r="D457" i="89"/>
  <c r="C457" i="89"/>
  <c r="B457" i="89"/>
  <c r="A457" i="89"/>
  <c r="D456" i="89"/>
  <c r="C456" i="89"/>
  <c r="B456" i="89"/>
  <c r="A456" i="89"/>
  <c r="D455" i="89"/>
  <c r="C455" i="89"/>
  <c r="B455" i="89"/>
  <c r="A455" i="89"/>
  <c r="D454" i="89"/>
  <c r="C454" i="89"/>
  <c r="B454" i="89"/>
  <c r="A454" i="89"/>
  <c r="D453" i="89"/>
  <c r="C453" i="89"/>
  <c r="B453" i="89"/>
  <c r="A453" i="89"/>
  <c r="D452" i="89"/>
  <c r="C452" i="89"/>
  <c r="B452" i="89"/>
  <c r="A452" i="89"/>
  <c r="D451" i="89"/>
  <c r="C451" i="89"/>
  <c r="B451" i="89"/>
  <c r="A451" i="89"/>
  <c r="D450" i="89"/>
  <c r="C450" i="89"/>
  <c r="B450" i="89"/>
  <c r="A450" i="89"/>
  <c r="D449" i="89"/>
  <c r="C449" i="89"/>
  <c r="B449" i="89"/>
  <c r="A449" i="89"/>
  <c r="D448" i="89"/>
  <c r="C448" i="89"/>
  <c r="B448" i="89"/>
  <c r="A448" i="89"/>
  <c r="D447" i="89"/>
  <c r="C447" i="89"/>
  <c r="B447" i="89"/>
  <c r="A447" i="89"/>
  <c r="D446" i="89"/>
  <c r="C446" i="89"/>
  <c r="B446" i="89"/>
  <c r="A446" i="89"/>
  <c r="D445" i="89"/>
  <c r="C445" i="89"/>
  <c r="B445" i="89"/>
  <c r="A445" i="89"/>
  <c r="D444" i="89"/>
  <c r="C444" i="89"/>
  <c r="B444" i="89"/>
  <c r="A444" i="89"/>
  <c r="D443" i="89"/>
  <c r="C443" i="89"/>
  <c r="B443" i="89"/>
  <c r="A443" i="89"/>
  <c r="D442" i="89"/>
  <c r="C442" i="89"/>
  <c r="B442" i="89"/>
  <c r="A442" i="89"/>
  <c r="D441" i="89"/>
  <c r="C441" i="89"/>
  <c r="B441" i="89"/>
  <c r="A441" i="89"/>
  <c r="D440" i="89"/>
  <c r="C440" i="89"/>
  <c r="B440" i="89"/>
  <c r="A440" i="89"/>
  <c r="D439" i="89"/>
  <c r="C439" i="89"/>
  <c r="B439" i="89"/>
  <c r="A439" i="89"/>
  <c r="D438" i="89"/>
  <c r="C438" i="89"/>
  <c r="B438" i="89"/>
  <c r="A438" i="89"/>
  <c r="D437" i="89"/>
  <c r="C437" i="89"/>
  <c r="B437" i="89"/>
  <c r="A437" i="89"/>
  <c r="D436" i="89"/>
  <c r="C436" i="89"/>
  <c r="B436" i="89"/>
  <c r="A436" i="89"/>
  <c r="D435" i="89"/>
  <c r="C435" i="89"/>
  <c r="B435" i="89"/>
  <c r="A435" i="89"/>
  <c r="D434" i="89"/>
  <c r="C434" i="89"/>
  <c r="B434" i="89"/>
  <c r="A434" i="89"/>
  <c r="D433" i="89"/>
  <c r="C433" i="89"/>
  <c r="B433" i="89"/>
  <c r="A433" i="89"/>
  <c r="D432" i="89"/>
  <c r="C432" i="89"/>
  <c r="B432" i="89"/>
  <c r="A432" i="89"/>
  <c r="D431" i="89"/>
  <c r="C431" i="89"/>
  <c r="B431" i="89"/>
  <c r="A431" i="89"/>
  <c r="D430" i="89"/>
  <c r="C430" i="89"/>
  <c r="B430" i="89"/>
  <c r="A430" i="89"/>
  <c r="D429" i="89"/>
  <c r="C429" i="89"/>
  <c r="B429" i="89"/>
  <c r="A429" i="89"/>
  <c r="D428" i="89"/>
  <c r="C428" i="89"/>
  <c r="B428" i="89"/>
  <c r="A428" i="89"/>
  <c r="D427" i="89"/>
  <c r="C427" i="89"/>
  <c r="B427" i="89"/>
  <c r="A427" i="89"/>
  <c r="D426" i="89"/>
  <c r="C426" i="89"/>
  <c r="B426" i="89"/>
  <c r="A426" i="89"/>
  <c r="D425" i="89"/>
  <c r="C425" i="89"/>
  <c r="B425" i="89"/>
  <c r="A425" i="89"/>
  <c r="D424" i="89"/>
  <c r="C424" i="89"/>
  <c r="B424" i="89"/>
  <c r="A424" i="89"/>
  <c r="D423" i="89"/>
  <c r="C423" i="89"/>
  <c r="B423" i="89"/>
  <c r="A423" i="89"/>
  <c r="D422" i="89"/>
  <c r="C422" i="89"/>
  <c r="B422" i="89"/>
  <c r="A422" i="89"/>
  <c r="D421" i="89"/>
  <c r="C421" i="89"/>
  <c r="B421" i="89"/>
  <c r="A421" i="89"/>
  <c r="D420" i="89"/>
  <c r="C420" i="89"/>
  <c r="B420" i="89"/>
  <c r="A420" i="89"/>
  <c r="D419" i="89"/>
  <c r="C419" i="89"/>
  <c r="B419" i="89"/>
  <c r="A419" i="89"/>
  <c r="D418" i="89"/>
  <c r="C418" i="89"/>
  <c r="B418" i="89"/>
  <c r="A418" i="89"/>
  <c r="D417" i="89"/>
  <c r="C417" i="89"/>
  <c r="B417" i="89"/>
  <c r="A417" i="89"/>
  <c r="D416" i="89"/>
  <c r="C416" i="89"/>
  <c r="B416" i="89"/>
  <c r="A416" i="89"/>
  <c r="D415" i="89"/>
  <c r="C415" i="89"/>
  <c r="B415" i="89"/>
  <c r="A415" i="89"/>
  <c r="D414" i="89"/>
  <c r="C414" i="89"/>
  <c r="B414" i="89"/>
  <c r="A414" i="89"/>
  <c r="D413" i="89"/>
  <c r="C413" i="89"/>
  <c r="B413" i="89"/>
  <c r="A413" i="89"/>
  <c r="D412" i="89"/>
  <c r="C412" i="89"/>
  <c r="B412" i="89"/>
  <c r="A412" i="89"/>
  <c r="D411" i="89"/>
  <c r="C411" i="89"/>
  <c r="B411" i="89"/>
  <c r="A411" i="89"/>
  <c r="D410" i="89"/>
  <c r="C410" i="89"/>
  <c r="B410" i="89"/>
  <c r="A410" i="89"/>
  <c r="D409" i="89"/>
  <c r="C409" i="89"/>
  <c r="B409" i="89"/>
  <c r="A409" i="89"/>
  <c r="D408" i="89"/>
  <c r="C408" i="89"/>
  <c r="B408" i="89"/>
  <c r="A408" i="89"/>
  <c r="D407" i="89"/>
  <c r="C407" i="89"/>
  <c r="B407" i="89"/>
  <c r="A407" i="89"/>
  <c r="D406" i="89"/>
  <c r="C406" i="89"/>
  <c r="B406" i="89"/>
  <c r="A406" i="89"/>
  <c r="D405" i="89"/>
  <c r="C405" i="89"/>
  <c r="B405" i="89"/>
  <c r="A405" i="89"/>
  <c r="D404" i="89"/>
  <c r="C404" i="89"/>
  <c r="B404" i="89"/>
  <c r="A404" i="89"/>
  <c r="D403" i="89"/>
  <c r="C403" i="89"/>
  <c r="B403" i="89"/>
  <c r="A403" i="89"/>
  <c r="D402" i="89"/>
  <c r="C402" i="89"/>
  <c r="B402" i="89"/>
  <c r="A402" i="89"/>
  <c r="D401" i="89"/>
  <c r="C401" i="89"/>
  <c r="B401" i="89"/>
  <c r="A401" i="89"/>
  <c r="D400" i="89"/>
  <c r="C400" i="89"/>
  <c r="B400" i="89"/>
  <c r="A400" i="89"/>
  <c r="D399" i="89"/>
  <c r="C399" i="89"/>
  <c r="B399" i="89"/>
  <c r="A399" i="89"/>
  <c r="D398" i="89"/>
  <c r="C398" i="89"/>
  <c r="B398" i="89"/>
  <c r="A398" i="89"/>
  <c r="D397" i="89"/>
  <c r="C397" i="89"/>
  <c r="B397" i="89"/>
  <c r="A397" i="89"/>
  <c r="D396" i="89"/>
  <c r="C396" i="89"/>
  <c r="B396" i="89"/>
  <c r="A396" i="89"/>
  <c r="D395" i="89"/>
  <c r="C395" i="89"/>
  <c r="B395" i="89"/>
  <c r="A395" i="89"/>
  <c r="D394" i="89"/>
  <c r="C394" i="89"/>
  <c r="B394" i="89"/>
  <c r="A394" i="89"/>
  <c r="D393" i="89"/>
  <c r="C393" i="89"/>
  <c r="B393" i="89"/>
  <c r="A393" i="89"/>
  <c r="D392" i="89"/>
  <c r="C392" i="89"/>
  <c r="B392" i="89"/>
  <c r="A392" i="89"/>
  <c r="D391" i="89"/>
  <c r="C391" i="89"/>
  <c r="B391" i="89"/>
  <c r="A391" i="89"/>
  <c r="D390" i="89"/>
  <c r="C390" i="89"/>
  <c r="B390" i="89"/>
  <c r="A390" i="89"/>
  <c r="D389" i="89"/>
  <c r="C389" i="89"/>
  <c r="B389" i="89"/>
  <c r="A389" i="89"/>
  <c r="D388" i="89"/>
  <c r="C388" i="89"/>
  <c r="B388" i="89"/>
  <c r="A388" i="89"/>
  <c r="D387" i="89"/>
  <c r="C387" i="89"/>
  <c r="B387" i="89"/>
  <c r="A387" i="89"/>
  <c r="D386" i="89"/>
  <c r="C386" i="89"/>
  <c r="B386" i="89"/>
  <c r="A386" i="89"/>
  <c r="D385" i="89"/>
  <c r="C385" i="89"/>
  <c r="B385" i="89"/>
  <c r="A385" i="89"/>
  <c r="D384" i="89"/>
  <c r="C384" i="89"/>
  <c r="B384" i="89"/>
  <c r="A384" i="89"/>
  <c r="D383" i="89"/>
  <c r="C383" i="89"/>
  <c r="B383" i="89"/>
  <c r="A383" i="89"/>
  <c r="D382" i="89"/>
  <c r="C382" i="89"/>
  <c r="B382" i="89"/>
  <c r="A382" i="89"/>
  <c r="D381" i="89"/>
  <c r="C381" i="89"/>
  <c r="B381" i="89"/>
  <c r="A381" i="89"/>
  <c r="D380" i="89"/>
  <c r="C380" i="89"/>
  <c r="B380" i="89"/>
  <c r="A380" i="89"/>
  <c r="D379" i="89"/>
  <c r="C379" i="89"/>
  <c r="B379" i="89"/>
  <c r="A379" i="89"/>
  <c r="D378" i="89"/>
  <c r="C378" i="89"/>
  <c r="B378" i="89"/>
  <c r="A378" i="89"/>
  <c r="D377" i="89"/>
  <c r="C377" i="89"/>
  <c r="B377" i="89"/>
  <c r="A377" i="89"/>
  <c r="D376" i="89"/>
  <c r="C376" i="89"/>
  <c r="B376" i="89"/>
  <c r="A376" i="89"/>
  <c r="D375" i="89"/>
  <c r="C375" i="89"/>
  <c r="B375" i="89"/>
  <c r="A375" i="89"/>
  <c r="D374" i="89"/>
  <c r="C374" i="89"/>
  <c r="B374" i="89"/>
  <c r="A374" i="89"/>
  <c r="D373" i="89"/>
  <c r="C373" i="89"/>
  <c r="B373" i="89"/>
  <c r="A373" i="89"/>
  <c r="D372" i="89"/>
  <c r="C372" i="89"/>
  <c r="B372" i="89"/>
  <c r="A372" i="89"/>
  <c r="D371" i="89"/>
  <c r="C371" i="89"/>
  <c r="B371" i="89"/>
  <c r="A371" i="89"/>
  <c r="D370" i="89"/>
  <c r="C370" i="89"/>
  <c r="B370" i="89"/>
  <c r="A370" i="89"/>
  <c r="D369" i="89"/>
  <c r="C369" i="89"/>
  <c r="B369" i="89"/>
  <c r="A369" i="89"/>
  <c r="D368" i="89"/>
  <c r="C368" i="89"/>
  <c r="B368" i="89"/>
  <c r="A368" i="89"/>
  <c r="D367" i="89"/>
  <c r="C367" i="89"/>
  <c r="B367" i="89"/>
  <c r="A367" i="89"/>
  <c r="D366" i="89"/>
  <c r="C366" i="89"/>
  <c r="B366" i="89"/>
  <c r="A366" i="89"/>
  <c r="D365" i="89"/>
  <c r="C365" i="89"/>
  <c r="B365" i="89"/>
  <c r="A365" i="89"/>
  <c r="D364" i="89"/>
  <c r="C364" i="89"/>
  <c r="B364" i="89"/>
  <c r="A364" i="89"/>
  <c r="D363" i="89"/>
  <c r="C363" i="89"/>
  <c r="B363" i="89"/>
  <c r="A363" i="89"/>
  <c r="D362" i="89"/>
  <c r="C362" i="89"/>
  <c r="B362" i="89"/>
  <c r="A362" i="89"/>
  <c r="D361" i="89"/>
  <c r="C361" i="89"/>
  <c r="B361" i="89"/>
  <c r="A361" i="89"/>
  <c r="D360" i="89"/>
  <c r="C360" i="89"/>
  <c r="B360" i="89"/>
  <c r="A360" i="89"/>
  <c r="D359" i="89"/>
  <c r="C359" i="89"/>
  <c r="B359" i="89"/>
  <c r="A359" i="89"/>
  <c r="D358" i="89"/>
  <c r="C358" i="89"/>
  <c r="B358" i="89"/>
  <c r="A358" i="89"/>
  <c r="D357" i="89"/>
  <c r="C357" i="89"/>
  <c r="B357" i="89"/>
  <c r="A357" i="89"/>
  <c r="D356" i="89"/>
  <c r="C356" i="89"/>
  <c r="B356" i="89"/>
  <c r="A356" i="89"/>
  <c r="D355" i="89"/>
  <c r="C355" i="89"/>
  <c r="B355" i="89"/>
  <c r="A355" i="89"/>
  <c r="D354" i="89"/>
  <c r="C354" i="89"/>
  <c r="B354" i="89"/>
  <c r="A354" i="89"/>
  <c r="D353" i="89"/>
  <c r="C353" i="89"/>
  <c r="B353" i="89"/>
  <c r="A353" i="89"/>
  <c r="D352" i="89"/>
  <c r="C352" i="89"/>
  <c r="B352" i="89"/>
  <c r="A352" i="89"/>
  <c r="D351" i="89"/>
  <c r="C351" i="89"/>
  <c r="B351" i="89"/>
  <c r="A351" i="89"/>
  <c r="D350" i="89"/>
  <c r="C350" i="89"/>
  <c r="B350" i="89"/>
  <c r="A350" i="89"/>
  <c r="D349" i="89"/>
  <c r="C349" i="89"/>
  <c r="B349" i="89"/>
  <c r="A349" i="89"/>
  <c r="D348" i="89"/>
  <c r="C348" i="89"/>
  <c r="B348" i="89"/>
  <c r="A348" i="89"/>
  <c r="D347" i="89"/>
  <c r="C347" i="89"/>
  <c r="B347" i="89"/>
  <c r="A347" i="89"/>
  <c r="D346" i="89"/>
  <c r="C346" i="89"/>
  <c r="B346" i="89"/>
  <c r="A346" i="89"/>
  <c r="D345" i="89"/>
  <c r="C345" i="89"/>
  <c r="B345" i="89"/>
  <c r="A345" i="89"/>
  <c r="D344" i="89"/>
  <c r="C344" i="89"/>
  <c r="B344" i="89"/>
  <c r="A344" i="89"/>
  <c r="D343" i="89"/>
  <c r="C343" i="89"/>
  <c r="B343" i="89"/>
  <c r="A343" i="89"/>
  <c r="D342" i="89"/>
  <c r="C342" i="89"/>
  <c r="B342" i="89"/>
  <c r="A342" i="89"/>
  <c r="D341" i="89"/>
  <c r="C341" i="89"/>
  <c r="B341" i="89"/>
  <c r="A341" i="89"/>
  <c r="D340" i="89"/>
  <c r="C340" i="89"/>
  <c r="B340" i="89"/>
  <c r="A340" i="89"/>
  <c r="D339" i="89"/>
  <c r="C339" i="89"/>
  <c r="B339" i="89"/>
  <c r="A339" i="89"/>
  <c r="D338" i="89"/>
  <c r="C338" i="89"/>
  <c r="B338" i="89"/>
  <c r="A338" i="89"/>
  <c r="D337" i="89"/>
  <c r="C337" i="89"/>
  <c r="B337" i="89"/>
  <c r="A337" i="89"/>
  <c r="D336" i="89"/>
  <c r="C336" i="89"/>
  <c r="B336" i="89"/>
  <c r="A336" i="89"/>
  <c r="D335" i="89"/>
  <c r="C335" i="89"/>
  <c r="B335" i="89"/>
  <c r="A335" i="89"/>
  <c r="D334" i="89"/>
  <c r="C334" i="89"/>
  <c r="B334" i="89"/>
  <c r="A334" i="89"/>
  <c r="D333" i="89"/>
  <c r="C333" i="89"/>
  <c r="B333" i="89"/>
  <c r="A333" i="89"/>
  <c r="D332" i="89"/>
  <c r="C332" i="89"/>
  <c r="B332" i="89"/>
  <c r="A332" i="89"/>
  <c r="D331" i="89"/>
  <c r="C331" i="89"/>
  <c r="B331" i="89"/>
  <c r="A331" i="89"/>
  <c r="D330" i="89"/>
  <c r="C330" i="89"/>
  <c r="B330" i="89"/>
  <c r="A330" i="89"/>
  <c r="D329" i="89"/>
  <c r="C329" i="89"/>
  <c r="B329" i="89"/>
  <c r="A329" i="89"/>
  <c r="D328" i="89"/>
  <c r="C328" i="89"/>
  <c r="B328" i="89"/>
  <c r="A328" i="89"/>
  <c r="D327" i="89"/>
  <c r="C327" i="89"/>
  <c r="B327" i="89"/>
  <c r="A327" i="89"/>
  <c r="D326" i="89"/>
  <c r="C326" i="89"/>
  <c r="B326" i="89"/>
  <c r="A326" i="89"/>
  <c r="D325" i="89"/>
  <c r="C325" i="89"/>
  <c r="B325" i="89"/>
  <c r="A325" i="89"/>
  <c r="D324" i="89"/>
  <c r="C324" i="89"/>
  <c r="B324" i="89"/>
  <c r="A324" i="89"/>
  <c r="D323" i="89"/>
  <c r="C323" i="89"/>
  <c r="B323" i="89"/>
  <c r="A323" i="89"/>
  <c r="D322" i="89"/>
  <c r="C322" i="89"/>
  <c r="B322" i="89"/>
  <c r="A322" i="89"/>
  <c r="D321" i="89"/>
  <c r="C321" i="89"/>
  <c r="B321" i="89"/>
  <c r="A321" i="89"/>
  <c r="D320" i="89"/>
  <c r="C320" i="89"/>
  <c r="B320" i="89"/>
  <c r="A320" i="89"/>
  <c r="D319" i="89"/>
  <c r="C319" i="89"/>
  <c r="B319" i="89"/>
  <c r="A319" i="89"/>
  <c r="D318" i="89"/>
  <c r="C318" i="89"/>
  <c r="B318" i="89"/>
  <c r="A318" i="89"/>
  <c r="D317" i="89"/>
  <c r="C317" i="89"/>
  <c r="B317" i="89"/>
  <c r="A317" i="89"/>
  <c r="D316" i="89"/>
  <c r="C316" i="89"/>
  <c r="B316" i="89"/>
  <c r="A316" i="89"/>
  <c r="D315" i="89"/>
  <c r="C315" i="89"/>
  <c r="B315" i="89"/>
  <c r="A315" i="89"/>
  <c r="D314" i="89"/>
  <c r="C314" i="89"/>
  <c r="B314" i="89"/>
  <c r="A314" i="89"/>
  <c r="D313" i="89"/>
  <c r="C313" i="89"/>
  <c r="B313" i="89"/>
  <c r="A313" i="89"/>
  <c r="D312" i="89"/>
  <c r="C312" i="89"/>
  <c r="B312" i="89"/>
  <c r="A312" i="89"/>
  <c r="D311" i="89"/>
  <c r="C311" i="89"/>
  <c r="B311" i="89"/>
  <c r="A311" i="89"/>
  <c r="D310" i="89"/>
  <c r="C310" i="89"/>
  <c r="B310" i="89"/>
  <c r="A310" i="89"/>
  <c r="D309" i="89"/>
  <c r="C309" i="89"/>
  <c r="B309" i="89"/>
  <c r="A309" i="89"/>
  <c r="D308" i="89"/>
  <c r="C308" i="89"/>
  <c r="B308" i="89"/>
  <c r="A308" i="89"/>
  <c r="D307" i="89"/>
  <c r="C307" i="89"/>
  <c r="B307" i="89"/>
  <c r="A307" i="89"/>
  <c r="D306" i="89"/>
  <c r="C306" i="89"/>
  <c r="B306" i="89"/>
  <c r="A306" i="89"/>
  <c r="D305" i="89"/>
  <c r="C305" i="89"/>
  <c r="B305" i="89"/>
  <c r="A305" i="89"/>
  <c r="D304" i="89"/>
  <c r="C304" i="89"/>
  <c r="B304" i="89"/>
  <c r="A304" i="89"/>
  <c r="D303" i="89"/>
  <c r="C303" i="89"/>
  <c r="B303" i="89"/>
  <c r="A303" i="89"/>
  <c r="D302" i="89"/>
  <c r="C302" i="89"/>
  <c r="B302" i="89"/>
  <c r="A302" i="89"/>
  <c r="D301" i="89"/>
  <c r="C301" i="89"/>
  <c r="B301" i="89"/>
  <c r="A301" i="89"/>
  <c r="D300" i="89"/>
  <c r="C300" i="89"/>
  <c r="B300" i="89"/>
  <c r="A300" i="89"/>
  <c r="D299" i="89"/>
  <c r="C299" i="89"/>
  <c r="B299" i="89"/>
  <c r="A299" i="89"/>
  <c r="D298" i="89"/>
  <c r="C298" i="89"/>
  <c r="B298" i="89"/>
  <c r="A298" i="89"/>
  <c r="D297" i="89"/>
  <c r="C297" i="89"/>
  <c r="B297" i="89"/>
  <c r="A297" i="89"/>
  <c r="D296" i="89"/>
  <c r="C296" i="89"/>
  <c r="B296" i="89"/>
  <c r="A296" i="89"/>
  <c r="D295" i="89"/>
  <c r="C295" i="89"/>
  <c r="B295" i="89"/>
  <c r="A295" i="89"/>
  <c r="D294" i="89"/>
  <c r="C294" i="89"/>
  <c r="B294" i="89"/>
  <c r="A294" i="89"/>
  <c r="D293" i="89"/>
  <c r="C293" i="89"/>
  <c r="B293" i="89"/>
  <c r="A293" i="89"/>
  <c r="D292" i="89"/>
  <c r="C292" i="89"/>
  <c r="B292" i="89"/>
  <c r="A292" i="89"/>
  <c r="D291" i="89"/>
  <c r="C291" i="89"/>
  <c r="B291" i="89"/>
  <c r="A291" i="89"/>
  <c r="D290" i="89"/>
  <c r="C290" i="89"/>
  <c r="B290" i="89"/>
  <c r="A290" i="89"/>
  <c r="D289" i="89"/>
  <c r="C289" i="89"/>
  <c r="B289" i="89"/>
  <c r="A289" i="89"/>
  <c r="D288" i="89"/>
  <c r="C288" i="89"/>
  <c r="B288" i="89"/>
  <c r="A288" i="89"/>
  <c r="D287" i="89"/>
  <c r="C287" i="89"/>
  <c r="B287" i="89"/>
  <c r="A287" i="89"/>
  <c r="D286" i="89"/>
  <c r="C286" i="89"/>
  <c r="B286" i="89"/>
  <c r="A286" i="89"/>
  <c r="D285" i="89"/>
  <c r="C285" i="89"/>
  <c r="B285" i="89"/>
  <c r="A285" i="89"/>
  <c r="D284" i="89"/>
  <c r="C284" i="89"/>
  <c r="B284" i="89"/>
  <c r="A284" i="89"/>
  <c r="D283" i="89"/>
  <c r="C283" i="89"/>
  <c r="B283" i="89"/>
  <c r="A283" i="89"/>
  <c r="D282" i="89"/>
  <c r="C282" i="89"/>
  <c r="B282" i="89"/>
  <c r="A282" i="89"/>
  <c r="D281" i="89"/>
  <c r="C281" i="89"/>
  <c r="B281" i="89"/>
  <c r="A281" i="89"/>
  <c r="D280" i="89"/>
  <c r="C280" i="89"/>
  <c r="B280" i="89"/>
  <c r="A280" i="89"/>
  <c r="D279" i="89"/>
  <c r="C279" i="89"/>
  <c r="B279" i="89"/>
  <c r="A279" i="89"/>
  <c r="D278" i="89"/>
  <c r="C278" i="89"/>
  <c r="B278" i="89"/>
  <c r="A278" i="89"/>
  <c r="D277" i="89"/>
  <c r="C277" i="89"/>
  <c r="B277" i="89"/>
  <c r="A277" i="89"/>
  <c r="D276" i="89"/>
  <c r="C276" i="89"/>
  <c r="B276" i="89"/>
  <c r="A276" i="89"/>
  <c r="D275" i="89"/>
  <c r="C275" i="89"/>
  <c r="B275" i="89"/>
  <c r="A275" i="89"/>
  <c r="D274" i="89"/>
  <c r="C274" i="89"/>
  <c r="B274" i="89"/>
  <c r="A274" i="89"/>
  <c r="D273" i="89"/>
  <c r="C273" i="89"/>
  <c r="B273" i="89"/>
  <c r="A273" i="89"/>
  <c r="D272" i="89"/>
  <c r="C272" i="89"/>
  <c r="B272" i="89"/>
  <c r="A272" i="89"/>
  <c r="D271" i="89"/>
  <c r="C271" i="89"/>
  <c r="B271" i="89"/>
  <c r="A271" i="89"/>
  <c r="D270" i="89"/>
  <c r="C270" i="89"/>
  <c r="B270" i="89"/>
  <c r="A270" i="89"/>
  <c r="D269" i="89"/>
  <c r="C269" i="89"/>
  <c r="B269" i="89"/>
  <c r="A269" i="89"/>
  <c r="D268" i="89"/>
  <c r="C268" i="89"/>
  <c r="B268" i="89"/>
  <c r="A268" i="89"/>
  <c r="D267" i="89"/>
  <c r="C267" i="89"/>
  <c r="B267" i="89"/>
  <c r="A267" i="89"/>
  <c r="D266" i="89"/>
  <c r="C266" i="89"/>
  <c r="B266" i="89"/>
  <c r="A266" i="89"/>
  <c r="D265" i="89"/>
  <c r="C265" i="89"/>
  <c r="B265" i="89"/>
  <c r="A265" i="89"/>
  <c r="D264" i="89"/>
  <c r="C264" i="89"/>
  <c r="B264" i="89"/>
  <c r="A264" i="89"/>
  <c r="D263" i="89"/>
  <c r="C263" i="89"/>
  <c r="B263" i="89"/>
  <c r="A263" i="89"/>
  <c r="D262" i="89"/>
  <c r="C262" i="89"/>
  <c r="B262" i="89"/>
  <c r="A262" i="89"/>
  <c r="D261" i="89"/>
  <c r="C261" i="89"/>
  <c r="B261" i="89"/>
  <c r="A261" i="89"/>
  <c r="D260" i="89"/>
  <c r="C260" i="89"/>
  <c r="B260" i="89"/>
  <c r="A260" i="89"/>
  <c r="D259" i="89"/>
  <c r="C259" i="89"/>
  <c r="B259" i="89"/>
  <c r="A259" i="89"/>
  <c r="D258" i="89"/>
  <c r="C258" i="89"/>
  <c r="B258" i="89"/>
  <c r="A258" i="89"/>
  <c r="D257" i="89"/>
  <c r="C257" i="89"/>
  <c r="B257" i="89"/>
  <c r="A257" i="89"/>
  <c r="D256" i="89"/>
  <c r="C256" i="89"/>
  <c r="B256" i="89"/>
  <c r="A256" i="89"/>
  <c r="D255" i="89"/>
  <c r="C255" i="89"/>
  <c r="B255" i="89"/>
  <c r="A255" i="89"/>
  <c r="D254" i="89"/>
  <c r="C254" i="89"/>
  <c r="B254" i="89"/>
  <c r="A254" i="89"/>
  <c r="D253" i="89"/>
  <c r="C253" i="89"/>
  <c r="B253" i="89"/>
  <c r="A253" i="89"/>
  <c r="D252" i="89"/>
  <c r="C252" i="89"/>
  <c r="B252" i="89"/>
  <c r="A252" i="89"/>
  <c r="D251" i="89"/>
  <c r="C251" i="89"/>
  <c r="B251" i="89"/>
  <c r="A251" i="89"/>
  <c r="D250" i="89"/>
  <c r="C250" i="89"/>
  <c r="B250" i="89"/>
  <c r="A250" i="89"/>
  <c r="D249" i="89"/>
  <c r="C249" i="89"/>
  <c r="B249" i="89"/>
  <c r="A249" i="89"/>
  <c r="D248" i="89"/>
  <c r="C248" i="89"/>
  <c r="B248" i="89"/>
  <c r="A248" i="89"/>
  <c r="D247" i="89"/>
  <c r="C247" i="89"/>
  <c r="B247" i="89"/>
  <c r="A247" i="89"/>
  <c r="D246" i="89"/>
  <c r="C246" i="89"/>
  <c r="B246" i="89"/>
  <c r="A246" i="89"/>
  <c r="D245" i="89"/>
  <c r="C245" i="89"/>
  <c r="B245" i="89"/>
  <c r="A245" i="89"/>
  <c r="D244" i="89"/>
  <c r="C244" i="89"/>
  <c r="B244" i="89"/>
  <c r="A244" i="89"/>
  <c r="D243" i="89"/>
  <c r="C243" i="89"/>
  <c r="B243" i="89"/>
  <c r="A243" i="89"/>
  <c r="D242" i="89"/>
  <c r="C242" i="89"/>
  <c r="B242" i="89"/>
  <c r="A242" i="89"/>
  <c r="D241" i="89"/>
  <c r="C241" i="89"/>
  <c r="B241" i="89"/>
  <c r="A241" i="89"/>
  <c r="D240" i="89"/>
  <c r="C240" i="89"/>
  <c r="B240" i="89"/>
  <c r="A240" i="89"/>
  <c r="D239" i="89"/>
  <c r="C239" i="89"/>
  <c r="B239" i="89"/>
  <c r="A239" i="89"/>
  <c r="D238" i="89"/>
  <c r="C238" i="89"/>
  <c r="B238" i="89"/>
  <c r="A238" i="89"/>
  <c r="D237" i="89"/>
  <c r="C237" i="89"/>
  <c r="B237" i="89"/>
  <c r="A237" i="89"/>
  <c r="D236" i="89"/>
  <c r="C236" i="89"/>
  <c r="B236" i="89"/>
  <c r="A236" i="89"/>
  <c r="D235" i="89"/>
  <c r="C235" i="89"/>
  <c r="B235" i="89"/>
  <c r="A235" i="89"/>
  <c r="D234" i="89"/>
  <c r="C234" i="89"/>
  <c r="B234" i="89"/>
  <c r="A234" i="89"/>
  <c r="D233" i="89"/>
  <c r="C233" i="89"/>
  <c r="B233" i="89"/>
  <c r="A233" i="89"/>
  <c r="D232" i="89"/>
  <c r="C232" i="89"/>
  <c r="B232" i="89"/>
  <c r="A232" i="89"/>
  <c r="D231" i="89"/>
  <c r="C231" i="89"/>
  <c r="B231" i="89"/>
  <c r="A231" i="89"/>
  <c r="D230" i="89"/>
  <c r="C230" i="89"/>
  <c r="B230" i="89"/>
  <c r="A230" i="89"/>
  <c r="D229" i="89"/>
  <c r="C229" i="89"/>
  <c r="B229" i="89"/>
  <c r="A229" i="89"/>
  <c r="D228" i="89"/>
  <c r="C228" i="89"/>
  <c r="B228" i="89"/>
  <c r="A228" i="89"/>
  <c r="D227" i="89"/>
  <c r="C227" i="89"/>
  <c r="B227" i="89"/>
  <c r="A227" i="89"/>
  <c r="D226" i="89"/>
  <c r="C226" i="89"/>
  <c r="B226" i="89"/>
  <c r="A226" i="89"/>
  <c r="D225" i="89"/>
  <c r="C225" i="89"/>
  <c r="B225" i="89"/>
  <c r="A225" i="89"/>
  <c r="D224" i="89"/>
  <c r="C224" i="89"/>
  <c r="B224" i="89"/>
  <c r="A224" i="89"/>
  <c r="D223" i="89"/>
  <c r="C223" i="89"/>
  <c r="B223" i="89"/>
  <c r="A223" i="89"/>
  <c r="D222" i="89"/>
  <c r="C222" i="89"/>
  <c r="B222" i="89"/>
  <c r="A222" i="89"/>
  <c r="D221" i="89"/>
  <c r="C221" i="89"/>
  <c r="B221" i="89"/>
  <c r="A221" i="89"/>
  <c r="D220" i="89"/>
  <c r="C220" i="89"/>
  <c r="B220" i="89"/>
  <c r="A220" i="89"/>
  <c r="D219" i="89"/>
  <c r="C219" i="89"/>
  <c r="B219" i="89"/>
  <c r="A219" i="89"/>
  <c r="D218" i="89"/>
  <c r="C218" i="89"/>
  <c r="B218" i="89"/>
  <c r="A218" i="89"/>
  <c r="D217" i="89"/>
  <c r="C217" i="89"/>
  <c r="B217" i="89"/>
  <c r="A217" i="89"/>
  <c r="D216" i="89"/>
  <c r="C216" i="89"/>
  <c r="B216" i="89"/>
  <c r="A216" i="89"/>
  <c r="D215" i="89"/>
  <c r="C215" i="89"/>
  <c r="B215" i="89"/>
  <c r="A215" i="89"/>
  <c r="D214" i="89"/>
  <c r="C214" i="89"/>
  <c r="B214" i="89"/>
  <c r="A214" i="89"/>
  <c r="D213" i="89"/>
  <c r="C213" i="89"/>
  <c r="B213" i="89"/>
  <c r="A213" i="89"/>
  <c r="D212" i="89"/>
  <c r="C212" i="89"/>
  <c r="B212" i="89"/>
  <c r="A212" i="89"/>
  <c r="D211" i="89"/>
  <c r="C211" i="89"/>
  <c r="B211" i="89"/>
  <c r="A211" i="89"/>
  <c r="D210" i="89"/>
  <c r="C210" i="89"/>
  <c r="B210" i="89"/>
  <c r="A210" i="89"/>
  <c r="D209" i="89"/>
  <c r="C209" i="89"/>
  <c r="B209" i="89"/>
  <c r="A209" i="89"/>
  <c r="D208" i="89"/>
  <c r="C208" i="89"/>
  <c r="B208" i="89"/>
  <c r="A208" i="89"/>
  <c r="D207" i="89"/>
  <c r="C207" i="89"/>
  <c r="B207" i="89"/>
  <c r="A207" i="89"/>
  <c r="D206" i="89"/>
  <c r="C206" i="89"/>
  <c r="B206" i="89"/>
  <c r="A206" i="89"/>
  <c r="D205" i="89"/>
  <c r="C205" i="89"/>
  <c r="B205" i="89"/>
  <c r="A205" i="89"/>
  <c r="D204" i="89"/>
  <c r="C204" i="89"/>
  <c r="B204" i="89"/>
  <c r="A204" i="89"/>
  <c r="D203" i="89"/>
  <c r="C203" i="89"/>
  <c r="B203" i="89"/>
  <c r="A203" i="89"/>
  <c r="D202" i="89"/>
  <c r="C202" i="89"/>
  <c r="B202" i="89"/>
  <c r="A202" i="89"/>
  <c r="D201" i="89"/>
  <c r="C201" i="89"/>
  <c r="B201" i="89"/>
  <c r="A201" i="89"/>
  <c r="D200" i="89"/>
  <c r="C200" i="89"/>
  <c r="B200" i="89"/>
  <c r="A200" i="89"/>
  <c r="D199" i="89"/>
  <c r="C199" i="89"/>
  <c r="B199" i="89"/>
  <c r="A199" i="89"/>
  <c r="D198" i="89"/>
  <c r="C198" i="89"/>
  <c r="B198" i="89"/>
  <c r="A198" i="89"/>
  <c r="D197" i="89"/>
  <c r="C197" i="89"/>
  <c r="B197" i="89"/>
  <c r="A197" i="89"/>
  <c r="D196" i="89"/>
  <c r="C196" i="89"/>
  <c r="B196" i="89"/>
  <c r="A196" i="89"/>
  <c r="D195" i="89"/>
  <c r="C195" i="89"/>
  <c r="B195" i="89"/>
  <c r="A195" i="89"/>
  <c r="D194" i="89"/>
  <c r="C194" i="89"/>
  <c r="B194" i="89"/>
  <c r="A194" i="89"/>
  <c r="D193" i="89"/>
  <c r="C193" i="89"/>
  <c r="B193" i="89"/>
  <c r="A193" i="89"/>
  <c r="D192" i="89"/>
  <c r="C192" i="89"/>
  <c r="B192" i="89"/>
  <c r="A192" i="89"/>
  <c r="D191" i="89"/>
  <c r="C191" i="89"/>
  <c r="B191" i="89"/>
  <c r="A191" i="89"/>
  <c r="D190" i="89"/>
  <c r="C190" i="89"/>
  <c r="B190" i="89"/>
  <c r="A190" i="89"/>
  <c r="D189" i="89"/>
  <c r="C189" i="89"/>
  <c r="B189" i="89"/>
  <c r="A189" i="89"/>
  <c r="D188" i="89"/>
  <c r="C188" i="89"/>
  <c r="B188" i="89"/>
  <c r="A188" i="89"/>
  <c r="D187" i="89"/>
  <c r="C187" i="89"/>
  <c r="B187" i="89"/>
  <c r="A187" i="89"/>
  <c r="D186" i="89"/>
  <c r="C186" i="89"/>
  <c r="B186" i="89"/>
  <c r="A186" i="89"/>
  <c r="D185" i="89"/>
  <c r="C185" i="89"/>
  <c r="B185" i="89"/>
  <c r="A185" i="89"/>
  <c r="D184" i="89"/>
  <c r="C184" i="89"/>
  <c r="B184" i="89"/>
  <c r="A184" i="89"/>
  <c r="D183" i="89"/>
  <c r="C183" i="89"/>
  <c r="B183" i="89"/>
  <c r="A183" i="89"/>
  <c r="D182" i="89"/>
  <c r="C182" i="89"/>
  <c r="B182" i="89"/>
  <c r="A182" i="89"/>
  <c r="D181" i="89"/>
  <c r="C181" i="89"/>
  <c r="B181" i="89"/>
  <c r="A181" i="89"/>
  <c r="D180" i="89"/>
  <c r="C180" i="89"/>
  <c r="B180" i="89"/>
  <c r="A180" i="89"/>
  <c r="D179" i="89"/>
  <c r="C179" i="89"/>
  <c r="B179" i="89"/>
  <c r="A179" i="89"/>
  <c r="D178" i="89"/>
  <c r="C178" i="89"/>
  <c r="B178" i="89"/>
  <c r="A178" i="89"/>
  <c r="D177" i="89"/>
  <c r="C177" i="89"/>
  <c r="B177" i="89"/>
  <c r="A177" i="89"/>
  <c r="D176" i="89"/>
  <c r="C176" i="89"/>
  <c r="B176" i="89"/>
  <c r="A176" i="89"/>
  <c r="D175" i="89"/>
  <c r="C175" i="89"/>
  <c r="B175" i="89"/>
  <c r="A175" i="89"/>
  <c r="D174" i="89"/>
  <c r="C174" i="89"/>
  <c r="B174" i="89"/>
  <c r="A174" i="89"/>
  <c r="D173" i="89"/>
  <c r="C173" i="89"/>
  <c r="B173" i="89"/>
  <c r="A173" i="89"/>
  <c r="D172" i="89"/>
  <c r="C172" i="89"/>
  <c r="B172" i="89"/>
  <c r="A172" i="89"/>
  <c r="D171" i="89"/>
  <c r="C171" i="89"/>
  <c r="B171" i="89"/>
  <c r="A171" i="89"/>
  <c r="D170" i="89"/>
  <c r="C170" i="89"/>
  <c r="B170" i="89"/>
  <c r="A170" i="89"/>
  <c r="D169" i="89"/>
  <c r="C169" i="89"/>
  <c r="B169" i="89"/>
  <c r="A169" i="89"/>
  <c r="D168" i="89"/>
  <c r="C168" i="89"/>
  <c r="B168" i="89"/>
  <c r="A168" i="89"/>
  <c r="D167" i="89"/>
  <c r="C167" i="89"/>
  <c r="B167" i="89"/>
  <c r="A167" i="89"/>
  <c r="D166" i="89"/>
  <c r="C166" i="89"/>
  <c r="B166" i="89"/>
  <c r="A166" i="89"/>
  <c r="D165" i="89"/>
  <c r="C165" i="89"/>
  <c r="B165" i="89"/>
  <c r="A165" i="89"/>
  <c r="D164" i="89"/>
  <c r="C164" i="89"/>
  <c r="B164" i="89"/>
  <c r="A164" i="89"/>
  <c r="D163" i="89"/>
  <c r="C163" i="89"/>
  <c r="B163" i="89"/>
  <c r="A163" i="89"/>
  <c r="D162" i="89"/>
  <c r="C162" i="89"/>
  <c r="B162" i="89"/>
  <c r="A162" i="89"/>
  <c r="D161" i="89"/>
  <c r="C161" i="89"/>
  <c r="B161" i="89"/>
  <c r="A161" i="89"/>
  <c r="D160" i="89"/>
  <c r="C160" i="89"/>
  <c r="B160" i="89"/>
  <c r="A160" i="89"/>
  <c r="D159" i="89"/>
  <c r="C159" i="89"/>
  <c r="B159" i="89"/>
  <c r="A159" i="89"/>
  <c r="D158" i="89"/>
  <c r="C158" i="89"/>
  <c r="B158" i="89"/>
  <c r="A158" i="89"/>
  <c r="D157" i="89"/>
  <c r="C157" i="89"/>
  <c r="B157" i="89"/>
  <c r="A157" i="89"/>
  <c r="D156" i="89"/>
  <c r="C156" i="89"/>
  <c r="B156" i="89"/>
  <c r="A156" i="89"/>
  <c r="D155" i="89"/>
  <c r="C155" i="89"/>
  <c r="B155" i="89"/>
  <c r="A155" i="89"/>
  <c r="D154" i="89"/>
  <c r="C154" i="89"/>
  <c r="B154" i="89"/>
  <c r="A154" i="89"/>
  <c r="D153" i="89"/>
  <c r="C153" i="89"/>
  <c r="B153" i="89"/>
  <c r="A153" i="89"/>
  <c r="D152" i="89"/>
  <c r="C152" i="89"/>
  <c r="B152" i="89"/>
  <c r="A152" i="89"/>
  <c r="D151" i="89"/>
  <c r="C151" i="89"/>
  <c r="B151" i="89"/>
  <c r="A151" i="89"/>
  <c r="D150" i="89"/>
  <c r="C150" i="89"/>
  <c r="B150" i="89"/>
  <c r="A150" i="89"/>
  <c r="D149" i="89"/>
  <c r="C149" i="89"/>
  <c r="B149" i="89"/>
  <c r="A149" i="89"/>
  <c r="D148" i="89"/>
  <c r="C148" i="89"/>
  <c r="B148" i="89"/>
  <c r="A148" i="89"/>
  <c r="D147" i="89"/>
  <c r="C147" i="89"/>
  <c r="B147" i="89"/>
  <c r="A147" i="89"/>
  <c r="D146" i="89"/>
  <c r="C146" i="89"/>
  <c r="B146" i="89"/>
  <c r="A146" i="89"/>
  <c r="D145" i="89"/>
  <c r="C145" i="89"/>
  <c r="B145" i="89"/>
  <c r="A145" i="89"/>
  <c r="D144" i="89"/>
  <c r="C144" i="89"/>
  <c r="B144" i="89"/>
  <c r="A144" i="89"/>
  <c r="D143" i="89"/>
  <c r="C143" i="89"/>
  <c r="B143" i="89"/>
  <c r="A143" i="89"/>
  <c r="D142" i="89"/>
  <c r="C142" i="89"/>
  <c r="B142" i="89"/>
  <c r="A142" i="89"/>
  <c r="D141" i="89"/>
  <c r="C141" i="89"/>
  <c r="B141" i="89"/>
  <c r="A141" i="89"/>
  <c r="D140" i="89"/>
  <c r="C140" i="89"/>
  <c r="B140" i="89"/>
  <c r="A140" i="89"/>
  <c r="D139" i="89"/>
  <c r="C139" i="89"/>
  <c r="B139" i="89"/>
  <c r="A139" i="89"/>
  <c r="D138" i="89"/>
  <c r="C138" i="89"/>
  <c r="B138" i="89"/>
  <c r="A138" i="89"/>
  <c r="D137" i="89"/>
  <c r="C137" i="89"/>
  <c r="B137" i="89"/>
  <c r="A137" i="89"/>
  <c r="D136" i="89"/>
  <c r="C136" i="89"/>
  <c r="B136" i="89"/>
  <c r="A136" i="89"/>
  <c r="D135" i="89"/>
  <c r="C135" i="89"/>
  <c r="B135" i="89"/>
  <c r="A135" i="89"/>
  <c r="D134" i="89"/>
  <c r="C134" i="89"/>
  <c r="B134" i="89"/>
  <c r="A134" i="89"/>
  <c r="D133" i="89"/>
  <c r="C133" i="89"/>
  <c r="B133" i="89"/>
  <c r="A133" i="89"/>
  <c r="D132" i="89"/>
  <c r="C132" i="89"/>
  <c r="B132" i="89"/>
  <c r="A132" i="89"/>
  <c r="D131" i="89"/>
  <c r="C131" i="89"/>
  <c r="B131" i="89"/>
  <c r="A131" i="89"/>
  <c r="D130" i="89"/>
  <c r="C130" i="89"/>
  <c r="B130" i="89"/>
  <c r="A130" i="89"/>
  <c r="D129" i="89"/>
  <c r="C129" i="89"/>
  <c r="B129" i="89"/>
  <c r="A129" i="89"/>
  <c r="D128" i="89"/>
  <c r="C128" i="89"/>
  <c r="B128" i="89"/>
  <c r="A128" i="89"/>
  <c r="D127" i="89"/>
  <c r="C127" i="89"/>
  <c r="B127" i="89"/>
  <c r="A127" i="89"/>
  <c r="D126" i="89"/>
  <c r="C126" i="89"/>
  <c r="B126" i="89"/>
  <c r="A126" i="89"/>
  <c r="D125" i="89"/>
  <c r="C125" i="89"/>
  <c r="B125" i="89"/>
  <c r="A125" i="89"/>
  <c r="D124" i="89"/>
  <c r="C124" i="89"/>
  <c r="B124" i="89"/>
  <c r="A124" i="89"/>
  <c r="D123" i="89"/>
  <c r="C123" i="89"/>
  <c r="B123" i="89"/>
  <c r="A123" i="89"/>
  <c r="D122" i="89"/>
  <c r="C122" i="89"/>
  <c r="B122" i="89"/>
  <c r="A122" i="89"/>
  <c r="D121" i="89"/>
  <c r="C121" i="89"/>
  <c r="B121" i="89"/>
  <c r="A121" i="89"/>
  <c r="D120" i="89"/>
  <c r="C120" i="89"/>
  <c r="B120" i="89"/>
  <c r="A120" i="89"/>
  <c r="D119" i="89"/>
  <c r="C119" i="89"/>
  <c r="B119" i="89"/>
  <c r="A119" i="89"/>
  <c r="D118" i="89"/>
  <c r="C118" i="89"/>
  <c r="B118" i="89"/>
  <c r="A118" i="89"/>
  <c r="D117" i="89"/>
  <c r="C117" i="89"/>
  <c r="B117" i="89"/>
  <c r="A117" i="89"/>
  <c r="D116" i="89"/>
  <c r="C116" i="89"/>
  <c r="B116" i="89"/>
  <c r="A116" i="89"/>
  <c r="D115" i="89"/>
  <c r="C115" i="89"/>
  <c r="B115" i="89"/>
  <c r="A115" i="89"/>
  <c r="D114" i="89"/>
  <c r="C114" i="89"/>
  <c r="B114" i="89"/>
  <c r="A114" i="89"/>
  <c r="D113" i="89"/>
  <c r="C113" i="89"/>
  <c r="B113" i="89"/>
  <c r="A113" i="89"/>
  <c r="D112" i="89"/>
  <c r="C112" i="89"/>
  <c r="B112" i="89"/>
  <c r="A112" i="89"/>
  <c r="D111" i="89"/>
  <c r="C111" i="89"/>
  <c r="B111" i="89"/>
  <c r="A111" i="89"/>
  <c r="D110" i="89"/>
  <c r="C110" i="89"/>
  <c r="B110" i="89"/>
  <c r="A110" i="89"/>
  <c r="D109" i="89"/>
  <c r="C109" i="89"/>
  <c r="B109" i="89"/>
  <c r="A109" i="89"/>
  <c r="D108" i="89"/>
  <c r="C108" i="89"/>
  <c r="B108" i="89"/>
  <c r="A108" i="89"/>
  <c r="D107" i="89"/>
  <c r="C107" i="89"/>
  <c r="B107" i="89"/>
  <c r="A107" i="89"/>
  <c r="D106" i="89"/>
  <c r="C106" i="89"/>
  <c r="B106" i="89"/>
  <c r="A106" i="89"/>
  <c r="D105" i="89"/>
  <c r="C105" i="89"/>
  <c r="B105" i="89"/>
  <c r="A105" i="89"/>
  <c r="D104" i="89"/>
  <c r="C104" i="89"/>
  <c r="B104" i="89"/>
  <c r="A104" i="89"/>
  <c r="D103" i="89"/>
  <c r="C103" i="89"/>
  <c r="B103" i="89"/>
  <c r="A103" i="89"/>
  <c r="D102" i="89"/>
  <c r="C102" i="89"/>
  <c r="B102" i="89"/>
  <c r="A102" i="89"/>
  <c r="D101" i="89"/>
  <c r="C101" i="89"/>
  <c r="B101" i="89"/>
  <c r="A101" i="89"/>
  <c r="D100" i="89"/>
  <c r="C100" i="89"/>
  <c r="B100" i="89"/>
  <c r="A100" i="89"/>
  <c r="D99" i="89"/>
  <c r="C99" i="89"/>
  <c r="B99" i="89"/>
  <c r="A99" i="89"/>
  <c r="D98" i="89"/>
  <c r="C98" i="89"/>
  <c r="B98" i="89"/>
  <c r="A98" i="89"/>
  <c r="D97" i="89"/>
  <c r="C97" i="89"/>
  <c r="B97" i="89"/>
  <c r="A97" i="89"/>
  <c r="D96" i="89"/>
  <c r="C96" i="89"/>
  <c r="B96" i="89"/>
  <c r="A96" i="89"/>
  <c r="D95" i="89"/>
  <c r="C95" i="89"/>
  <c r="B95" i="89"/>
  <c r="A95" i="89"/>
  <c r="D94" i="89"/>
  <c r="C94" i="89"/>
  <c r="B94" i="89"/>
  <c r="A94" i="89"/>
  <c r="D93" i="89"/>
  <c r="C93" i="89"/>
  <c r="B93" i="89"/>
  <c r="A93" i="89"/>
  <c r="D92" i="89"/>
  <c r="C92" i="89"/>
  <c r="B92" i="89"/>
  <c r="A92" i="89"/>
  <c r="D91" i="89"/>
  <c r="C91" i="89"/>
  <c r="B91" i="89"/>
  <c r="A91" i="89"/>
  <c r="D90" i="89"/>
  <c r="C90" i="89"/>
  <c r="B90" i="89"/>
  <c r="A90" i="89"/>
  <c r="D89" i="89"/>
  <c r="C89" i="89"/>
  <c r="B89" i="89"/>
  <c r="A89" i="89"/>
  <c r="D88" i="89"/>
  <c r="C88" i="89"/>
  <c r="B88" i="89"/>
  <c r="A88" i="89"/>
  <c r="D87" i="89"/>
  <c r="C87" i="89"/>
  <c r="B87" i="89"/>
  <c r="A87" i="89"/>
  <c r="D86" i="89"/>
  <c r="C86" i="89"/>
  <c r="B86" i="89"/>
  <c r="A86" i="89"/>
  <c r="D85" i="89"/>
  <c r="C85" i="89"/>
  <c r="B85" i="89"/>
  <c r="A85" i="89"/>
  <c r="D84" i="89"/>
  <c r="C84" i="89"/>
  <c r="B84" i="89"/>
  <c r="A84" i="89"/>
  <c r="D83" i="89"/>
  <c r="C83" i="89"/>
  <c r="B83" i="89"/>
  <c r="A83" i="89"/>
  <c r="D82" i="89"/>
  <c r="C82" i="89"/>
  <c r="B82" i="89"/>
  <c r="A82" i="89"/>
  <c r="D81" i="89"/>
  <c r="C81" i="89"/>
  <c r="B81" i="89"/>
  <c r="A81" i="89"/>
  <c r="D80" i="89"/>
  <c r="C80" i="89"/>
  <c r="B80" i="89"/>
  <c r="A80" i="89"/>
  <c r="D79" i="89"/>
  <c r="C79" i="89"/>
  <c r="B79" i="89"/>
  <c r="A79" i="89"/>
  <c r="D78" i="89"/>
  <c r="C78" i="89"/>
  <c r="B78" i="89"/>
  <c r="A78" i="89"/>
  <c r="D77" i="89"/>
  <c r="C77" i="89"/>
  <c r="B77" i="89"/>
  <c r="A77" i="89"/>
  <c r="D76" i="89"/>
  <c r="C76" i="89"/>
  <c r="B76" i="89"/>
  <c r="A76" i="89"/>
  <c r="D75" i="89"/>
  <c r="C75" i="89"/>
  <c r="B75" i="89"/>
  <c r="A75" i="89"/>
  <c r="D74" i="89"/>
  <c r="C74" i="89"/>
  <c r="B74" i="89"/>
  <c r="A74" i="89"/>
  <c r="D73" i="89"/>
  <c r="C73" i="89"/>
  <c r="B73" i="89"/>
  <c r="A73" i="89"/>
  <c r="D72" i="89"/>
  <c r="C72" i="89"/>
  <c r="B72" i="89"/>
  <c r="A72" i="89"/>
  <c r="D71" i="89"/>
  <c r="C71" i="89"/>
  <c r="B71" i="89"/>
  <c r="A71" i="89"/>
  <c r="D70" i="89"/>
  <c r="C70" i="89"/>
  <c r="B70" i="89"/>
  <c r="A70" i="89"/>
  <c r="D69" i="89"/>
  <c r="C69" i="89"/>
  <c r="B69" i="89"/>
  <c r="A69" i="89"/>
  <c r="D68" i="89"/>
  <c r="C68" i="89"/>
  <c r="B68" i="89"/>
  <c r="A68" i="89"/>
  <c r="D67" i="89"/>
  <c r="C67" i="89"/>
  <c r="B67" i="89"/>
  <c r="A67" i="89"/>
  <c r="D66" i="89"/>
  <c r="C66" i="89"/>
  <c r="B66" i="89"/>
  <c r="A66" i="89"/>
  <c r="D65" i="89"/>
  <c r="C65" i="89"/>
  <c r="B65" i="89"/>
  <c r="A65" i="89"/>
  <c r="D64" i="89"/>
  <c r="C64" i="89"/>
  <c r="B64" i="89"/>
  <c r="A64" i="89"/>
  <c r="D63" i="89"/>
  <c r="C63" i="89"/>
  <c r="B63" i="89"/>
  <c r="A63" i="89"/>
  <c r="D62" i="89"/>
  <c r="C62" i="89"/>
  <c r="B62" i="89"/>
  <c r="A62" i="89"/>
  <c r="D61" i="89"/>
  <c r="C61" i="89"/>
  <c r="B61" i="89"/>
  <c r="A61" i="89"/>
  <c r="D60" i="89"/>
  <c r="C60" i="89"/>
  <c r="B60" i="89"/>
  <c r="A60" i="89"/>
  <c r="D59" i="89"/>
  <c r="C59" i="89"/>
  <c r="B59" i="89"/>
  <c r="A59" i="89"/>
  <c r="D58" i="89"/>
  <c r="C58" i="89"/>
  <c r="B58" i="89"/>
  <c r="A58" i="89"/>
  <c r="D57" i="89"/>
  <c r="C57" i="89"/>
  <c r="B57" i="89"/>
  <c r="A57" i="89"/>
  <c r="D56" i="89"/>
  <c r="C56" i="89"/>
  <c r="B56" i="89"/>
  <c r="A56" i="89"/>
  <c r="D55" i="89"/>
  <c r="C55" i="89"/>
  <c r="B55" i="89"/>
  <c r="A55" i="89"/>
  <c r="D54" i="89"/>
  <c r="C54" i="89"/>
  <c r="B54" i="89"/>
  <c r="A54" i="89"/>
  <c r="D53" i="89"/>
  <c r="C53" i="89"/>
  <c r="B53" i="89"/>
  <c r="A53" i="89"/>
  <c r="D52" i="89"/>
  <c r="C52" i="89"/>
  <c r="B52" i="89"/>
  <c r="A52" i="89"/>
  <c r="D51" i="89"/>
  <c r="C51" i="89"/>
  <c r="B51" i="89"/>
  <c r="A51" i="89"/>
  <c r="D50" i="89"/>
  <c r="C50" i="89"/>
  <c r="B50" i="89"/>
  <c r="A50" i="89"/>
  <c r="D49" i="89"/>
  <c r="C49" i="89"/>
  <c r="B49" i="89"/>
  <c r="A49" i="89"/>
  <c r="D48" i="89"/>
  <c r="C48" i="89"/>
  <c r="B48" i="89"/>
  <c r="A48" i="89"/>
  <c r="D47" i="89"/>
  <c r="C47" i="89"/>
  <c r="B47" i="89"/>
  <c r="A47" i="89"/>
  <c r="D46" i="89"/>
  <c r="C46" i="89"/>
  <c r="B46" i="89"/>
  <c r="A46" i="89"/>
  <c r="D45" i="89"/>
  <c r="C45" i="89"/>
  <c r="B45" i="89"/>
  <c r="A45" i="89"/>
  <c r="D44" i="89"/>
  <c r="C44" i="89"/>
  <c r="B44" i="89"/>
  <c r="A44" i="89"/>
  <c r="D43" i="89"/>
  <c r="C43" i="89"/>
  <c r="B43" i="89"/>
  <c r="A43" i="89"/>
  <c r="D42" i="89"/>
  <c r="C42" i="89"/>
  <c r="B42" i="89"/>
  <c r="A42" i="89"/>
  <c r="D41" i="89"/>
  <c r="C41" i="89"/>
  <c r="B41" i="89"/>
  <c r="A41" i="89"/>
  <c r="D40" i="89"/>
  <c r="C40" i="89"/>
  <c r="B40" i="89"/>
  <c r="A40" i="89"/>
  <c r="D39" i="89"/>
  <c r="C39" i="89"/>
  <c r="B39" i="89"/>
  <c r="A39" i="89"/>
  <c r="D38" i="89"/>
  <c r="C38" i="89"/>
  <c r="B38" i="89"/>
  <c r="A38" i="89"/>
  <c r="D37" i="89"/>
  <c r="C37" i="89"/>
  <c r="B37" i="89"/>
  <c r="A37" i="89"/>
  <c r="D36" i="89"/>
  <c r="C36" i="89"/>
  <c r="B36" i="89"/>
  <c r="A36" i="89"/>
  <c r="D35" i="89"/>
  <c r="C35" i="89"/>
  <c r="B35" i="89"/>
  <c r="A35" i="89"/>
  <c r="D34" i="89"/>
  <c r="C34" i="89"/>
  <c r="B34" i="89"/>
  <c r="A34" i="89"/>
  <c r="D33" i="89"/>
  <c r="C33" i="89"/>
  <c r="B33" i="89"/>
  <c r="A33" i="89"/>
  <c r="D32" i="89"/>
  <c r="C32" i="89"/>
  <c r="B32" i="89"/>
  <c r="A32" i="89"/>
  <c r="D31" i="89"/>
  <c r="C31" i="89"/>
  <c r="B31" i="89"/>
  <c r="A31" i="89"/>
  <c r="D30" i="89"/>
  <c r="C30" i="89"/>
  <c r="B30" i="89"/>
  <c r="A30" i="89"/>
  <c r="D29" i="89"/>
  <c r="C29" i="89"/>
  <c r="B29" i="89"/>
  <c r="A29" i="89"/>
  <c r="D28" i="89"/>
  <c r="C28" i="89"/>
  <c r="B28" i="89"/>
  <c r="A28" i="89"/>
  <c r="D27" i="89"/>
  <c r="C27" i="89"/>
  <c r="B27" i="89"/>
  <c r="A27" i="89"/>
  <c r="D26" i="89"/>
  <c r="C26" i="89"/>
  <c r="B26" i="89"/>
  <c r="A26" i="89"/>
  <c r="D25" i="89"/>
  <c r="C25" i="89"/>
  <c r="B25" i="89"/>
  <c r="A25" i="89"/>
  <c r="D24" i="89"/>
  <c r="C24" i="89"/>
  <c r="B24" i="89"/>
  <c r="A24" i="89"/>
  <c r="D23" i="89"/>
  <c r="C23" i="89"/>
  <c r="B23" i="89"/>
  <c r="A23" i="89"/>
  <c r="D22" i="89"/>
  <c r="C22" i="89"/>
  <c r="B22" i="89"/>
  <c r="A22" i="89"/>
  <c r="D21" i="89"/>
  <c r="C21" i="89"/>
  <c r="B21" i="89"/>
  <c r="A21" i="89"/>
  <c r="D20" i="89"/>
  <c r="C20" i="89"/>
  <c r="B20" i="89"/>
  <c r="A20" i="89"/>
  <c r="D19" i="89"/>
  <c r="C19" i="89"/>
  <c r="B19" i="89"/>
  <c r="A19" i="89"/>
  <c r="D18" i="89"/>
  <c r="C18" i="89"/>
  <c r="B18" i="89"/>
  <c r="A18" i="89"/>
  <c r="D17" i="89"/>
  <c r="C17" i="89"/>
  <c r="B17" i="89"/>
  <c r="A17" i="89"/>
  <c r="D16" i="89"/>
  <c r="C16" i="89"/>
  <c r="B16" i="89"/>
  <c r="A16" i="89"/>
  <c r="D15" i="89"/>
  <c r="C15" i="89"/>
  <c r="B15" i="89"/>
  <c r="A15" i="89"/>
  <c r="D14" i="89"/>
  <c r="C14" i="89"/>
  <c r="B14" i="89"/>
  <c r="A14" i="89"/>
  <c r="D13" i="89"/>
  <c r="C13" i="89"/>
  <c r="B13" i="89"/>
  <c r="A13" i="89"/>
  <c r="K9" i="89"/>
  <c r="K8" i="89"/>
  <c r="K7" i="89"/>
  <c r="E7" i="89"/>
  <c r="K6" i="89"/>
  <c r="E6" i="89"/>
  <c r="K5" i="89"/>
  <c r="E5" i="89"/>
  <c r="A4" i="89"/>
  <c r="A3" i="89"/>
  <c r="A2" i="89"/>
  <c r="D512" i="88"/>
  <c r="C512" i="88"/>
  <c r="B512" i="88"/>
  <c r="A512" i="88"/>
  <c r="D511" i="88"/>
  <c r="C511" i="88"/>
  <c r="B511" i="88"/>
  <c r="A511" i="88"/>
  <c r="D510" i="88"/>
  <c r="C510" i="88"/>
  <c r="B510" i="88"/>
  <c r="A510" i="88"/>
  <c r="D509" i="88"/>
  <c r="C509" i="88"/>
  <c r="B509" i="88"/>
  <c r="A509" i="88"/>
  <c r="D508" i="88"/>
  <c r="C508" i="88"/>
  <c r="B508" i="88"/>
  <c r="A508" i="88"/>
  <c r="D507" i="88"/>
  <c r="C507" i="88"/>
  <c r="B507" i="88"/>
  <c r="A507" i="88"/>
  <c r="D506" i="88"/>
  <c r="C506" i="88"/>
  <c r="B506" i="88"/>
  <c r="A506" i="88"/>
  <c r="D505" i="88"/>
  <c r="C505" i="88"/>
  <c r="B505" i="88"/>
  <c r="A505" i="88"/>
  <c r="D504" i="88"/>
  <c r="C504" i="88"/>
  <c r="B504" i="88"/>
  <c r="A504" i="88"/>
  <c r="D503" i="88"/>
  <c r="C503" i="88"/>
  <c r="B503" i="88"/>
  <c r="A503" i="88"/>
  <c r="D502" i="88"/>
  <c r="C502" i="88"/>
  <c r="B502" i="88"/>
  <c r="A502" i="88"/>
  <c r="D501" i="88"/>
  <c r="C501" i="88"/>
  <c r="B501" i="88"/>
  <c r="A501" i="88"/>
  <c r="D500" i="88"/>
  <c r="C500" i="88"/>
  <c r="B500" i="88"/>
  <c r="A500" i="88"/>
  <c r="D499" i="88"/>
  <c r="C499" i="88"/>
  <c r="B499" i="88"/>
  <c r="A499" i="88"/>
  <c r="D498" i="88"/>
  <c r="C498" i="88"/>
  <c r="B498" i="88"/>
  <c r="A498" i="88"/>
  <c r="D497" i="88"/>
  <c r="C497" i="88"/>
  <c r="B497" i="88"/>
  <c r="A497" i="88"/>
  <c r="D496" i="88"/>
  <c r="C496" i="88"/>
  <c r="B496" i="88"/>
  <c r="A496" i="88"/>
  <c r="D495" i="88"/>
  <c r="C495" i="88"/>
  <c r="B495" i="88"/>
  <c r="A495" i="88"/>
  <c r="D494" i="88"/>
  <c r="C494" i="88"/>
  <c r="B494" i="88"/>
  <c r="A494" i="88"/>
  <c r="D493" i="88"/>
  <c r="C493" i="88"/>
  <c r="B493" i="88"/>
  <c r="A493" i="88"/>
  <c r="D492" i="88"/>
  <c r="C492" i="88"/>
  <c r="B492" i="88"/>
  <c r="A492" i="88"/>
  <c r="D491" i="88"/>
  <c r="C491" i="88"/>
  <c r="B491" i="88"/>
  <c r="A491" i="88"/>
  <c r="D490" i="88"/>
  <c r="C490" i="88"/>
  <c r="B490" i="88"/>
  <c r="A490" i="88"/>
  <c r="D489" i="88"/>
  <c r="C489" i="88"/>
  <c r="B489" i="88"/>
  <c r="A489" i="88"/>
  <c r="D488" i="88"/>
  <c r="C488" i="88"/>
  <c r="B488" i="88"/>
  <c r="A488" i="88"/>
  <c r="D487" i="88"/>
  <c r="C487" i="88"/>
  <c r="B487" i="88"/>
  <c r="A487" i="88"/>
  <c r="D486" i="88"/>
  <c r="C486" i="88"/>
  <c r="B486" i="88"/>
  <c r="A486" i="88"/>
  <c r="D485" i="88"/>
  <c r="C485" i="88"/>
  <c r="B485" i="88"/>
  <c r="A485" i="88"/>
  <c r="D484" i="88"/>
  <c r="C484" i="88"/>
  <c r="B484" i="88"/>
  <c r="A484" i="88"/>
  <c r="D483" i="88"/>
  <c r="C483" i="88"/>
  <c r="B483" i="88"/>
  <c r="A483" i="88"/>
  <c r="D482" i="88"/>
  <c r="C482" i="88"/>
  <c r="B482" i="88"/>
  <c r="A482" i="88"/>
  <c r="D481" i="88"/>
  <c r="C481" i="88"/>
  <c r="B481" i="88"/>
  <c r="A481" i="88"/>
  <c r="D480" i="88"/>
  <c r="C480" i="88"/>
  <c r="B480" i="88"/>
  <c r="A480" i="88"/>
  <c r="D479" i="88"/>
  <c r="C479" i="88"/>
  <c r="B479" i="88"/>
  <c r="A479" i="88"/>
  <c r="D478" i="88"/>
  <c r="C478" i="88"/>
  <c r="B478" i="88"/>
  <c r="A478" i="88"/>
  <c r="D477" i="88"/>
  <c r="C477" i="88"/>
  <c r="B477" i="88"/>
  <c r="A477" i="88"/>
  <c r="D476" i="88"/>
  <c r="C476" i="88"/>
  <c r="B476" i="88"/>
  <c r="A476" i="88"/>
  <c r="D475" i="88"/>
  <c r="C475" i="88"/>
  <c r="B475" i="88"/>
  <c r="A475" i="88"/>
  <c r="D474" i="88"/>
  <c r="C474" i="88"/>
  <c r="B474" i="88"/>
  <c r="A474" i="88"/>
  <c r="D473" i="88"/>
  <c r="C473" i="88"/>
  <c r="B473" i="88"/>
  <c r="A473" i="88"/>
  <c r="D472" i="88"/>
  <c r="C472" i="88"/>
  <c r="B472" i="88"/>
  <c r="A472" i="88"/>
  <c r="D471" i="88"/>
  <c r="C471" i="88"/>
  <c r="B471" i="88"/>
  <c r="A471" i="88"/>
  <c r="D470" i="88"/>
  <c r="C470" i="88"/>
  <c r="B470" i="88"/>
  <c r="A470" i="88"/>
  <c r="D469" i="88"/>
  <c r="C469" i="88"/>
  <c r="B469" i="88"/>
  <c r="A469" i="88"/>
  <c r="D468" i="88"/>
  <c r="C468" i="88"/>
  <c r="B468" i="88"/>
  <c r="A468" i="88"/>
  <c r="D467" i="88"/>
  <c r="C467" i="88"/>
  <c r="B467" i="88"/>
  <c r="A467" i="88"/>
  <c r="D466" i="88"/>
  <c r="C466" i="88"/>
  <c r="B466" i="88"/>
  <c r="A466" i="88"/>
  <c r="D465" i="88"/>
  <c r="C465" i="88"/>
  <c r="B465" i="88"/>
  <c r="A465" i="88"/>
  <c r="D464" i="88"/>
  <c r="C464" i="88"/>
  <c r="B464" i="88"/>
  <c r="A464" i="88"/>
  <c r="D463" i="88"/>
  <c r="C463" i="88"/>
  <c r="B463" i="88"/>
  <c r="A463" i="88"/>
  <c r="D462" i="88"/>
  <c r="C462" i="88"/>
  <c r="B462" i="88"/>
  <c r="A462" i="88"/>
  <c r="D461" i="88"/>
  <c r="C461" i="88"/>
  <c r="B461" i="88"/>
  <c r="A461" i="88"/>
  <c r="D460" i="88"/>
  <c r="C460" i="88"/>
  <c r="B460" i="88"/>
  <c r="A460" i="88"/>
  <c r="D459" i="88"/>
  <c r="C459" i="88"/>
  <c r="B459" i="88"/>
  <c r="A459" i="88"/>
  <c r="D458" i="88"/>
  <c r="C458" i="88"/>
  <c r="B458" i="88"/>
  <c r="A458" i="88"/>
  <c r="D457" i="88"/>
  <c r="C457" i="88"/>
  <c r="B457" i="88"/>
  <c r="A457" i="88"/>
  <c r="D456" i="88"/>
  <c r="C456" i="88"/>
  <c r="B456" i="88"/>
  <c r="A456" i="88"/>
  <c r="D455" i="88"/>
  <c r="C455" i="88"/>
  <c r="B455" i="88"/>
  <c r="A455" i="88"/>
  <c r="D454" i="88"/>
  <c r="C454" i="88"/>
  <c r="B454" i="88"/>
  <c r="A454" i="88"/>
  <c r="D453" i="88"/>
  <c r="C453" i="88"/>
  <c r="B453" i="88"/>
  <c r="A453" i="88"/>
  <c r="D452" i="88"/>
  <c r="C452" i="88"/>
  <c r="B452" i="88"/>
  <c r="A452" i="88"/>
  <c r="D451" i="88"/>
  <c r="C451" i="88"/>
  <c r="B451" i="88"/>
  <c r="A451" i="88"/>
  <c r="D450" i="88"/>
  <c r="C450" i="88"/>
  <c r="B450" i="88"/>
  <c r="A450" i="88"/>
  <c r="D449" i="88"/>
  <c r="C449" i="88"/>
  <c r="B449" i="88"/>
  <c r="A449" i="88"/>
  <c r="D448" i="88"/>
  <c r="C448" i="88"/>
  <c r="B448" i="88"/>
  <c r="A448" i="88"/>
  <c r="D447" i="88"/>
  <c r="C447" i="88"/>
  <c r="B447" i="88"/>
  <c r="A447" i="88"/>
  <c r="D446" i="88"/>
  <c r="C446" i="88"/>
  <c r="B446" i="88"/>
  <c r="A446" i="88"/>
  <c r="D445" i="88"/>
  <c r="C445" i="88"/>
  <c r="B445" i="88"/>
  <c r="A445" i="88"/>
  <c r="D444" i="88"/>
  <c r="C444" i="88"/>
  <c r="B444" i="88"/>
  <c r="A444" i="88"/>
  <c r="D443" i="88"/>
  <c r="C443" i="88"/>
  <c r="B443" i="88"/>
  <c r="A443" i="88"/>
  <c r="D442" i="88"/>
  <c r="C442" i="88"/>
  <c r="B442" i="88"/>
  <c r="A442" i="88"/>
  <c r="D441" i="88"/>
  <c r="C441" i="88"/>
  <c r="B441" i="88"/>
  <c r="A441" i="88"/>
  <c r="D440" i="88"/>
  <c r="C440" i="88"/>
  <c r="B440" i="88"/>
  <c r="A440" i="88"/>
  <c r="D439" i="88"/>
  <c r="C439" i="88"/>
  <c r="B439" i="88"/>
  <c r="A439" i="88"/>
  <c r="D438" i="88"/>
  <c r="C438" i="88"/>
  <c r="B438" i="88"/>
  <c r="A438" i="88"/>
  <c r="D437" i="88"/>
  <c r="C437" i="88"/>
  <c r="B437" i="88"/>
  <c r="A437" i="88"/>
  <c r="D436" i="88"/>
  <c r="C436" i="88"/>
  <c r="B436" i="88"/>
  <c r="A436" i="88"/>
  <c r="D435" i="88"/>
  <c r="C435" i="88"/>
  <c r="B435" i="88"/>
  <c r="A435" i="88"/>
  <c r="D434" i="88"/>
  <c r="C434" i="88"/>
  <c r="B434" i="88"/>
  <c r="A434" i="88"/>
  <c r="D433" i="88"/>
  <c r="C433" i="88"/>
  <c r="B433" i="88"/>
  <c r="A433" i="88"/>
  <c r="D432" i="88"/>
  <c r="C432" i="88"/>
  <c r="B432" i="88"/>
  <c r="A432" i="88"/>
  <c r="D431" i="88"/>
  <c r="C431" i="88"/>
  <c r="B431" i="88"/>
  <c r="A431" i="88"/>
  <c r="D430" i="88"/>
  <c r="C430" i="88"/>
  <c r="B430" i="88"/>
  <c r="A430" i="88"/>
  <c r="D429" i="88"/>
  <c r="C429" i="88"/>
  <c r="B429" i="88"/>
  <c r="A429" i="88"/>
  <c r="D428" i="88"/>
  <c r="C428" i="88"/>
  <c r="B428" i="88"/>
  <c r="A428" i="88"/>
  <c r="D427" i="88"/>
  <c r="C427" i="88"/>
  <c r="B427" i="88"/>
  <c r="A427" i="88"/>
  <c r="D426" i="88"/>
  <c r="C426" i="88"/>
  <c r="B426" i="88"/>
  <c r="A426" i="88"/>
  <c r="D425" i="88"/>
  <c r="C425" i="88"/>
  <c r="B425" i="88"/>
  <c r="A425" i="88"/>
  <c r="D424" i="88"/>
  <c r="C424" i="88"/>
  <c r="B424" i="88"/>
  <c r="A424" i="88"/>
  <c r="D423" i="88"/>
  <c r="C423" i="88"/>
  <c r="B423" i="88"/>
  <c r="A423" i="88"/>
  <c r="D422" i="88"/>
  <c r="C422" i="88"/>
  <c r="B422" i="88"/>
  <c r="A422" i="88"/>
  <c r="D421" i="88"/>
  <c r="C421" i="88"/>
  <c r="B421" i="88"/>
  <c r="A421" i="88"/>
  <c r="D420" i="88"/>
  <c r="C420" i="88"/>
  <c r="B420" i="88"/>
  <c r="A420" i="88"/>
  <c r="D419" i="88"/>
  <c r="C419" i="88"/>
  <c r="B419" i="88"/>
  <c r="A419" i="88"/>
  <c r="D418" i="88"/>
  <c r="C418" i="88"/>
  <c r="B418" i="88"/>
  <c r="A418" i="88"/>
  <c r="D417" i="88"/>
  <c r="C417" i="88"/>
  <c r="B417" i="88"/>
  <c r="A417" i="88"/>
  <c r="D416" i="88"/>
  <c r="C416" i="88"/>
  <c r="B416" i="88"/>
  <c r="A416" i="88"/>
  <c r="D415" i="88"/>
  <c r="C415" i="88"/>
  <c r="B415" i="88"/>
  <c r="A415" i="88"/>
  <c r="D414" i="88"/>
  <c r="C414" i="88"/>
  <c r="B414" i="88"/>
  <c r="A414" i="88"/>
  <c r="D413" i="88"/>
  <c r="C413" i="88"/>
  <c r="B413" i="88"/>
  <c r="A413" i="88"/>
  <c r="D412" i="88"/>
  <c r="C412" i="88"/>
  <c r="B412" i="88"/>
  <c r="A412" i="88"/>
  <c r="D411" i="88"/>
  <c r="C411" i="88"/>
  <c r="B411" i="88"/>
  <c r="A411" i="88"/>
  <c r="D410" i="88"/>
  <c r="C410" i="88"/>
  <c r="B410" i="88"/>
  <c r="A410" i="88"/>
  <c r="D409" i="88"/>
  <c r="C409" i="88"/>
  <c r="B409" i="88"/>
  <c r="A409" i="88"/>
  <c r="D408" i="88"/>
  <c r="C408" i="88"/>
  <c r="B408" i="88"/>
  <c r="A408" i="88"/>
  <c r="D407" i="88"/>
  <c r="C407" i="88"/>
  <c r="B407" i="88"/>
  <c r="A407" i="88"/>
  <c r="D406" i="88"/>
  <c r="C406" i="88"/>
  <c r="B406" i="88"/>
  <c r="A406" i="88"/>
  <c r="D405" i="88"/>
  <c r="C405" i="88"/>
  <c r="B405" i="88"/>
  <c r="A405" i="88"/>
  <c r="D404" i="88"/>
  <c r="C404" i="88"/>
  <c r="B404" i="88"/>
  <c r="A404" i="88"/>
  <c r="D403" i="88"/>
  <c r="C403" i="88"/>
  <c r="B403" i="88"/>
  <c r="A403" i="88"/>
  <c r="D402" i="88"/>
  <c r="C402" i="88"/>
  <c r="B402" i="88"/>
  <c r="A402" i="88"/>
  <c r="D401" i="88"/>
  <c r="C401" i="88"/>
  <c r="B401" i="88"/>
  <c r="A401" i="88"/>
  <c r="D400" i="88"/>
  <c r="C400" i="88"/>
  <c r="B400" i="88"/>
  <c r="A400" i="88"/>
  <c r="D399" i="88"/>
  <c r="C399" i="88"/>
  <c r="B399" i="88"/>
  <c r="A399" i="88"/>
  <c r="D398" i="88"/>
  <c r="C398" i="88"/>
  <c r="B398" i="88"/>
  <c r="A398" i="88"/>
  <c r="D397" i="88"/>
  <c r="C397" i="88"/>
  <c r="B397" i="88"/>
  <c r="A397" i="88"/>
  <c r="D396" i="88"/>
  <c r="C396" i="88"/>
  <c r="B396" i="88"/>
  <c r="A396" i="88"/>
  <c r="D395" i="88"/>
  <c r="C395" i="88"/>
  <c r="B395" i="88"/>
  <c r="A395" i="88"/>
  <c r="D394" i="88"/>
  <c r="C394" i="88"/>
  <c r="B394" i="88"/>
  <c r="A394" i="88"/>
  <c r="D393" i="88"/>
  <c r="C393" i="88"/>
  <c r="B393" i="88"/>
  <c r="A393" i="88"/>
  <c r="D392" i="88"/>
  <c r="C392" i="88"/>
  <c r="B392" i="88"/>
  <c r="A392" i="88"/>
  <c r="D391" i="88"/>
  <c r="C391" i="88"/>
  <c r="B391" i="88"/>
  <c r="A391" i="88"/>
  <c r="D390" i="88"/>
  <c r="C390" i="88"/>
  <c r="B390" i="88"/>
  <c r="A390" i="88"/>
  <c r="D389" i="88"/>
  <c r="C389" i="88"/>
  <c r="B389" i="88"/>
  <c r="A389" i="88"/>
  <c r="D388" i="88"/>
  <c r="C388" i="88"/>
  <c r="B388" i="88"/>
  <c r="A388" i="88"/>
  <c r="D387" i="88"/>
  <c r="C387" i="88"/>
  <c r="B387" i="88"/>
  <c r="A387" i="88"/>
  <c r="D386" i="88"/>
  <c r="C386" i="88"/>
  <c r="B386" i="88"/>
  <c r="A386" i="88"/>
  <c r="D385" i="88"/>
  <c r="C385" i="88"/>
  <c r="B385" i="88"/>
  <c r="A385" i="88"/>
  <c r="D384" i="88"/>
  <c r="C384" i="88"/>
  <c r="B384" i="88"/>
  <c r="A384" i="88"/>
  <c r="D383" i="88"/>
  <c r="C383" i="88"/>
  <c r="B383" i="88"/>
  <c r="A383" i="88"/>
  <c r="D382" i="88"/>
  <c r="C382" i="88"/>
  <c r="B382" i="88"/>
  <c r="A382" i="88"/>
  <c r="D381" i="88"/>
  <c r="C381" i="88"/>
  <c r="B381" i="88"/>
  <c r="A381" i="88"/>
  <c r="D380" i="88"/>
  <c r="C380" i="88"/>
  <c r="B380" i="88"/>
  <c r="A380" i="88"/>
  <c r="D379" i="88"/>
  <c r="C379" i="88"/>
  <c r="B379" i="88"/>
  <c r="A379" i="88"/>
  <c r="D378" i="88"/>
  <c r="C378" i="88"/>
  <c r="B378" i="88"/>
  <c r="A378" i="88"/>
  <c r="D377" i="88"/>
  <c r="C377" i="88"/>
  <c r="B377" i="88"/>
  <c r="A377" i="88"/>
  <c r="D376" i="88"/>
  <c r="C376" i="88"/>
  <c r="B376" i="88"/>
  <c r="A376" i="88"/>
  <c r="D375" i="88"/>
  <c r="C375" i="88"/>
  <c r="B375" i="88"/>
  <c r="A375" i="88"/>
  <c r="D374" i="88"/>
  <c r="C374" i="88"/>
  <c r="B374" i="88"/>
  <c r="A374" i="88"/>
  <c r="D373" i="88"/>
  <c r="C373" i="88"/>
  <c r="B373" i="88"/>
  <c r="A373" i="88"/>
  <c r="D372" i="88"/>
  <c r="C372" i="88"/>
  <c r="B372" i="88"/>
  <c r="A372" i="88"/>
  <c r="D371" i="88"/>
  <c r="C371" i="88"/>
  <c r="B371" i="88"/>
  <c r="A371" i="88"/>
  <c r="D370" i="88"/>
  <c r="C370" i="88"/>
  <c r="B370" i="88"/>
  <c r="A370" i="88"/>
  <c r="D369" i="88"/>
  <c r="C369" i="88"/>
  <c r="B369" i="88"/>
  <c r="A369" i="88"/>
  <c r="D368" i="88"/>
  <c r="C368" i="88"/>
  <c r="B368" i="88"/>
  <c r="A368" i="88"/>
  <c r="D367" i="88"/>
  <c r="C367" i="88"/>
  <c r="B367" i="88"/>
  <c r="A367" i="88"/>
  <c r="D366" i="88"/>
  <c r="C366" i="88"/>
  <c r="B366" i="88"/>
  <c r="A366" i="88"/>
  <c r="D365" i="88"/>
  <c r="C365" i="88"/>
  <c r="B365" i="88"/>
  <c r="A365" i="88"/>
  <c r="D364" i="88"/>
  <c r="C364" i="88"/>
  <c r="B364" i="88"/>
  <c r="A364" i="88"/>
  <c r="D363" i="88"/>
  <c r="C363" i="88"/>
  <c r="B363" i="88"/>
  <c r="A363" i="88"/>
  <c r="D362" i="88"/>
  <c r="C362" i="88"/>
  <c r="B362" i="88"/>
  <c r="A362" i="88"/>
  <c r="D361" i="88"/>
  <c r="C361" i="88"/>
  <c r="B361" i="88"/>
  <c r="A361" i="88"/>
  <c r="D360" i="88"/>
  <c r="C360" i="88"/>
  <c r="B360" i="88"/>
  <c r="A360" i="88"/>
  <c r="D359" i="88"/>
  <c r="C359" i="88"/>
  <c r="B359" i="88"/>
  <c r="A359" i="88"/>
  <c r="D358" i="88"/>
  <c r="C358" i="88"/>
  <c r="B358" i="88"/>
  <c r="A358" i="88"/>
  <c r="D357" i="88"/>
  <c r="C357" i="88"/>
  <c r="B357" i="88"/>
  <c r="A357" i="88"/>
  <c r="D356" i="88"/>
  <c r="C356" i="88"/>
  <c r="B356" i="88"/>
  <c r="A356" i="88"/>
  <c r="D355" i="88"/>
  <c r="C355" i="88"/>
  <c r="B355" i="88"/>
  <c r="A355" i="88"/>
  <c r="D354" i="88"/>
  <c r="C354" i="88"/>
  <c r="B354" i="88"/>
  <c r="A354" i="88"/>
  <c r="D353" i="88"/>
  <c r="C353" i="88"/>
  <c r="B353" i="88"/>
  <c r="A353" i="88"/>
  <c r="D352" i="88"/>
  <c r="C352" i="88"/>
  <c r="B352" i="88"/>
  <c r="A352" i="88"/>
  <c r="D351" i="88"/>
  <c r="C351" i="88"/>
  <c r="B351" i="88"/>
  <c r="A351" i="88"/>
  <c r="D350" i="88"/>
  <c r="C350" i="88"/>
  <c r="B350" i="88"/>
  <c r="A350" i="88"/>
  <c r="D349" i="88"/>
  <c r="C349" i="88"/>
  <c r="B349" i="88"/>
  <c r="A349" i="88"/>
  <c r="D348" i="88"/>
  <c r="C348" i="88"/>
  <c r="B348" i="88"/>
  <c r="A348" i="88"/>
  <c r="D347" i="88"/>
  <c r="C347" i="88"/>
  <c r="B347" i="88"/>
  <c r="A347" i="88"/>
  <c r="D346" i="88"/>
  <c r="C346" i="88"/>
  <c r="B346" i="88"/>
  <c r="A346" i="88"/>
  <c r="D345" i="88"/>
  <c r="C345" i="88"/>
  <c r="B345" i="88"/>
  <c r="A345" i="88"/>
  <c r="D344" i="88"/>
  <c r="C344" i="88"/>
  <c r="B344" i="88"/>
  <c r="A344" i="88"/>
  <c r="D343" i="88"/>
  <c r="C343" i="88"/>
  <c r="B343" i="88"/>
  <c r="A343" i="88"/>
  <c r="D342" i="88"/>
  <c r="C342" i="88"/>
  <c r="B342" i="88"/>
  <c r="A342" i="88"/>
  <c r="D341" i="88"/>
  <c r="C341" i="88"/>
  <c r="B341" i="88"/>
  <c r="A341" i="88"/>
  <c r="D340" i="88"/>
  <c r="C340" i="88"/>
  <c r="B340" i="88"/>
  <c r="A340" i="88"/>
  <c r="D339" i="88"/>
  <c r="C339" i="88"/>
  <c r="B339" i="88"/>
  <c r="A339" i="88"/>
  <c r="D338" i="88"/>
  <c r="C338" i="88"/>
  <c r="B338" i="88"/>
  <c r="A338" i="88"/>
  <c r="D337" i="88"/>
  <c r="C337" i="88"/>
  <c r="B337" i="88"/>
  <c r="A337" i="88"/>
  <c r="D336" i="88"/>
  <c r="C336" i="88"/>
  <c r="B336" i="88"/>
  <c r="A336" i="88"/>
  <c r="D335" i="88"/>
  <c r="C335" i="88"/>
  <c r="B335" i="88"/>
  <c r="A335" i="88"/>
  <c r="D334" i="88"/>
  <c r="C334" i="88"/>
  <c r="B334" i="88"/>
  <c r="A334" i="88"/>
  <c r="D333" i="88"/>
  <c r="C333" i="88"/>
  <c r="B333" i="88"/>
  <c r="A333" i="88"/>
  <c r="D332" i="88"/>
  <c r="C332" i="88"/>
  <c r="B332" i="88"/>
  <c r="A332" i="88"/>
  <c r="D331" i="88"/>
  <c r="C331" i="88"/>
  <c r="B331" i="88"/>
  <c r="A331" i="88"/>
  <c r="D330" i="88"/>
  <c r="C330" i="88"/>
  <c r="B330" i="88"/>
  <c r="A330" i="88"/>
  <c r="D329" i="88"/>
  <c r="C329" i="88"/>
  <c r="B329" i="88"/>
  <c r="A329" i="88"/>
  <c r="D328" i="88"/>
  <c r="C328" i="88"/>
  <c r="B328" i="88"/>
  <c r="A328" i="88"/>
  <c r="D327" i="88"/>
  <c r="C327" i="88"/>
  <c r="B327" i="88"/>
  <c r="A327" i="88"/>
  <c r="D326" i="88"/>
  <c r="C326" i="88"/>
  <c r="B326" i="88"/>
  <c r="A326" i="88"/>
  <c r="D325" i="88"/>
  <c r="C325" i="88"/>
  <c r="B325" i="88"/>
  <c r="A325" i="88"/>
  <c r="D324" i="88"/>
  <c r="C324" i="88"/>
  <c r="B324" i="88"/>
  <c r="A324" i="88"/>
  <c r="D323" i="88"/>
  <c r="C323" i="88"/>
  <c r="B323" i="88"/>
  <c r="A323" i="88"/>
  <c r="D322" i="88"/>
  <c r="C322" i="88"/>
  <c r="B322" i="88"/>
  <c r="A322" i="88"/>
  <c r="D321" i="88"/>
  <c r="C321" i="88"/>
  <c r="B321" i="88"/>
  <c r="A321" i="88"/>
  <c r="D320" i="88"/>
  <c r="C320" i="88"/>
  <c r="B320" i="88"/>
  <c r="A320" i="88"/>
  <c r="D319" i="88"/>
  <c r="C319" i="88"/>
  <c r="B319" i="88"/>
  <c r="A319" i="88"/>
  <c r="D318" i="88"/>
  <c r="C318" i="88"/>
  <c r="B318" i="88"/>
  <c r="A318" i="88"/>
  <c r="D317" i="88"/>
  <c r="C317" i="88"/>
  <c r="B317" i="88"/>
  <c r="A317" i="88"/>
  <c r="D316" i="88"/>
  <c r="C316" i="88"/>
  <c r="B316" i="88"/>
  <c r="A316" i="88"/>
  <c r="D315" i="88"/>
  <c r="C315" i="88"/>
  <c r="B315" i="88"/>
  <c r="A315" i="88"/>
  <c r="D314" i="88"/>
  <c r="C314" i="88"/>
  <c r="B314" i="88"/>
  <c r="A314" i="88"/>
  <c r="D313" i="88"/>
  <c r="C313" i="88"/>
  <c r="B313" i="88"/>
  <c r="A313" i="88"/>
  <c r="D312" i="88"/>
  <c r="C312" i="88"/>
  <c r="B312" i="88"/>
  <c r="A312" i="88"/>
  <c r="D311" i="88"/>
  <c r="C311" i="88"/>
  <c r="B311" i="88"/>
  <c r="A311" i="88"/>
  <c r="D310" i="88"/>
  <c r="C310" i="88"/>
  <c r="B310" i="88"/>
  <c r="A310" i="88"/>
  <c r="D309" i="88"/>
  <c r="C309" i="88"/>
  <c r="B309" i="88"/>
  <c r="A309" i="88"/>
  <c r="D308" i="88"/>
  <c r="C308" i="88"/>
  <c r="B308" i="88"/>
  <c r="A308" i="88"/>
  <c r="D307" i="88"/>
  <c r="C307" i="88"/>
  <c r="B307" i="88"/>
  <c r="A307" i="88"/>
  <c r="D306" i="88"/>
  <c r="C306" i="88"/>
  <c r="B306" i="88"/>
  <c r="A306" i="88"/>
  <c r="D305" i="88"/>
  <c r="C305" i="88"/>
  <c r="B305" i="88"/>
  <c r="A305" i="88"/>
  <c r="D304" i="88"/>
  <c r="C304" i="88"/>
  <c r="B304" i="88"/>
  <c r="A304" i="88"/>
  <c r="D303" i="88"/>
  <c r="C303" i="88"/>
  <c r="B303" i="88"/>
  <c r="A303" i="88"/>
  <c r="D302" i="88"/>
  <c r="C302" i="88"/>
  <c r="B302" i="88"/>
  <c r="A302" i="88"/>
  <c r="D301" i="88"/>
  <c r="C301" i="88"/>
  <c r="B301" i="88"/>
  <c r="A301" i="88"/>
  <c r="D300" i="88"/>
  <c r="C300" i="88"/>
  <c r="B300" i="88"/>
  <c r="A300" i="88"/>
  <c r="D299" i="88"/>
  <c r="C299" i="88"/>
  <c r="B299" i="88"/>
  <c r="A299" i="88"/>
  <c r="D298" i="88"/>
  <c r="C298" i="88"/>
  <c r="B298" i="88"/>
  <c r="A298" i="88"/>
  <c r="D297" i="88"/>
  <c r="C297" i="88"/>
  <c r="B297" i="88"/>
  <c r="A297" i="88"/>
  <c r="D296" i="88"/>
  <c r="C296" i="88"/>
  <c r="B296" i="88"/>
  <c r="A296" i="88"/>
  <c r="D295" i="88"/>
  <c r="C295" i="88"/>
  <c r="B295" i="88"/>
  <c r="A295" i="88"/>
  <c r="D294" i="88"/>
  <c r="C294" i="88"/>
  <c r="B294" i="88"/>
  <c r="A294" i="88"/>
  <c r="D293" i="88"/>
  <c r="C293" i="88"/>
  <c r="B293" i="88"/>
  <c r="A293" i="88"/>
  <c r="D292" i="88"/>
  <c r="C292" i="88"/>
  <c r="B292" i="88"/>
  <c r="A292" i="88"/>
  <c r="D291" i="88"/>
  <c r="C291" i="88"/>
  <c r="B291" i="88"/>
  <c r="A291" i="88"/>
  <c r="D290" i="88"/>
  <c r="C290" i="88"/>
  <c r="B290" i="88"/>
  <c r="A290" i="88"/>
  <c r="D289" i="88"/>
  <c r="C289" i="88"/>
  <c r="B289" i="88"/>
  <c r="A289" i="88"/>
  <c r="D288" i="88"/>
  <c r="C288" i="88"/>
  <c r="B288" i="88"/>
  <c r="A288" i="88"/>
  <c r="D287" i="88"/>
  <c r="C287" i="88"/>
  <c r="B287" i="88"/>
  <c r="A287" i="88"/>
  <c r="D286" i="88"/>
  <c r="C286" i="88"/>
  <c r="B286" i="88"/>
  <c r="A286" i="88"/>
  <c r="D285" i="88"/>
  <c r="C285" i="88"/>
  <c r="B285" i="88"/>
  <c r="A285" i="88"/>
  <c r="D284" i="88"/>
  <c r="C284" i="88"/>
  <c r="B284" i="88"/>
  <c r="A284" i="88"/>
  <c r="D283" i="88"/>
  <c r="C283" i="88"/>
  <c r="B283" i="88"/>
  <c r="A283" i="88"/>
  <c r="D282" i="88"/>
  <c r="C282" i="88"/>
  <c r="B282" i="88"/>
  <c r="A282" i="88"/>
  <c r="D281" i="88"/>
  <c r="C281" i="88"/>
  <c r="B281" i="88"/>
  <c r="A281" i="88"/>
  <c r="D280" i="88"/>
  <c r="C280" i="88"/>
  <c r="B280" i="88"/>
  <c r="A280" i="88"/>
  <c r="D279" i="88"/>
  <c r="C279" i="88"/>
  <c r="B279" i="88"/>
  <c r="A279" i="88"/>
  <c r="D278" i="88"/>
  <c r="C278" i="88"/>
  <c r="B278" i="88"/>
  <c r="A278" i="88"/>
  <c r="D277" i="88"/>
  <c r="C277" i="88"/>
  <c r="B277" i="88"/>
  <c r="A277" i="88"/>
  <c r="D276" i="88"/>
  <c r="C276" i="88"/>
  <c r="B276" i="88"/>
  <c r="A276" i="88"/>
  <c r="D275" i="88"/>
  <c r="C275" i="88"/>
  <c r="B275" i="88"/>
  <c r="A275" i="88"/>
  <c r="D274" i="88"/>
  <c r="C274" i="88"/>
  <c r="B274" i="88"/>
  <c r="A274" i="88"/>
  <c r="D273" i="88"/>
  <c r="C273" i="88"/>
  <c r="B273" i="88"/>
  <c r="A273" i="88"/>
  <c r="D272" i="88"/>
  <c r="C272" i="88"/>
  <c r="B272" i="88"/>
  <c r="A272" i="88"/>
  <c r="D271" i="88"/>
  <c r="C271" i="88"/>
  <c r="B271" i="88"/>
  <c r="A271" i="88"/>
  <c r="D270" i="88"/>
  <c r="C270" i="88"/>
  <c r="B270" i="88"/>
  <c r="A270" i="88"/>
  <c r="D269" i="88"/>
  <c r="C269" i="88"/>
  <c r="B269" i="88"/>
  <c r="A269" i="88"/>
  <c r="D268" i="88"/>
  <c r="C268" i="88"/>
  <c r="B268" i="88"/>
  <c r="A268" i="88"/>
  <c r="D267" i="88"/>
  <c r="C267" i="88"/>
  <c r="B267" i="88"/>
  <c r="A267" i="88"/>
  <c r="D266" i="88"/>
  <c r="C266" i="88"/>
  <c r="B266" i="88"/>
  <c r="A266" i="88"/>
  <c r="D265" i="88"/>
  <c r="C265" i="88"/>
  <c r="B265" i="88"/>
  <c r="A265" i="88"/>
  <c r="D264" i="88"/>
  <c r="C264" i="88"/>
  <c r="B264" i="88"/>
  <c r="A264" i="88"/>
  <c r="D263" i="88"/>
  <c r="C263" i="88"/>
  <c r="B263" i="88"/>
  <c r="A263" i="88"/>
  <c r="D262" i="88"/>
  <c r="C262" i="88"/>
  <c r="B262" i="88"/>
  <c r="A262" i="88"/>
  <c r="D261" i="88"/>
  <c r="C261" i="88"/>
  <c r="B261" i="88"/>
  <c r="A261" i="88"/>
  <c r="D260" i="88"/>
  <c r="C260" i="88"/>
  <c r="B260" i="88"/>
  <c r="A260" i="88"/>
  <c r="D259" i="88"/>
  <c r="C259" i="88"/>
  <c r="B259" i="88"/>
  <c r="A259" i="88"/>
  <c r="D258" i="88"/>
  <c r="C258" i="88"/>
  <c r="B258" i="88"/>
  <c r="A258" i="88"/>
  <c r="D257" i="88"/>
  <c r="C257" i="88"/>
  <c r="B257" i="88"/>
  <c r="A257" i="88"/>
  <c r="D256" i="88"/>
  <c r="C256" i="88"/>
  <c r="B256" i="88"/>
  <c r="A256" i="88"/>
  <c r="D255" i="88"/>
  <c r="C255" i="88"/>
  <c r="B255" i="88"/>
  <c r="A255" i="88"/>
  <c r="D254" i="88"/>
  <c r="C254" i="88"/>
  <c r="B254" i="88"/>
  <c r="A254" i="88"/>
  <c r="D253" i="88"/>
  <c r="C253" i="88"/>
  <c r="B253" i="88"/>
  <c r="A253" i="88"/>
  <c r="D252" i="88"/>
  <c r="C252" i="88"/>
  <c r="B252" i="88"/>
  <c r="A252" i="88"/>
  <c r="D251" i="88"/>
  <c r="C251" i="88"/>
  <c r="B251" i="88"/>
  <c r="A251" i="88"/>
  <c r="D250" i="88"/>
  <c r="C250" i="88"/>
  <c r="B250" i="88"/>
  <c r="A250" i="88"/>
  <c r="D249" i="88"/>
  <c r="C249" i="88"/>
  <c r="B249" i="88"/>
  <c r="A249" i="88"/>
  <c r="D248" i="88"/>
  <c r="C248" i="88"/>
  <c r="B248" i="88"/>
  <c r="A248" i="88"/>
  <c r="D247" i="88"/>
  <c r="C247" i="88"/>
  <c r="B247" i="88"/>
  <c r="A247" i="88"/>
  <c r="D246" i="88"/>
  <c r="C246" i="88"/>
  <c r="B246" i="88"/>
  <c r="A246" i="88"/>
  <c r="D245" i="88"/>
  <c r="C245" i="88"/>
  <c r="B245" i="88"/>
  <c r="A245" i="88"/>
  <c r="D244" i="88"/>
  <c r="C244" i="88"/>
  <c r="B244" i="88"/>
  <c r="A244" i="88"/>
  <c r="D243" i="88"/>
  <c r="C243" i="88"/>
  <c r="B243" i="88"/>
  <c r="A243" i="88"/>
  <c r="D242" i="88"/>
  <c r="C242" i="88"/>
  <c r="B242" i="88"/>
  <c r="A242" i="88"/>
  <c r="D241" i="88"/>
  <c r="C241" i="88"/>
  <c r="B241" i="88"/>
  <c r="A241" i="88"/>
  <c r="D240" i="88"/>
  <c r="C240" i="88"/>
  <c r="B240" i="88"/>
  <c r="A240" i="88"/>
  <c r="D239" i="88"/>
  <c r="C239" i="88"/>
  <c r="B239" i="88"/>
  <c r="A239" i="88"/>
  <c r="D238" i="88"/>
  <c r="C238" i="88"/>
  <c r="B238" i="88"/>
  <c r="A238" i="88"/>
  <c r="D237" i="88"/>
  <c r="C237" i="88"/>
  <c r="B237" i="88"/>
  <c r="A237" i="88"/>
  <c r="D236" i="88"/>
  <c r="C236" i="88"/>
  <c r="B236" i="88"/>
  <c r="A236" i="88"/>
  <c r="D235" i="88"/>
  <c r="C235" i="88"/>
  <c r="B235" i="88"/>
  <c r="A235" i="88"/>
  <c r="D234" i="88"/>
  <c r="C234" i="88"/>
  <c r="B234" i="88"/>
  <c r="A234" i="88"/>
  <c r="D233" i="88"/>
  <c r="C233" i="88"/>
  <c r="B233" i="88"/>
  <c r="A233" i="88"/>
  <c r="D232" i="88"/>
  <c r="C232" i="88"/>
  <c r="B232" i="88"/>
  <c r="A232" i="88"/>
  <c r="D231" i="88"/>
  <c r="C231" i="88"/>
  <c r="B231" i="88"/>
  <c r="A231" i="88"/>
  <c r="D230" i="88"/>
  <c r="C230" i="88"/>
  <c r="B230" i="88"/>
  <c r="A230" i="88"/>
  <c r="D229" i="88"/>
  <c r="C229" i="88"/>
  <c r="B229" i="88"/>
  <c r="A229" i="88"/>
  <c r="D228" i="88"/>
  <c r="C228" i="88"/>
  <c r="B228" i="88"/>
  <c r="A228" i="88"/>
  <c r="D227" i="88"/>
  <c r="C227" i="88"/>
  <c r="B227" i="88"/>
  <c r="A227" i="88"/>
  <c r="D226" i="88"/>
  <c r="C226" i="88"/>
  <c r="B226" i="88"/>
  <c r="A226" i="88"/>
  <c r="D225" i="88"/>
  <c r="C225" i="88"/>
  <c r="B225" i="88"/>
  <c r="A225" i="88"/>
  <c r="D224" i="88"/>
  <c r="C224" i="88"/>
  <c r="B224" i="88"/>
  <c r="A224" i="88"/>
  <c r="D223" i="88"/>
  <c r="C223" i="88"/>
  <c r="B223" i="88"/>
  <c r="A223" i="88"/>
  <c r="D222" i="88"/>
  <c r="C222" i="88"/>
  <c r="B222" i="88"/>
  <c r="A222" i="88"/>
  <c r="D221" i="88"/>
  <c r="C221" i="88"/>
  <c r="B221" i="88"/>
  <c r="A221" i="88"/>
  <c r="D220" i="88"/>
  <c r="C220" i="88"/>
  <c r="B220" i="88"/>
  <c r="A220" i="88"/>
  <c r="D219" i="88"/>
  <c r="C219" i="88"/>
  <c r="B219" i="88"/>
  <c r="A219" i="88"/>
  <c r="D218" i="88"/>
  <c r="C218" i="88"/>
  <c r="B218" i="88"/>
  <c r="A218" i="88"/>
  <c r="D217" i="88"/>
  <c r="C217" i="88"/>
  <c r="B217" i="88"/>
  <c r="A217" i="88"/>
  <c r="D216" i="88"/>
  <c r="C216" i="88"/>
  <c r="B216" i="88"/>
  <c r="A216" i="88"/>
  <c r="D215" i="88"/>
  <c r="C215" i="88"/>
  <c r="B215" i="88"/>
  <c r="A215" i="88"/>
  <c r="D214" i="88"/>
  <c r="C214" i="88"/>
  <c r="B214" i="88"/>
  <c r="A214" i="88"/>
  <c r="D213" i="88"/>
  <c r="C213" i="88"/>
  <c r="B213" i="88"/>
  <c r="A213" i="88"/>
  <c r="D212" i="88"/>
  <c r="C212" i="88"/>
  <c r="B212" i="88"/>
  <c r="A212" i="88"/>
  <c r="D211" i="88"/>
  <c r="C211" i="88"/>
  <c r="B211" i="88"/>
  <c r="A211" i="88"/>
  <c r="D210" i="88"/>
  <c r="C210" i="88"/>
  <c r="B210" i="88"/>
  <c r="A210" i="88"/>
  <c r="D209" i="88"/>
  <c r="C209" i="88"/>
  <c r="B209" i="88"/>
  <c r="A209" i="88"/>
  <c r="D208" i="88"/>
  <c r="C208" i="88"/>
  <c r="B208" i="88"/>
  <c r="A208" i="88"/>
  <c r="D207" i="88"/>
  <c r="C207" i="88"/>
  <c r="B207" i="88"/>
  <c r="A207" i="88"/>
  <c r="D206" i="88"/>
  <c r="C206" i="88"/>
  <c r="B206" i="88"/>
  <c r="A206" i="88"/>
  <c r="D205" i="88"/>
  <c r="C205" i="88"/>
  <c r="B205" i="88"/>
  <c r="A205" i="88"/>
  <c r="D204" i="88"/>
  <c r="C204" i="88"/>
  <c r="B204" i="88"/>
  <c r="A204" i="88"/>
  <c r="D203" i="88"/>
  <c r="C203" i="88"/>
  <c r="B203" i="88"/>
  <c r="A203" i="88"/>
  <c r="D202" i="88"/>
  <c r="C202" i="88"/>
  <c r="B202" i="88"/>
  <c r="A202" i="88"/>
  <c r="D201" i="88"/>
  <c r="C201" i="88"/>
  <c r="B201" i="88"/>
  <c r="A201" i="88"/>
  <c r="D200" i="88"/>
  <c r="C200" i="88"/>
  <c r="B200" i="88"/>
  <c r="A200" i="88"/>
  <c r="D199" i="88"/>
  <c r="C199" i="88"/>
  <c r="B199" i="88"/>
  <c r="A199" i="88"/>
  <c r="D198" i="88"/>
  <c r="C198" i="88"/>
  <c r="B198" i="88"/>
  <c r="A198" i="88"/>
  <c r="D197" i="88"/>
  <c r="C197" i="88"/>
  <c r="B197" i="88"/>
  <c r="A197" i="88"/>
  <c r="D196" i="88"/>
  <c r="C196" i="88"/>
  <c r="B196" i="88"/>
  <c r="A196" i="88"/>
  <c r="D195" i="88"/>
  <c r="C195" i="88"/>
  <c r="B195" i="88"/>
  <c r="A195" i="88"/>
  <c r="D194" i="88"/>
  <c r="C194" i="88"/>
  <c r="B194" i="88"/>
  <c r="A194" i="88"/>
  <c r="D193" i="88"/>
  <c r="C193" i="88"/>
  <c r="B193" i="88"/>
  <c r="A193" i="88"/>
  <c r="D192" i="88"/>
  <c r="C192" i="88"/>
  <c r="B192" i="88"/>
  <c r="A192" i="88"/>
  <c r="D191" i="88"/>
  <c r="C191" i="88"/>
  <c r="B191" i="88"/>
  <c r="A191" i="88"/>
  <c r="D190" i="88"/>
  <c r="C190" i="88"/>
  <c r="B190" i="88"/>
  <c r="A190" i="88"/>
  <c r="D189" i="88"/>
  <c r="C189" i="88"/>
  <c r="B189" i="88"/>
  <c r="A189" i="88"/>
  <c r="D188" i="88"/>
  <c r="C188" i="88"/>
  <c r="B188" i="88"/>
  <c r="A188" i="88"/>
  <c r="D187" i="88"/>
  <c r="C187" i="88"/>
  <c r="B187" i="88"/>
  <c r="A187" i="88"/>
  <c r="D186" i="88"/>
  <c r="C186" i="88"/>
  <c r="B186" i="88"/>
  <c r="A186" i="88"/>
  <c r="D185" i="88"/>
  <c r="C185" i="88"/>
  <c r="B185" i="88"/>
  <c r="A185" i="88"/>
  <c r="D184" i="88"/>
  <c r="C184" i="88"/>
  <c r="B184" i="88"/>
  <c r="A184" i="88"/>
  <c r="D183" i="88"/>
  <c r="C183" i="88"/>
  <c r="B183" i="88"/>
  <c r="A183" i="88"/>
  <c r="D182" i="88"/>
  <c r="C182" i="88"/>
  <c r="B182" i="88"/>
  <c r="A182" i="88"/>
  <c r="D181" i="88"/>
  <c r="C181" i="88"/>
  <c r="B181" i="88"/>
  <c r="A181" i="88"/>
  <c r="D180" i="88"/>
  <c r="C180" i="88"/>
  <c r="B180" i="88"/>
  <c r="A180" i="88"/>
  <c r="D179" i="88"/>
  <c r="C179" i="88"/>
  <c r="B179" i="88"/>
  <c r="A179" i="88"/>
  <c r="D178" i="88"/>
  <c r="C178" i="88"/>
  <c r="B178" i="88"/>
  <c r="A178" i="88"/>
  <c r="D177" i="88"/>
  <c r="C177" i="88"/>
  <c r="B177" i="88"/>
  <c r="A177" i="88"/>
  <c r="D176" i="88"/>
  <c r="C176" i="88"/>
  <c r="B176" i="88"/>
  <c r="A176" i="88"/>
  <c r="D175" i="88"/>
  <c r="C175" i="88"/>
  <c r="B175" i="88"/>
  <c r="A175" i="88"/>
  <c r="D174" i="88"/>
  <c r="C174" i="88"/>
  <c r="B174" i="88"/>
  <c r="A174" i="88"/>
  <c r="D173" i="88"/>
  <c r="C173" i="88"/>
  <c r="B173" i="88"/>
  <c r="A173" i="88"/>
  <c r="D172" i="88"/>
  <c r="C172" i="88"/>
  <c r="B172" i="88"/>
  <c r="A172" i="88"/>
  <c r="D171" i="88"/>
  <c r="C171" i="88"/>
  <c r="B171" i="88"/>
  <c r="A171" i="88"/>
  <c r="D170" i="88"/>
  <c r="C170" i="88"/>
  <c r="B170" i="88"/>
  <c r="A170" i="88"/>
  <c r="D169" i="88"/>
  <c r="C169" i="88"/>
  <c r="B169" i="88"/>
  <c r="A169" i="88"/>
  <c r="D168" i="88"/>
  <c r="C168" i="88"/>
  <c r="B168" i="88"/>
  <c r="A168" i="88"/>
  <c r="D167" i="88"/>
  <c r="C167" i="88"/>
  <c r="B167" i="88"/>
  <c r="A167" i="88"/>
  <c r="D166" i="88"/>
  <c r="C166" i="88"/>
  <c r="B166" i="88"/>
  <c r="A166" i="88"/>
  <c r="D165" i="88"/>
  <c r="C165" i="88"/>
  <c r="B165" i="88"/>
  <c r="A165" i="88"/>
  <c r="D164" i="88"/>
  <c r="C164" i="88"/>
  <c r="B164" i="88"/>
  <c r="A164" i="88"/>
  <c r="D163" i="88"/>
  <c r="C163" i="88"/>
  <c r="B163" i="88"/>
  <c r="A163" i="88"/>
  <c r="D162" i="88"/>
  <c r="C162" i="88"/>
  <c r="B162" i="88"/>
  <c r="A162" i="88"/>
  <c r="D161" i="88"/>
  <c r="C161" i="88"/>
  <c r="B161" i="88"/>
  <c r="A161" i="88"/>
  <c r="D160" i="88"/>
  <c r="C160" i="88"/>
  <c r="B160" i="88"/>
  <c r="A160" i="88"/>
  <c r="D159" i="88"/>
  <c r="C159" i="88"/>
  <c r="B159" i="88"/>
  <c r="A159" i="88"/>
  <c r="D158" i="88"/>
  <c r="C158" i="88"/>
  <c r="B158" i="88"/>
  <c r="A158" i="88"/>
  <c r="D157" i="88"/>
  <c r="C157" i="88"/>
  <c r="B157" i="88"/>
  <c r="A157" i="88"/>
  <c r="D156" i="88"/>
  <c r="C156" i="88"/>
  <c r="B156" i="88"/>
  <c r="A156" i="88"/>
  <c r="D155" i="88"/>
  <c r="C155" i="88"/>
  <c r="B155" i="88"/>
  <c r="A155" i="88"/>
  <c r="D154" i="88"/>
  <c r="C154" i="88"/>
  <c r="B154" i="88"/>
  <c r="A154" i="88"/>
  <c r="D153" i="88"/>
  <c r="C153" i="88"/>
  <c r="B153" i="88"/>
  <c r="A153" i="88"/>
  <c r="D152" i="88"/>
  <c r="C152" i="88"/>
  <c r="B152" i="88"/>
  <c r="A152" i="88"/>
  <c r="D151" i="88"/>
  <c r="C151" i="88"/>
  <c r="B151" i="88"/>
  <c r="A151" i="88"/>
  <c r="D150" i="88"/>
  <c r="C150" i="88"/>
  <c r="B150" i="88"/>
  <c r="A150" i="88"/>
  <c r="D149" i="88"/>
  <c r="C149" i="88"/>
  <c r="B149" i="88"/>
  <c r="A149" i="88"/>
  <c r="D148" i="88"/>
  <c r="C148" i="88"/>
  <c r="B148" i="88"/>
  <c r="A148" i="88"/>
  <c r="D147" i="88"/>
  <c r="C147" i="88"/>
  <c r="B147" i="88"/>
  <c r="A147" i="88"/>
  <c r="D146" i="88"/>
  <c r="C146" i="88"/>
  <c r="B146" i="88"/>
  <c r="A146" i="88"/>
  <c r="D145" i="88"/>
  <c r="C145" i="88"/>
  <c r="B145" i="88"/>
  <c r="A145" i="88"/>
  <c r="D144" i="88"/>
  <c r="C144" i="88"/>
  <c r="B144" i="88"/>
  <c r="A144" i="88"/>
  <c r="D143" i="88"/>
  <c r="C143" i="88"/>
  <c r="B143" i="88"/>
  <c r="A143" i="88"/>
  <c r="D142" i="88"/>
  <c r="C142" i="88"/>
  <c r="B142" i="88"/>
  <c r="A142" i="88"/>
  <c r="D141" i="88"/>
  <c r="C141" i="88"/>
  <c r="B141" i="88"/>
  <c r="A141" i="88"/>
  <c r="D140" i="88"/>
  <c r="C140" i="88"/>
  <c r="B140" i="88"/>
  <c r="A140" i="88"/>
  <c r="D139" i="88"/>
  <c r="C139" i="88"/>
  <c r="B139" i="88"/>
  <c r="A139" i="88"/>
  <c r="D138" i="88"/>
  <c r="C138" i="88"/>
  <c r="B138" i="88"/>
  <c r="A138" i="88"/>
  <c r="D137" i="88"/>
  <c r="C137" i="88"/>
  <c r="B137" i="88"/>
  <c r="A137" i="88"/>
  <c r="D136" i="88"/>
  <c r="C136" i="88"/>
  <c r="B136" i="88"/>
  <c r="A136" i="88"/>
  <c r="D135" i="88"/>
  <c r="C135" i="88"/>
  <c r="B135" i="88"/>
  <c r="A135" i="88"/>
  <c r="D134" i="88"/>
  <c r="C134" i="88"/>
  <c r="B134" i="88"/>
  <c r="A134" i="88"/>
  <c r="D133" i="88"/>
  <c r="C133" i="88"/>
  <c r="B133" i="88"/>
  <c r="A133" i="88"/>
  <c r="D132" i="88"/>
  <c r="C132" i="88"/>
  <c r="B132" i="88"/>
  <c r="A132" i="88"/>
  <c r="D131" i="88"/>
  <c r="C131" i="88"/>
  <c r="B131" i="88"/>
  <c r="A131" i="88"/>
  <c r="D130" i="88"/>
  <c r="C130" i="88"/>
  <c r="B130" i="88"/>
  <c r="A130" i="88"/>
  <c r="D129" i="88"/>
  <c r="C129" i="88"/>
  <c r="B129" i="88"/>
  <c r="A129" i="88"/>
  <c r="D128" i="88"/>
  <c r="C128" i="88"/>
  <c r="B128" i="88"/>
  <c r="A128" i="88"/>
  <c r="D127" i="88"/>
  <c r="C127" i="88"/>
  <c r="B127" i="88"/>
  <c r="A127" i="88"/>
  <c r="D126" i="88"/>
  <c r="C126" i="88"/>
  <c r="B126" i="88"/>
  <c r="A126" i="88"/>
  <c r="D125" i="88"/>
  <c r="C125" i="88"/>
  <c r="B125" i="88"/>
  <c r="A125" i="88"/>
  <c r="D124" i="88"/>
  <c r="C124" i="88"/>
  <c r="B124" i="88"/>
  <c r="A124" i="88"/>
  <c r="D123" i="88"/>
  <c r="C123" i="88"/>
  <c r="B123" i="88"/>
  <c r="A123" i="88"/>
  <c r="D122" i="88"/>
  <c r="C122" i="88"/>
  <c r="B122" i="88"/>
  <c r="A122" i="88"/>
  <c r="D121" i="88"/>
  <c r="C121" i="88"/>
  <c r="B121" i="88"/>
  <c r="A121" i="88"/>
  <c r="D120" i="88"/>
  <c r="C120" i="88"/>
  <c r="B120" i="88"/>
  <c r="A120" i="88"/>
  <c r="D119" i="88"/>
  <c r="C119" i="88"/>
  <c r="B119" i="88"/>
  <c r="A119" i="88"/>
  <c r="D118" i="88"/>
  <c r="C118" i="88"/>
  <c r="B118" i="88"/>
  <c r="A118" i="88"/>
  <c r="D117" i="88"/>
  <c r="C117" i="88"/>
  <c r="B117" i="88"/>
  <c r="A117" i="88"/>
  <c r="D116" i="88"/>
  <c r="C116" i="88"/>
  <c r="B116" i="88"/>
  <c r="A116" i="88"/>
  <c r="D115" i="88"/>
  <c r="C115" i="88"/>
  <c r="B115" i="88"/>
  <c r="A115" i="88"/>
  <c r="D114" i="88"/>
  <c r="C114" i="88"/>
  <c r="B114" i="88"/>
  <c r="A114" i="88"/>
  <c r="D113" i="88"/>
  <c r="C113" i="88"/>
  <c r="B113" i="88"/>
  <c r="A113" i="88"/>
  <c r="D112" i="88"/>
  <c r="C112" i="88"/>
  <c r="B112" i="88"/>
  <c r="A112" i="88"/>
  <c r="D111" i="88"/>
  <c r="C111" i="88"/>
  <c r="B111" i="88"/>
  <c r="A111" i="88"/>
  <c r="D110" i="88"/>
  <c r="C110" i="88"/>
  <c r="B110" i="88"/>
  <c r="A110" i="88"/>
  <c r="D109" i="88"/>
  <c r="C109" i="88"/>
  <c r="B109" i="88"/>
  <c r="A109" i="88"/>
  <c r="D108" i="88"/>
  <c r="C108" i="88"/>
  <c r="B108" i="88"/>
  <c r="A108" i="88"/>
  <c r="D107" i="88"/>
  <c r="C107" i="88"/>
  <c r="B107" i="88"/>
  <c r="A107" i="88"/>
  <c r="D106" i="88"/>
  <c r="C106" i="88"/>
  <c r="B106" i="88"/>
  <c r="A106" i="88"/>
  <c r="D105" i="88"/>
  <c r="C105" i="88"/>
  <c r="B105" i="88"/>
  <c r="A105" i="88"/>
  <c r="D104" i="88"/>
  <c r="C104" i="88"/>
  <c r="B104" i="88"/>
  <c r="A104" i="88"/>
  <c r="D103" i="88"/>
  <c r="C103" i="88"/>
  <c r="B103" i="88"/>
  <c r="A103" i="88"/>
  <c r="D102" i="88"/>
  <c r="C102" i="88"/>
  <c r="B102" i="88"/>
  <c r="A102" i="88"/>
  <c r="D101" i="88"/>
  <c r="C101" i="88"/>
  <c r="B101" i="88"/>
  <c r="A101" i="88"/>
  <c r="D100" i="88"/>
  <c r="C100" i="88"/>
  <c r="B100" i="88"/>
  <c r="A100" i="88"/>
  <c r="D99" i="88"/>
  <c r="C99" i="88"/>
  <c r="B99" i="88"/>
  <c r="A99" i="88"/>
  <c r="D98" i="88"/>
  <c r="C98" i="88"/>
  <c r="B98" i="88"/>
  <c r="A98" i="88"/>
  <c r="D97" i="88"/>
  <c r="C97" i="88"/>
  <c r="B97" i="88"/>
  <c r="A97" i="88"/>
  <c r="D96" i="88"/>
  <c r="C96" i="88"/>
  <c r="B96" i="88"/>
  <c r="A96" i="88"/>
  <c r="D95" i="88"/>
  <c r="C95" i="88"/>
  <c r="B95" i="88"/>
  <c r="A95" i="88"/>
  <c r="D94" i="88"/>
  <c r="C94" i="88"/>
  <c r="B94" i="88"/>
  <c r="A94" i="88"/>
  <c r="D93" i="88"/>
  <c r="C93" i="88"/>
  <c r="B93" i="88"/>
  <c r="A93" i="88"/>
  <c r="D92" i="88"/>
  <c r="C92" i="88"/>
  <c r="B92" i="88"/>
  <c r="A92" i="88"/>
  <c r="D91" i="88"/>
  <c r="C91" i="88"/>
  <c r="B91" i="88"/>
  <c r="A91" i="88"/>
  <c r="D90" i="88"/>
  <c r="C90" i="88"/>
  <c r="B90" i="88"/>
  <c r="A90" i="88"/>
  <c r="D89" i="88"/>
  <c r="C89" i="88"/>
  <c r="B89" i="88"/>
  <c r="A89" i="88"/>
  <c r="D88" i="88"/>
  <c r="C88" i="88"/>
  <c r="B88" i="88"/>
  <c r="A88" i="88"/>
  <c r="D87" i="88"/>
  <c r="C87" i="88"/>
  <c r="B87" i="88"/>
  <c r="A87" i="88"/>
  <c r="D86" i="88"/>
  <c r="C86" i="88"/>
  <c r="B86" i="88"/>
  <c r="A86" i="88"/>
  <c r="D85" i="88"/>
  <c r="C85" i="88"/>
  <c r="B85" i="88"/>
  <c r="A85" i="88"/>
  <c r="D84" i="88"/>
  <c r="C84" i="88"/>
  <c r="B84" i="88"/>
  <c r="A84" i="88"/>
  <c r="D83" i="88"/>
  <c r="C83" i="88"/>
  <c r="B83" i="88"/>
  <c r="A83" i="88"/>
  <c r="D82" i="88"/>
  <c r="C82" i="88"/>
  <c r="B82" i="88"/>
  <c r="A82" i="88"/>
  <c r="D81" i="88"/>
  <c r="C81" i="88"/>
  <c r="B81" i="88"/>
  <c r="A81" i="88"/>
  <c r="D80" i="88"/>
  <c r="C80" i="88"/>
  <c r="B80" i="88"/>
  <c r="A80" i="88"/>
  <c r="D79" i="88"/>
  <c r="C79" i="88"/>
  <c r="B79" i="88"/>
  <c r="A79" i="88"/>
  <c r="D78" i="88"/>
  <c r="C78" i="88"/>
  <c r="B78" i="88"/>
  <c r="A78" i="88"/>
  <c r="D77" i="88"/>
  <c r="C77" i="88"/>
  <c r="B77" i="88"/>
  <c r="A77" i="88"/>
  <c r="D76" i="88"/>
  <c r="C76" i="88"/>
  <c r="B76" i="88"/>
  <c r="A76" i="88"/>
  <c r="D75" i="88"/>
  <c r="C75" i="88"/>
  <c r="B75" i="88"/>
  <c r="A75" i="88"/>
  <c r="D74" i="88"/>
  <c r="C74" i="88"/>
  <c r="B74" i="88"/>
  <c r="A74" i="88"/>
  <c r="D73" i="88"/>
  <c r="C73" i="88"/>
  <c r="B73" i="88"/>
  <c r="A73" i="88"/>
  <c r="D72" i="88"/>
  <c r="C72" i="88"/>
  <c r="B72" i="88"/>
  <c r="A72" i="88"/>
  <c r="D71" i="88"/>
  <c r="C71" i="88"/>
  <c r="B71" i="88"/>
  <c r="A71" i="88"/>
  <c r="D70" i="88"/>
  <c r="C70" i="88"/>
  <c r="B70" i="88"/>
  <c r="A70" i="88"/>
  <c r="D69" i="88"/>
  <c r="C69" i="88"/>
  <c r="B69" i="88"/>
  <c r="A69" i="88"/>
  <c r="D68" i="88"/>
  <c r="C68" i="88"/>
  <c r="B68" i="88"/>
  <c r="A68" i="88"/>
  <c r="D67" i="88"/>
  <c r="C67" i="88"/>
  <c r="B67" i="88"/>
  <c r="A67" i="88"/>
  <c r="D66" i="88"/>
  <c r="C66" i="88"/>
  <c r="B66" i="88"/>
  <c r="A66" i="88"/>
  <c r="D65" i="88"/>
  <c r="C65" i="88"/>
  <c r="B65" i="88"/>
  <c r="A65" i="88"/>
  <c r="D64" i="88"/>
  <c r="C64" i="88"/>
  <c r="B64" i="88"/>
  <c r="A64" i="88"/>
  <c r="D63" i="88"/>
  <c r="C63" i="88"/>
  <c r="B63" i="88"/>
  <c r="A63" i="88"/>
  <c r="D62" i="88"/>
  <c r="C62" i="88"/>
  <c r="B62" i="88"/>
  <c r="A62" i="88"/>
  <c r="D61" i="88"/>
  <c r="C61" i="88"/>
  <c r="B61" i="88"/>
  <c r="A61" i="88"/>
  <c r="D60" i="88"/>
  <c r="C60" i="88"/>
  <c r="B60" i="88"/>
  <c r="A60" i="88"/>
  <c r="D59" i="88"/>
  <c r="C59" i="88"/>
  <c r="B59" i="88"/>
  <c r="A59" i="88"/>
  <c r="D58" i="88"/>
  <c r="C58" i="88"/>
  <c r="B58" i="88"/>
  <c r="A58" i="88"/>
  <c r="D57" i="88"/>
  <c r="C57" i="88"/>
  <c r="B57" i="88"/>
  <c r="A57" i="88"/>
  <c r="D56" i="88"/>
  <c r="C56" i="88"/>
  <c r="B56" i="88"/>
  <c r="A56" i="88"/>
  <c r="D55" i="88"/>
  <c r="C55" i="88"/>
  <c r="B55" i="88"/>
  <c r="A55" i="88"/>
  <c r="D54" i="88"/>
  <c r="C54" i="88"/>
  <c r="B54" i="88"/>
  <c r="A54" i="88"/>
  <c r="D53" i="88"/>
  <c r="C53" i="88"/>
  <c r="B53" i="88"/>
  <c r="A53" i="88"/>
  <c r="D52" i="88"/>
  <c r="C52" i="88"/>
  <c r="B52" i="88"/>
  <c r="A52" i="88"/>
  <c r="D51" i="88"/>
  <c r="C51" i="88"/>
  <c r="B51" i="88"/>
  <c r="A51" i="88"/>
  <c r="D50" i="88"/>
  <c r="C50" i="88"/>
  <c r="B50" i="88"/>
  <c r="A50" i="88"/>
  <c r="D49" i="88"/>
  <c r="C49" i="88"/>
  <c r="B49" i="88"/>
  <c r="A49" i="88"/>
  <c r="D48" i="88"/>
  <c r="C48" i="88"/>
  <c r="B48" i="88"/>
  <c r="A48" i="88"/>
  <c r="D47" i="88"/>
  <c r="C47" i="88"/>
  <c r="B47" i="88"/>
  <c r="A47" i="88"/>
  <c r="D46" i="88"/>
  <c r="C46" i="88"/>
  <c r="B46" i="88"/>
  <c r="A46" i="88"/>
  <c r="D45" i="88"/>
  <c r="C45" i="88"/>
  <c r="B45" i="88"/>
  <c r="A45" i="88"/>
  <c r="D44" i="88"/>
  <c r="C44" i="88"/>
  <c r="B44" i="88"/>
  <c r="A44" i="88"/>
  <c r="D43" i="88"/>
  <c r="C43" i="88"/>
  <c r="B43" i="88"/>
  <c r="A43" i="88"/>
  <c r="D42" i="88"/>
  <c r="C42" i="88"/>
  <c r="B42" i="88"/>
  <c r="A42" i="88"/>
  <c r="D41" i="88"/>
  <c r="C41" i="88"/>
  <c r="B41" i="88"/>
  <c r="A41" i="88"/>
  <c r="D40" i="88"/>
  <c r="C40" i="88"/>
  <c r="B40" i="88"/>
  <c r="A40" i="88"/>
  <c r="D39" i="88"/>
  <c r="C39" i="88"/>
  <c r="B39" i="88"/>
  <c r="A39" i="88"/>
  <c r="D38" i="88"/>
  <c r="C38" i="88"/>
  <c r="B38" i="88"/>
  <c r="A38" i="88"/>
  <c r="D37" i="88"/>
  <c r="C37" i="88"/>
  <c r="B37" i="88"/>
  <c r="A37" i="88"/>
  <c r="D36" i="88"/>
  <c r="C36" i="88"/>
  <c r="B36" i="88"/>
  <c r="A36" i="88"/>
  <c r="D35" i="88"/>
  <c r="C35" i="88"/>
  <c r="B35" i="88"/>
  <c r="A35" i="88"/>
  <c r="D34" i="88"/>
  <c r="C34" i="88"/>
  <c r="B34" i="88"/>
  <c r="A34" i="88"/>
  <c r="D33" i="88"/>
  <c r="C33" i="88"/>
  <c r="B33" i="88"/>
  <c r="A33" i="88"/>
  <c r="D32" i="88"/>
  <c r="C32" i="88"/>
  <c r="B32" i="88"/>
  <c r="A32" i="88"/>
  <c r="D31" i="88"/>
  <c r="C31" i="88"/>
  <c r="B31" i="88"/>
  <c r="A31" i="88"/>
  <c r="D30" i="88"/>
  <c r="C30" i="88"/>
  <c r="B30" i="88"/>
  <c r="A30" i="88"/>
  <c r="D29" i="88"/>
  <c r="C29" i="88"/>
  <c r="B29" i="88"/>
  <c r="A29" i="88"/>
  <c r="D28" i="88"/>
  <c r="C28" i="88"/>
  <c r="B28" i="88"/>
  <c r="A28" i="88"/>
  <c r="D27" i="88"/>
  <c r="C27" i="88"/>
  <c r="B27" i="88"/>
  <c r="A27" i="88"/>
  <c r="D26" i="88"/>
  <c r="C26" i="88"/>
  <c r="B26" i="88"/>
  <c r="A26" i="88"/>
  <c r="D25" i="88"/>
  <c r="C25" i="88"/>
  <c r="B25" i="88"/>
  <c r="A25" i="88"/>
  <c r="D24" i="88"/>
  <c r="C24" i="88"/>
  <c r="B24" i="88"/>
  <c r="A24" i="88"/>
  <c r="D23" i="88"/>
  <c r="C23" i="88"/>
  <c r="B23" i="88"/>
  <c r="A23" i="88"/>
  <c r="D22" i="88"/>
  <c r="C22" i="88"/>
  <c r="B22" i="88"/>
  <c r="A22" i="88"/>
  <c r="D21" i="88"/>
  <c r="C21" i="88"/>
  <c r="B21" i="88"/>
  <c r="A21" i="88"/>
  <c r="D20" i="88"/>
  <c r="C20" i="88"/>
  <c r="B20" i="88"/>
  <c r="A20" i="88"/>
  <c r="D19" i="88"/>
  <c r="C19" i="88"/>
  <c r="B19" i="88"/>
  <c r="A19" i="88"/>
  <c r="D18" i="88"/>
  <c r="C18" i="88"/>
  <c r="B18" i="88"/>
  <c r="A18" i="88"/>
  <c r="D17" i="88"/>
  <c r="C17" i="88"/>
  <c r="B17" i="88"/>
  <c r="A17" i="88"/>
  <c r="D16" i="88"/>
  <c r="C16" i="88"/>
  <c r="B16" i="88"/>
  <c r="A16" i="88"/>
  <c r="D15" i="88"/>
  <c r="C15" i="88"/>
  <c r="B15" i="88"/>
  <c r="A15" i="88"/>
  <c r="D14" i="88"/>
  <c r="C14" i="88"/>
  <c r="B14" i="88"/>
  <c r="A14" i="88"/>
  <c r="D13" i="88"/>
  <c r="C13" i="88"/>
  <c r="B13" i="88"/>
  <c r="A13" i="88"/>
  <c r="K9" i="88"/>
  <c r="K8" i="88"/>
  <c r="K7" i="88"/>
  <c r="E7" i="88"/>
  <c r="K6" i="88"/>
  <c r="E6" i="88"/>
  <c r="K5" i="88"/>
  <c r="E5" i="88"/>
  <c r="A4" i="88"/>
  <c r="A3" i="88"/>
  <c r="A2" i="88"/>
  <c r="D512" i="87"/>
  <c r="C512" i="87"/>
  <c r="B512" i="87"/>
  <c r="A512" i="87"/>
  <c r="D511" i="87"/>
  <c r="C511" i="87"/>
  <c r="B511" i="87"/>
  <c r="A511" i="87"/>
  <c r="D510" i="87"/>
  <c r="C510" i="87"/>
  <c r="B510" i="87"/>
  <c r="A510" i="87"/>
  <c r="D509" i="87"/>
  <c r="C509" i="87"/>
  <c r="B509" i="87"/>
  <c r="A509" i="87"/>
  <c r="D508" i="87"/>
  <c r="C508" i="87"/>
  <c r="B508" i="87"/>
  <c r="A508" i="87"/>
  <c r="D507" i="87"/>
  <c r="C507" i="87"/>
  <c r="B507" i="87"/>
  <c r="A507" i="87"/>
  <c r="D506" i="87"/>
  <c r="C506" i="87"/>
  <c r="B506" i="87"/>
  <c r="A506" i="87"/>
  <c r="D505" i="87"/>
  <c r="C505" i="87"/>
  <c r="B505" i="87"/>
  <c r="A505" i="87"/>
  <c r="D504" i="87"/>
  <c r="C504" i="87"/>
  <c r="B504" i="87"/>
  <c r="A504" i="87"/>
  <c r="D503" i="87"/>
  <c r="C503" i="87"/>
  <c r="B503" i="87"/>
  <c r="A503" i="87"/>
  <c r="D502" i="87"/>
  <c r="C502" i="87"/>
  <c r="B502" i="87"/>
  <c r="A502" i="87"/>
  <c r="D501" i="87"/>
  <c r="C501" i="87"/>
  <c r="B501" i="87"/>
  <c r="A501" i="87"/>
  <c r="D500" i="87"/>
  <c r="C500" i="87"/>
  <c r="B500" i="87"/>
  <c r="A500" i="87"/>
  <c r="D499" i="87"/>
  <c r="C499" i="87"/>
  <c r="B499" i="87"/>
  <c r="A499" i="87"/>
  <c r="D498" i="87"/>
  <c r="C498" i="87"/>
  <c r="B498" i="87"/>
  <c r="A498" i="87"/>
  <c r="D497" i="87"/>
  <c r="C497" i="87"/>
  <c r="B497" i="87"/>
  <c r="A497" i="87"/>
  <c r="D496" i="87"/>
  <c r="C496" i="87"/>
  <c r="B496" i="87"/>
  <c r="A496" i="87"/>
  <c r="D495" i="87"/>
  <c r="C495" i="87"/>
  <c r="B495" i="87"/>
  <c r="A495" i="87"/>
  <c r="D494" i="87"/>
  <c r="C494" i="87"/>
  <c r="B494" i="87"/>
  <c r="A494" i="87"/>
  <c r="D493" i="87"/>
  <c r="C493" i="87"/>
  <c r="B493" i="87"/>
  <c r="A493" i="87"/>
  <c r="D492" i="87"/>
  <c r="C492" i="87"/>
  <c r="B492" i="87"/>
  <c r="A492" i="87"/>
  <c r="D491" i="87"/>
  <c r="C491" i="87"/>
  <c r="B491" i="87"/>
  <c r="A491" i="87"/>
  <c r="D490" i="87"/>
  <c r="C490" i="87"/>
  <c r="B490" i="87"/>
  <c r="A490" i="87"/>
  <c r="D489" i="87"/>
  <c r="C489" i="87"/>
  <c r="B489" i="87"/>
  <c r="A489" i="87"/>
  <c r="D488" i="87"/>
  <c r="C488" i="87"/>
  <c r="B488" i="87"/>
  <c r="A488" i="87"/>
  <c r="D487" i="87"/>
  <c r="C487" i="87"/>
  <c r="B487" i="87"/>
  <c r="A487" i="87"/>
  <c r="D486" i="87"/>
  <c r="C486" i="87"/>
  <c r="B486" i="87"/>
  <c r="A486" i="87"/>
  <c r="D485" i="87"/>
  <c r="C485" i="87"/>
  <c r="B485" i="87"/>
  <c r="A485" i="87"/>
  <c r="D484" i="87"/>
  <c r="C484" i="87"/>
  <c r="B484" i="87"/>
  <c r="A484" i="87"/>
  <c r="D483" i="87"/>
  <c r="C483" i="87"/>
  <c r="B483" i="87"/>
  <c r="A483" i="87"/>
  <c r="D482" i="87"/>
  <c r="C482" i="87"/>
  <c r="B482" i="87"/>
  <c r="A482" i="87"/>
  <c r="D481" i="87"/>
  <c r="C481" i="87"/>
  <c r="B481" i="87"/>
  <c r="A481" i="87"/>
  <c r="D480" i="87"/>
  <c r="C480" i="87"/>
  <c r="B480" i="87"/>
  <c r="A480" i="87"/>
  <c r="D479" i="87"/>
  <c r="C479" i="87"/>
  <c r="B479" i="87"/>
  <c r="A479" i="87"/>
  <c r="D478" i="87"/>
  <c r="C478" i="87"/>
  <c r="B478" i="87"/>
  <c r="A478" i="87"/>
  <c r="D477" i="87"/>
  <c r="C477" i="87"/>
  <c r="B477" i="87"/>
  <c r="A477" i="87"/>
  <c r="D476" i="87"/>
  <c r="C476" i="87"/>
  <c r="B476" i="87"/>
  <c r="A476" i="87"/>
  <c r="D475" i="87"/>
  <c r="C475" i="87"/>
  <c r="B475" i="87"/>
  <c r="A475" i="87"/>
  <c r="D474" i="87"/>
  <c r="C474" i="87"/>
  <c r="B474" i="87"/>
  <c r="A474" i="87"/>
  <c r="D473" i="87"/>
  <c r="C473" i="87"/>
  <c r="B473" i="87"/>
  <c r="A473" i="87"/>
  <c r="D472" i="87"/>
  <c r="C472" i="87"/>
  <c r="B472" i="87"/>
  <c r="A472" i="87"/>
  <c r="D471" i="87"/>
  <c r="C471" i="87"/>
  <c r="B471" i="87"/>
  <c r="A471" i="87"/>
  <c r="D470" i="87"/>
  <c r="C470" i="87"/>
  <c r="B470" i="87"/>
  <c r="A470" i="87"/>
  <c r="D469" i="87"/>
  <c r="C469" i="87"/>
  <c r="B469" i="87"/>
  <c r="A469" i="87"/>
  <c r="D468" i="87"/>
  <c r="C468" i="87"/>
  <c r="B468" i="87"/>
  <c r="A468" i="87"/>
  <c r="D467" i="87"/>
  <c r="C467" i="87"/>
  <c r="B467" i="87"/>
  <c r="A467" i="87"/>
  <c r="D466" i="87"/>
  <c r="C466" i="87"/>
  <c r="B466" i="87"/>
  <c r="A466" i="87"/>
  <c r="D465" i="87"/>
  <c r="C465" i="87"/>
  <c r="B465" i="87"/>
  <c r="A465" i="87"/>
  <c r="D464" i="87"/>
  <c r="C464" i="87"/>
  <c r="B464" i="87"/>
  <c r="A464" i="87"/>
  <c r="D463" i="87"/>
  <c r="C463" i="87"/>
  <c r="B463" i="87"/>
  <c r="A463" i="87"/>
  <c r="D462" i="87"/>
  <c r="C462" i="87"/>
  <c r="B462" i="87"/>
  <c r="A462" i="87"/>
  <c r="D461" i="87"/>
  <c r="C461" i="87"/>
  <c r="B461" i="87"/>
  <c r="A461" i="87"/>
  <c r="D460" i="87"/>
  <c r="C460" i="87"/>
  <c r="B460" i="87"/>
  <c r="A460" i="87"/>
  <c r="D459" i="87"/>
  <c r="C459" i="87"/>
  <c r="B459" i="87"/>
  <c r="A459" i="87"/>
  <c r="D458" i="87"/>
  <c r="C458" i="87"/>
  <c r="B458" i="87"/>
  <c r="A458" i="87"/>
  <c r="D457" i="87"/>
  <c r="C457" i="87"/>
  <c r="B457" i="87"/>
  <c r="A457" i="87"/>
  <c r="D456" i="87"/>
  <c r="C456" i="87"/>
  <c r="B456" i="87"/>
  <c r="A456" i="87"/>
  <c r="D455" i="87"/>
  <c r="C455" i="87"/>
  <c r="B455" i="87"/>
  <c r="A455" i="87"/>
  <c r="D454" i="87"/>
  <c r="C454" i="87"/>
  <c r="B454" i="87"/>
  <c r="A454" i="87"/>
  <c r="D453" i="87"/>
  <c r="C453" i="87"/>
  <c r="B453" i="87"/>
  <c r="A453" i="87"/>
  <c r="D452" i="87"/>
  <c r="C452" i="87"/>
  <c r="B452" i="87"/>
  <c r="A452" i="87"/>
  <c r="D451" i="87"/>
  <c r="C451" i="87"/>
  <c r="B451" i="87"/>
  <c r="A451" i="87"/>
  <c r="D450" i="87"/>
  <c r="C450" i="87"/>
  <c r="B450" i="87"/>
  <c r="A450" i="87"/>
  <c r="D449" i="87"/>
  <c r="C449" i="87"/>
  <c r="B449" i="87"/>
  <c r="A449" i="87"/>
  <c r="D448" i="87"/>
  <c r="C448" i="87"/>
  <c r="B448" i="87"/>
  <c r="A448" i="87"/>
  <c r="D447" i="87"/>
  <c r="C447" i="87"/>
  <c r="B447" i="87"/>
  <c r="A447" i="87"/>
  <c r="D446" i="87"/>
  <c r="C446" i="87"/>
  <c r="B446" i="87"/>
  <c r="A446" i="87"/>
  <c r="D445" i="87"/>
  <c r="C445" i="87"/>
  <c r="B445" i="87"/>
  <c r="A445" i="87"/>
  <c r="D444" i="87"/>
  <c r="C444" i="87"/>
  <c r="B444" i="87"/>
  <c r="A444" i="87"/>
  <c r="D443" i="87"/>
  <c r="C443" i="87"/>
  <c r="B443" i="87"/>
  <c r="A443" i="87"/>
  <c r="D442" i="87"/>
  <c r="C442" i="87"/>
  <c r="B442" i="87"/>
  <c r="A442" i="87"/>
  <c r="D441" i="87"/>
  <c r="C441" i="87"/>
  <c r="B441" i="87"/>
  <c r="A441" i="87"/>
  <c r="D440" i="87"/>
  <c r="C440" i="87"/>
  <c r="B440" i="87"/>
  <c r="A440" i="87"/>
  <c r="D439" i="87"/>
  <c r="C439" i="87"/>
  <c r="B439" i="87"/>
  <c r="A439" i="87"/>
  <c r="D438" i="87"/>
  <c r="C438" i="87"/>
  <c r="B438" i="87"/>
  <c r="A438" i="87"/>
  <c r="D437" i="87"/>
  <c r="C437" i="87"/>
  <c r="B437" i="87"/>
  <c r="A437" i="87"/>
  <c r="D436" i="87"/>
  <c r="C436" i="87"/>
  <c r="B436" i="87"/>
  <c r="A436" i="87"/>
  <c r="D435" i="87"/>
  <c r="C435" i="87"/>
  <c r="B435" i="87"/>
  <c r="A435" i="87"/>
  <c r="D434" i="87"/>
  <c r="C434" i="87"/>
  <c r="B434" i="87"/>
  <c r="A434" i="87"/>
  <c r="D433" i="87"/>
  <c r="C433" i="87"/>
  <c r="B433" i="87"/>
  <c r="A433" i="87"/>
  <c r="D432" i="87"/>
  <c r="C432" i="87"/>
  <c r="B432" i="87"/>
  <c r="A432" i="87"/>
  <c r="D431" i="87"/>
  <c r="C431" i="87"/>
  <c r="B431" i="87"/>
  <c r="A431" i="87"/>
  <c r="D430" i="87"/>
  <c r="C430" i="87"/>
  <c r="B430" i="87"/>
  <c r="A430" i="87"/>
  <c r="D429" i="87"/>
  <c r="C429" i="87"/>
  <c r="B429" i="87"/>
  <c r="A429" i="87"/>
  <c r="D428" i="87"/>
  <c r="C428" i="87"/>
  <c r="B428" i="87"/>
  <c r="A428" i="87"/>
  <c r="D427" i="87"/>
  <c r="C427" i="87"/>
  <c r="B427" i="87"/>
  <c r="A427" i="87"/>
  <c r="D426" i="87"/>
  <c r="C426" i="87"/>
  <c r="B426" i="87"/>
  <c r="A426" i="87"/>
  <c r="D425" i="87"/>
  <c r="C425" i="87"/>
  <c r="B425" i="87"/>
  <c r="A425" i="87"/>
  <c r="D424" i="87"/>
  <c r="C424" i="87"/>
  <c r="B424" i="87"/>
  <c r="A424" i="87"/>
  <c r="D423" i="87"/>
  <c r="C423" i="87"/>
  <c r="B423" i="87"/>
  <c r="A423" i="87"/>
  <c r="D422" i="87"/>
  <c r="C422" i="87"/>
  <c r="B422" i="87"/>
  <c r="A422" i="87"/>
  <c r="D421" i="87"/>
  <c r="C421" i="87"/>
  <c r="B421" i="87"/>
  <c r="A421" i="87"/>
  <c r="D420" i="87"/>
  <c r="C420" i="87"/>
  <c r="B420" i="87"/>
  <c r="A420" i="87"/>
  <c r="D419" i="87"/>
  <c r="C419" i="87"/>
  <c r="B419" i="87"/>
  <c r="A419" i="87"/>
  <c r="D418" i="87"/>
  <c r="C418" i="87"/>
  <c r="B418" i="87"/>
  <c r="A418" i="87"/>
  <c r="D417" i="87"/>
  <c r="C417" i="87"/>
  <c r="B417" i="87"/>
  <c r="A417" i="87"/>
  <c r="D416" i="87"/>
  <c r="C416" i="87"/>
  <c r="B416" i="87"/>
  <c r="A416" i="87"/>
  <c r="D415" i="87"/>
  <c r="C415" i="87"/>
  <c r="B415" i="87"/>
  <c r="A415" i="87"/>
  <c r="D414" i="87"/>
  <c r="C414" i="87"/>
  <c r="B414" i="87"/>
  <c r="A414" i="87"/>
  <c r="D413" i="87"/>
  <c r="C413" i="87"/>
  <c r="B413" i="87"/>
  <c r="A413" i="87"/>
  <c r="D412" i="87"/>
  <c r="C412" i="87"/>
  <c r="B412" i="87"/>
  <c r="A412" i="87"/>
  <c r="D411" i="87"/>
  <c r="C411" i="87"/>
  <c r="B411" i="87"/>
  <c r="A411" i="87"/>
  <c r="D410" i="87"/>
  <c r="C410" i="87"/>
  <c r="B410" i="87"/>
  <c r="A410" i="87"/>
  <c r="D409" i="87"/>
  <c r="C409" i="87"/>
  <c r="B409" i="87"/>
  <c r="A409" i="87"/>
  <c r="D408" i="87"/>
  <c r="C408" i="87"/>
  <c r="B408" i="87"/>
  <c r="A408" i="87"/>
  <c r="D407" i="87"/>
  <c r="C407" i="87"/>
  <c r="B407" i="87"/>
  <c r="A407" i="87"/>
  <c r="D406" i="87"/>
  <c r="C406" i="87"/>
  <c r="B406" i="87"/>
  <c r="A406" i="87"/>
  <c r="D405" i="87"/>
  <c r="C405" i="87"/>
  <c r="B405" i="87"/>
  <c r="A405" i="87"/>
  <c r="D404" i="87"/>
  <c r="C404" i="87"/>
  <c r="B404" i="87"/>
  <c r="A404" i="87"/>
  <c r="D403" i="87"/>
  <c r="C403" i="87"/>
  <c r="B403" i="87"/>
  <c r="A403" i="87"/>
  <c r="D402" i="87"/>
  <c r="C402" i="87"/>
  <c r="B402" i="87"/>
  <c r="A402" i="87"/>
  <c r="D401" i="87"/>
  <c r="C401" i="87"/>
  <c r="B401" i="87"/>
  <c r="A401" i="87"/>
  <c r="D400" i="87"/>
  <c r="C400" i="87"/>
  <c r="B400" i="87"/>
  <c r="A400" i="87"/>
  <c r="D399" i="87"/>
  <c r="C399" i="87"/>
  <c r="B399" i="87"/>
  <c r="A399" i="87"/>
  <c r="D398" i="87"/>
  <c r="C398" i="87"/>
  <c r="B398" i="87"/>
  <c r="A398" i="87"/>
  <c r="D397" i="87"/>
  <c r="C397" i="87"/>
  <c r="B397" i="87"/>
  <c r="A397" i="87"/>
  <c r="D396" i="87"/>
  <c r="C396" i="87"/>
  <c r="B396" i="87"/>
  <c r="A396" i="87"/>
  <c r="D395" i="87"/>
  <c r="C395" i="87"/>
  <c r="B395" i="87"/>
  <c r="A395" i="87"/>
  <c r="D394" i="87"/>
  <c r="C394" i="87"/>
  <c r="B394" i="87"/>
  <c r="A394" i="87"/>
  <c r="D393" i="87"/>
  <c r="C393" i="87"/>
  <c r="B393" i="87"/>
  <c r="A393" i="87"/>
  <c r="D392" i="87"/>
  <c r="C392" i="87"/>
  <c r="B392" i="87"/>
  <c r="A392" i="87"/>
  <c r="D391" i="87"/>
  <c r="C391" i="87"/>
  <c r="B391" i="87"/>
  <c r="A391" i="87"/>
  <c r="D390" i="87"/>
  <c r="C390" i="87"/>
  <c r="B390" i="87"/>
  <c r="A390" i="87"/>
  <c r="D389" i="87"/>
  <c r="C389" i="87"/>
  <c r="B389" i="87"/>
  <c r="A389" i="87"/>
  <c r="D388" i="87"/>
  <c r="C388" i="87"/>
  <c r="B388" i="87"/>
  <c r="A388" i="87"/>
  <c r="D387" i="87"/>
  <c r="C387" i="87"/>
  <c r="B387" i="87"/>
  <c r="A387" i="87"/>
  <c r="D386" i="87"/>
  <c r="C386" i="87"/>
  <c r="B386" i="87"/>
  <c r="A386" i="87"/>
  <c r="D385" i="87"/>
  <c r="C385" i="87"/>
  <c r="B385" i="87"/>
  <c r="A385" i="87"/>
  <c r="D384" i="87"/>
  <c r="C384" i="87"/>
  <c r="B384" i="87"/>
  <c r="A384" i="87"/>
  <c r="D383" i="87"/>
  <c r="C383" i="87"/>
  <c r="B383" i="87"/>
  <c r="A383" i="87"/>
  <c r="D382" i="87"/>
  <c r="C382" i="87"/>
  <c r="B382" i="87"/>
  <c r="A382" i="87"/>
  <c r="D381" i="87"/>
  <c r="C381" i="87"/>
  <c r="B381" i="87"/>
  <c r="A381" i="87"/>
  <c r="D380" i="87"/>
  <c r="C380" i="87"/>
  <c r="B380" i="87"/>
  <c r="A380" i="87"/>
  <c r="D379" i="87"/>
  <c r="C379" i="87"/>
  <c r="B379" i="87"/>
  <c r="A379" i="87"/>
  <c r="D378" i="87"/>
  <c r="C378" i="87"/>
  <c r="B378" i="87"/>
  <c r="A378" i="87"/>
  <c r="D377" i="87"/>
  <c r="C377" i="87"/>
  <c r="B377" i="87"/>
  <c r="A377" i="87"/>
  <c r="D376" i="87"/>
  <c r="C376" i="87"/>
  <c r="B376" i="87"/>
  <c r="A376" i="87"/>
  <c r="D375" i="87"/>
  <c r="C375" i="87"/>
  <c r="B375" i="87"/>
  <c r="A375" i="87"/>
  <c r="D374" i="87"/>
  <c r="C374" i="87"/>
  <c r="B374" i="87"/>
  <c r="A374" i="87"/>
  <c r="D373" i="87"/>
  <c r="C373" i="87"/>
  <c r="B373" i="87"/>
  <c r="A373" i="87"/>
  <c r="D372" i="87"/>
  <c r="C372" i="87"/>
  <c r="B372" i="87"/>
  <c r="A372" i="87"/>
  <c r="D371" i="87"/>
  <c r="C371" i="87"/>
  <c r="B371" i="87"/>
  <c r="A371" i="87"/>
  <c r="D370" i="87"/>
  <c r="C370" i="87"/>
  <c r="B370" i="87"/>
  <c r="A370" i="87"/>
  <c r="D369" i="87"/>
  <c r="C369" i="87"/>
  <c r="B369" i="87"/>
  <c r="A369" i="87"/>
  <c r="D368" i="87"/>
  <c r="C368" i="87"/>
  <c r="B368" i="87"/>
  <c r="A368" i="87"/>
  <c r="D367" i="87"/>
  <c r="C367" i="87"/>
  <c r="B367" i="87"/>
  <c r="A367" i="87"/>
  <c r="D366" i="87"/>
  <c r="C366" i="87"/>
  <c r="B366" i="87"/>
  <c r="A366" i="87"/>
  <c r="D365" i="87"/>
  <c r="C365" i="87"/>
  <c r="B365" i="87"/>
  <c r="A365" i="87"/>
  <c r="D364" i="87"/>
  <c r="C364" i="87"/>
  <c r="B364" i="87"/>
  <c r="A364" i="87"/>
  <c r="D363" i="87"/>
  <c r="C363" i="87"/>
  <c r="B363" i="87"/>
  <c r="A363" i="87"/>
  <c r="D362" i="87"/>
  <c r="C362" i="87"/>
  <c r="B362" i="87"/>
  <c r="A362" i="87"/>
  <c r="D361" i="87"/>
  <c r="C361" i="87"/>
  <c r="B361" i="87"/>
  <c r="A361" i="87"/>
  <c r="D360" i="87"/>
  <c r="C360" i="87"/>
  <c r="B360" i="87"/>
  <c r="A360" i="87"/>
  <c r="D359" i="87"/>
  <c r="C359" i="87"/>
  <c r="B359" i="87"/>
  <c r="A359" i="87"/>
  <c r="D358" i="87"/>
  <c r="C358" i="87"/>
  <c r="B358" i="87"/>
  <c r="A358" i="87"/>
  <c r="D357" i="87"/>
  <c r="C357" i="87"/>
  <c r="B357" i="87"/>
  <c r="A357" i="87"/>
  <c r="D356" i="87"/>
  <c r="C356" i="87"/>
  <c r="B356" i="87"/>
  <c r="A356" i="87"/>
  <c r="D355" i="87"/>
  <c r="C355" i="87"/>
  <c r="B355" i="87"/>
  <c r="A355" i="87"/>
  <c r="D354" i="87"/>
  <c r="C354" i="87"/>
  <c r="B354" i="87"/>
  <c r="A354" i="87"/>
  <c r="D353" i="87"/>
  <c r="C353" i="87"/>
  <c r="B353" i="87"/>
  <c r="A353" i="87"/>
  <c r="D352" i="87"/>
  <c r="C352" i="87"/>
  <c r="B352" i="87"/>
  <c r="A352" i="87"/>
  <c r="D351" i="87"/>
  <c r="C351" i="87"/>
  <c r="B351" i="87"/>
  <c r="A351" i="87"/>
  <c r="D350" i="87"/>
  <c r="C350" i="87"/>
  <c r="B350" i="87"/>
  <c r="A350" i="87"/>
  <c r="D349" i="87"/>
  <c r="C349" i="87"/>
  <c r="B349" i="87"/>
  <c r="A349" i="87"/>
  <c r="D348" i="87"/>
  <c r="C348" i="87"/>
  <c r="B348" i="87"/>
  <c r="A348" i="87"/>
  <c r="D347" i="87"/>
  <c r="C347" i="87"/>
  <c r="B347" i="87"/>
  <c r="A347" i="87"/>
  <c r="D346" i="87"/>
  <c r="C346" i="87"/>
  <c r="B346" i="87"/>
  <c r="A346" i="87"/>
  <c r="D345" i="87"/>
  <c r="C345" i="87"/>
  <c r="B345" i="87"/>
  <c r="A345" i="87"/>
  <c r="D344" i="87"/>
  <c r="C344" i="87"/>
  <c r="B344" i="87"/>
  <c r="A344" i="87"/>
  <c r="D343" i="87"/>
  <c r="C343" i="87"/>
  <c r="B343" i="87"/>
  <c r="A343" i="87"/>
  <c r="D342" i="87"/>
  <c r="C342" i="87"/>
  <c r="B342" i="87"/>
  <c r="A342" i="87"/>
  <c r="D341" i="87"/>
  <c r="C341" i="87"/>
  <c r="B341" i="87"/>
  <c r="A341" i="87"/>
  <c r="D340" i="87"/>
  <c r="C340" i="87"/>
  <c r="B340" i="87"/>
  <c r="A340" i="87"/>
  <c r="D339" i="87"/>
  <c r="C339" i="87"/>
  <c r="B339" i="87"/>
  <c r="A339" i="87"/>
  <c r="D338" i="87"/>
  <c r="C338" i="87"/>
  <c r="B338" i="87"/>
  <c r="A338" i="87"/>
  <c r="D337" i="87"/>
  <c r="C337" i="87"/>
  <c r="B337" i="87"/>
  <c r="A337" i="87"/>
  <c r="D336" i="87"/>
  <c r="C336" i="87"/>
  <c r="B336" i="87"/>
  <c r="A336" i="87"/>
  <c r="D335" i="87"/>
  <c r="C335" i="87"/>
  <c r="B335" i="87"/>
  <c r="A335" i="87"/>
  <c r="D334" i="87"/>
  <c r="C334" i="87"/>
  <c r="B334" i="87"/>
  <c r="A334" i="87"/>
  <c r="D333" i="87"/>
  <c r="C333" i="87"/>
  <c r="B333" i="87"/>
  <c r="A333" i="87"/>
  <c r="D332" i="87"/>
  <c r="C332" i="87"/>
  <c r="B332" i="87"/>
  <c r="A332" i="87"/>
  <c r="D331" i="87"/>
  <c r="C331" i="87"/>
  <c r="B331" i="87"/>
  <c r="A331" i="87"/>
  <c r="D330" i="87"/>
  <c r="C330" i="87"/>
  <c r="B330" i="87"/>
  <c r="A330" i="87"/>
  <c r="D329" i="87"/>
  <c r="C329" i="87"/>
  <c r="B329" i="87"/>
  <c r="A329" i="87"/>
  <c r="D328" i="87"/>
  <c r="C328" i="87"/>
  <c r="B328" i="87"/>
  <c r="A328" i="87"/>
  <c r="D327" i="87"/>
  <c r="C327" i="87"/>
  <c r="B327" i="87"/>
  <c r="A327" i="87"/>
  <c r="D326" i="87"/>
  <c r="C326" i="87"/>
  <c r="B326" i="87"/>
  <c r="A326" i="87"/>
  <c r="D325" i="87"/>
  <c r="C325" i="87"/>
  <c r="B325" i="87"/>
  <c r="A325" i="87"/>
  <c r="D324" i="87"/>
  <c r="C324" i="87"/>
  <c r="B324" i="87"/>
  <c r="A324" i="87"/>
  <c r="D323" i="87"/>
  <c r="C323" i="87"/>
  <c r="B323" i="87"/>
  <c r="A323" i="87"/>
  <c r="D322" i="87"/>
  <c r="C322" i="87"/>
  <c r="B322" i="87"/>
  <c r="A322" i="87"/>
  <c r="D321" i="87"/>
  <c r="C321" i="87"/>
  <c r="B321" i="87"/>
  <c r="A321" i="87"/>
  <c r="D320" i="87"/>
  <c r="C320" i="87"/>
  <c r="B320" i="87"/>
  <c r="A320" i="87"/>
  <c r="D319" i="87"/>
  <c r="C319" i="87"/>
  <c r="B319" i="87"/>
  <c r="A319" i="87"/>
  <c r="D318" i="87"/>
  <c r="C318" i="87"/>
  <c r="B318" i="87"/>
  <c r="A318" i="87"/>
  <c r="D317" i="87"/>
  <c r="C317" i="87"/>
  <c r="B317" i="87"/>
  <c r="A317" i="87"/>
  <c r="D316" i="87"/>
  <c r="C316" i="87"/>
  <c r="B316" i="87"/>
  <c r="A316" i="87"/>
  <c r="D315" i="87"/>
  <c r="C315" i="87"/>
  <c r="B315" i="87"/>
  <c r="A315" i="87"/>
  <c r="D314" i="87"/>
  <c r="C314" i="87"/>
  <c r="B314" i="87"/>
  <c r="A314" i="87"/>
  <c r="D313" i="87"/>
  <c r="C313" i="87"/>
  <c r="B313" i="87"/>
  <c r="A313" i="87"/>
  <c r="D312" i="87"/>
  <c r="C312" i="87"/>
  <c r="B312" i="87"/>
  <c r="A312" i="87"/>
  <c r="D311" i="87"/>
  <c r="C311" i="87"/>
  <c r="B311" i="87"/>
  <c r="A311" i="87"/>
  <c r="D310" i="87"/>
  <c r="C310" i="87"/>
  <c r="B310" i="87"/>
  <c r="A310" i="87"/>
  <c r="D309" i="87"/>
  <c r="C309" i="87"/>
  <c r="B309" i="87"/>
  <c r="A309" i="87"/>
  <c r="D308" i="87"/>
  <c r="C308" i="87"/>
  <c r="B308" i="87"/>
  <c r="A308" i="87"/>
  <c r="D307" i="87"/>
  <c r="C307" i="87"/>
  <c r="B307" i="87"/>
  <c r="A307" i="87"/>
  <c r="D306" i="87"/>
  <c r="C306" i="87"/>
  <c r="B306" i="87"/>
  <c r="A306" i="87"/>
  <c r="D305" i="87"/>
  <c r="C305" i="87"/>
  <c r="B305" i="87"/>
  <c r="A305" i="87"/>
  <c r="D304" i="87"/>
  <c r="C304" i="87"/>
  <c r="B304" i="87"/>
  <c r="A304" i="87"/>
  <c r="D303" i="87"/>
  <c r="C303" i="87"/>
  <c r="B303" i="87"/>
  <c r="A303" i="87"/>
  <c r="D302" i="87"/>
  <c r="C302" i="87"/>
  <c r="B302" i="87"/>
  <c r="A302" i="87"/>
  <c r="D301" i="87"/>
  <c r="C301" i="87"/>
  <c r="B301" i="87"/>
  <c r="A301" i="87"/>
  <c r="D300" i="87"/>
  <c r="C300" i="87"/>
  <c r="B300" i="87"/>
  <c r="A300" i="87"/>
  <c r="D299" i="87"/>
  <c r="C299" i="87"/>
  <c r="B299" i="87"/>
  <c r="A299" i="87"/>
  <c r="D298" i="87"/>
  <c r="C298" i="87"/>
  <c r="B298" i="87"/>
  <c r="A298" i="87"/>
  <c r="D297" i="87"/>
  <c r="C297" i="87"/>
  <c r="B297" i="87"/>
  <c r="A297" i="87"/>
  <c r="D296" i="87"/>
  <c r="C296" i="87"/>
  <c r="B296" i="87"/>
  <c r="A296" i="87"/>
  <c r="D295" i="87"/>
  <c r="C295" i="87"/>
  <c r="B295" i="87"/>
  <c r="A295" i="87"/>
  <c r="D294" i="87"/>
  <c r="C294" i="87"/>
  <c r="B294" i="87"/>
  <c r="A294" i="87"/>
  <c r="D293" i="87"/>
  <c r="C293" i="87"/>
  <c r="B293" i="87"/>
  <c r="A293" i="87"/>
  <c r="D292" i="87"/>
  <c r="C292" i="87"/>
  <c r="B292" i="87"/>
  <c r="A292" i="87"/>
  <c r="D291" i="87"/>
  <c r="C291" i="87"/>
  <c r="B291" i="87"/>
  <c r="A291" i="87"/>
  <c r="D290" i="87"/>
  <c r="C290" i="87"/>
  <c r="B290" i="87"/>
  <c r="A290" i="87"/>
  <c r="D289" i="87"/>
  <c r="C289" i="87"/>
  <c r="B289" i="87"/>
  <c r="A289" i="87"/>
  <c r="D288" i="87"/>
  <c r="C288" i="87"/>
  <c r="B288" i="87"/>
  <c r="A288" i="87"/>
  <c r="D287" i="87"/>
  <c r="C287" i="87"/>
  <c r="B287" i="87"/>
  <c r="A287" i="87"/>
  <c r="D286" i="87"/>
  <c r="C286" i="87"/>
  <c r="B286" i="87"/>
  <c r="A286" i="87"/>
  <c r="D285" i="87"/>
  <c r="C285" i="87"/>
  <c r="B285" i="87"/>
  <c r="A285" i="87"/>
  <c r="D284" i="87"/>
  <c r="C284" i="87"/>
  <c r="B284" i="87"/>
  <c r="A284" i="87"/>
  <c r="D283" i="87"/>
  <c r="C283" i="87"/>
  <c r="B283" i="87"/>
  <c r="A283" i="87"/>
  <c r="D282" i="87"/>
  <c r="C282" i="87"/>
  <c r="B282" i="87"/>
  <c r="A282" i="87"/>
  <c r="D281" i="87"/>
  <c r="C281" i="87"/>
  <c r="B281" i="87"/>
  <c r="A281" i="87"/>
  <c r="D280" i="87"/>
  <c r="C280" i="87"/>
  <c r="B280" i="87"/>
  <c r="A280" i="87"/>
  <c r="D279" i="87"/>
  <c r="C279" i="87"/>
  <c r="B279" i="87"/>
  <c r="A279" i="87"/>
  <c r="D278" i="87"/>
  <c r="C278" i="87"/>
  <c r="B278" i="87"/>
  <c r="A278" i="87"/>
  <c r="D277" i="87"/>
  <c r="C277" i="87"/>
  <c r="B277" i="87"/>
  <c r="A277" i="87"/>
  <c r="D276" i="87"/>
  <c r="C276" i="87"/>
  <c r="B276" i="87"/>
  <c r="A276" i="87"/>
  <c r="D275" i="87"/>
  <c r="C275" i="87"/>
  <c r="B275" i="87"/>
  <c r="A275" i="87"/>
  <c r="D274" i="87"/>
  <c r="C274" i="87"/>
  <c r="B274" i="87"/>
  <c r="A274" i="87"/>
  <c r="D273" i="87"/>
  <c r="C273" i="87"/>
  <c r="B273" i="87"/>
  <c r="A273" i="87"/>
  <c r="D272" i="87"/>
  <c r="C272" i="87"/>
  <c r="B272" i="87"/>
  <c r="A272" i="87"/>
  <c r="D271" i="87"/>
  <c r="C271" i="87"/>
  <c r="B271" i="87"/>
  <c r="A271" i="87"/>
  <c r="D270" i="87"/>
  <c r="C270" i="87"/>
  <c r="B270" i="87"/>
  <c r="A270" i="87"/>
  <c r="D269" i="87"/>
  <c r="C269" i="87"/>
  <c r="B269" i="87"/>
  <c r="A269" i="87"/>
  <c r="D268" i="87"/>
  <c r="C268" i="87"/>
  <c r="B268" i="87"/>
  <c r="A268" i="87"/>
  <c r="D267" i="87"/>
  <c r="C267" i="87"/>
  <c r="B267" i="87"/>
  <c r="A267" i="87"/>
  <c r="D266" i="87"/>
  <c r="C266" i="87"/>
  <c r="B266" i="87"/>
  <c r="A266" i="87"/>
  <c r="D265" i="87"/>
  <c r="C265" i="87"/>
  <c r="B265" i="87"/>
  <c r="A265" i="87"/>
  <c r="D264" i="87"/>
  <c r="C264" i="87"/>
  <c r="B264" i="87"/>
  <c r="A264" i="87"/>
  <c r="D263" i="87"/>
  <c r="C263" i="87"/>
  <c r="B263" i="87"/>
  <c r="A263" i="87"/>
  <c r="D262" i="87"/>
  <c r="C262" i="87"/>
  <c r="B262" i="87"/>
  <c r="A262" i="87"/>
  <c r="D261" i="87"/>
  <c r="C261" i="87"/>
  <c r="B261" i="87"/>
  <c r="A261" i="87"/>
  <c r="D260" i="87"/>
  <c r="C260" i="87"/>
  <c r="B260" i="87"/>
  <c r="A260" i="87"/>
  <c r="D259" i="87"/>
  <c r="C259" i="87"/>
  <c r="B259" i="87"/>
  <c r="A259" i="87"/>
  <c r="D258" i="87"/>
  <c r="C258" i="87"/>
  <c r="B258" i="87"/>
  <c r="A258" i="87"/>
  <c r="D257" i="87"/>
  <c r="C257" i="87"/>
  <c r="B257" i="87"/>
  <c r="A257" i="87"/>
  <c r="D256" i="87"/>
  <c r="C256" i="87"/>
  <c r="B256" i="87"/>
  <c r="A256" i="87"/>
  <c r="D255" i="87"/>
  <c r="C255" i="87"/>
  <c r="B255" i="87"/>
  <c r="A255" i="87"/>
  <c r="D254" i="87"/>
  <c r="C254" i="87"/>
  <c r="B254" i="87"/>
  <c r="A254" i="87"/>
  <c r="D253" i="87"/>
  <c r="C253" i="87"/>
  <c r="B253" i="87"/>
  <c r="A253" i="87"/>
  <c r="D252" i="87"/>
  <c r="C252" i="87"/>
  <c r="B252" i="87"/>
  <c r="A252" i="87"/>
  <c r="D251" i="87"/>
  <c r="C251" i="87"/>
  <c r="B251" i="87"/>
  <c r="A251" i="87"/>
  <c r="D250" i="87"/>
  <c r="C250" i="87"/>
  <c r="B250" i="87"/>
  <c r="A250" i="87"/>
  <c r="D249" i="87"/>
  <c r="C249" i="87"/>
  <c r="B249" i="87"/>
  <c r="A249" i="87"/>
  <c r="D248" i="87"/>
  <c r="C248" i="87"/>
  <c r="B248" i="87"/>
  <c r="A248" i="87"/>
  <c r="D247" i="87"/>
  <c r="C247" i="87"/>
  <c r="B247" i="87"/>
  <c r="A247" i="87"/>
  <c r="D246" i="87"/>
  <c r="C246" i="87"/>
  <c r="B246" i="87"/>
  <c r="A246" i="87"/>
  <c r="D245" i="87"/>
  <c r="C245" i="87"/>
  <c r="B245" i="87"/>
  <c r="A245" i="87"/>
  <c r="D244" i="87"/>
  <c r="C244" i="87"/>
  <c r="B244" i="87"/>
  <c r="A244" i="87"/>
  <c r="D243" i="87"/>
  <c r="C243" i="87"/>
  <c r="B243" i="87"/>
  <c r="A243" i="87"/>
  <c r="D242" i="87"/>
  <c r="C242" i="87"/>
  <c r="B242" i="87"/>
  <c r="A242" i="87"/>
  <c r="D241" i="87"/>
  <c r="C241" i="87"/>
  <c r="B241" i="87"/>
  <c r="A241" i="87"/>
  <c r="D240" i="87"/>
  <c r="C240" i="87"/>
  <c r="B240" i="87"/>
  <c r="A240" i="87"/>
  <c r="D239" i="87"/>
  <c r="C239" i="87"/>
  <c r="B239" i="87"/>
  <c r="A239" i="87"/>
  <c r="D238" i="87"/>
  <c r="C238" i="87"/>
  <c r="B238" i="87"/>
  <c r="A238" i="87"/>
  <c r="D237" i="87"/>
  <c r="C237" i="87"/>
  <c r="B237" i="87"/>
  <c r="A237" i="87"/>
  <c r="D236" i="87"/>
  <c r="C236" i="87"/>
  <c r="B236" i="87"/>
  <c r="A236" i="87"/>
  <c r="D235" i="87"/>
  <c r="C235" i="87"/>
  <c r="B235" i="87"/>
  <c r="A235" i="87"/>
  <c r="D234" i="87"/>
  <c r="C234" i="87"/>
  <c r="B234" i="87"/>
  <c r="A234" i="87"/>
  <c r="D233" i="87"/>
  <c r="C233" i="87"/>
  <c r="B233" i="87"/>
  <c r="A233" i="87"/>
  <c r="D232" i="87"/>
  <c r="C232" i="87"/>
  <c r="B232" i="87"/>
  <c r="A232" i="87"/>
  <c r="D231" i="87"/>
  <c r="C231" i="87"/>
  <c r="B231" i="87"/>
  <c r="A231" i="87"/>
  <c r="D230" i="87"/>
  <c r="C230" i="87"/>
  <c r="B230" i="87"/>
  <c r="A230" i="87"/>
  <c r="D229" i="87"/>
  <c r="C229" i="87"/>
  <c r="B229" i="87"/>
  <c r="A229" i="87"/>
  <c r="D228" i="87"/>
  <c r="C228" i="87"/>
  <c r="B228" i="87"/>
  <c r="A228" i="87"/>
  <c r="D227" i="87"/>
  <c r="C227" i="87"/>
  <c r="B227" i="87"/>
  <c r="A227" i="87"/>
  <c r="D226" i="87"/>
  <c r="C226" i="87"/>
  <c r="B226" i="87"/>
  <c r="A226" i="87"/>
  <c r="D225" i="87"/>
  <c r="C225" i="87"/>
  <c r="B225" i="87"/>
  <c r="A225" i="87"/>
  <c r="D224" i="87"/>
  <c r="C224" i="87"/>
  <c r="B224" i="87"/>
  <c r="A224" i="87"/>
  <c r="D223" i="87"/>
  <c r="C223" i="87"/>
  <c r="B223" i="87"/>
  <c r="A223" i="87"/>
  <c r="D222" i="87"/>
  <c r="C222" i="87"/>
  <c r="B222" i="87"/>
  <c r="A222" i="87"/>
  <c r="D221" i="87"/>
  <c r="C221" i="87"/>
  <c r="B221" i="87"/>
  <c r="A221" i="87"/>
  <c r="D220" i="87"/>
  <c r="C220" i="87"/>
  <c r="B220" i="87"/>
  <c r="A220" i="87"/>
  <c r="D219" i="87"/>
  <c r="C219" i="87"/>
  <c r="B219" i="87"/>
  <c r="A219" i="87"/>
  <c r="D218" i="87"/>
  <c r="C218" i="87"/>
  <c r="B218" i="87"/>
  <c r="A218" i="87"/>
  <c r="D217" i="87"/>
  <c r="C217" i="87"/>
  <c r="B217" i="87"/>
  <c r="A217" i="87"/>
  <c r="D216" i="87"/>
  <c r="C216" i="87"/>
  <c r="B216" i="87"/>
  <c r="A216" i="87"/>
  <c r="D215" i="87"/>
  <c r="C215" i="87"/>
  <c r="B215" i="87"/>
  <c r="A215" i="87"/>
  <c r="D214" i="87"/>
  <c r="C214" i="87"/>
  <c r="B214" i="87"/>
  <c r="A214" i="87"/>
  <c r="D213" i="87"/>
  <c r="C213" i="87"/>
  <c r="B213" i="87"/>
  <c r="A213" i="87"/>
  <c r="D212" i="87"/>
  <c r="C212" i="87"/>
  <c r="B212" i="87"/>
  <c r="A212" i="87"/>
  <c r="D211" i="87"/>
  <c r="C211" i="87"/>
  <c r="B211" i="87"/>
  <c r="A211" i="87"/>
  <c r="D210" i="87"/>
  <c r="C210" i="87"/>
  <c r="B210" i="87"/>
  <c r="A210" i="87"/>
  <c r="D209" i="87"/>
  <c r="C209" i="87"/>
  <c r="B209" i="87"/>
  <c r="A209" i="87"/>
  <c r="D208" i="87"/>
  <c r="C208" i="87"/>
  <c r="B208" i="87"/>
  <c r="A208" i="87"/>
  <c r="D207" i="87"/>
  <c r="C207" i="87"/>
  <c r="B207" i="87"/>
  <c r="A207" i="87"/>
  <c r="D206" i="87"/>
  <c r="C206" i="87"/>
  <c r="B206" i="87"/>
  <c r="A206" i="87"/>
  <c r="D205" i="87"/>
  <c r="C205" i="87"/>
  <c r="B205" i="87"/>
  <c r="A205" i="87"/>
  <c r="D204" i="87"/>
  <c r="C204" i="87"/>
  <c r="B204" i="87"/>
  <c r="A204" i="87"/>
  <c r="D203" i="87"/>
  <c r="C203" i="87"/>
  <c r="B203" i="87"/>
  <c r="A203" i="87"/>
  <c r="D202" i="87"/>
  <c r="C202" i="87"/>
  <c r="B202" i="87"/>
  <c r="A202" i="87"/>
  <c r="D201" i="87"/>
  <c r="C201" i="87"/>
  <c r="B201" i="87"/>
  <c r="A201" i="87"/>
  <c r="D200" i="87"/>
  <c r="C200" i="87"/>
  <c r="B200" i="87"/>
  <c r="A200" i="87"/>
  <c r="D199" i="87"/>
  <c r="C199" i="87"/>
  <c r="B199" i="87"/>
  <c r="A199" i="87"/>
  <c r="D198" i="87"/>
  <c r="C198" i="87"/>
  <c r="B198" i="87"/>
  <c r="A198" i="87"/>
  <c r="D197" i="87"/>
  <c r="C197" i="87"/>
  <c r="B197" i="87"/>
  <c r="A197" i="87"/>
  <c r="D196" i="87"/>
  <c r="C196" i="87"/>
  <c r="B196" i="87"/>
  <c r="A196" i="87"/>
  <c r="D195" i="87"/>
  <c r="C195" i="87"/>
  <c r="B195" i="87"/>
  <c r="A195" i="87"/>
  <c r="D194" i="87"/>
  <c r="C194" i="87"/>
  <c r="B194" i="87"/>
  <c r="A194" i="87"/>
  <c r="D193" i="87"/>
  <c r="C193" i="87"/>
  <c r="B193" i="87"/>
  <c r="A193" i="87"/>
  <c r="D192" i="87"/>
  <c r="C192" i="87"/>
  <c r="B192" i="87"/>
  <c r="A192" i="87"/>
  <c r="D191" i="87"/>
  <c r="C191" i="87"/>
  <c r="B191" i="87"/>
  <c r="A191" i="87"/>
  <c r="D190" i="87"/>
  <c r="C190" i="87"/>
  <c r="B190" i="87"/>
  <c r="A190" i="87"/>
  <c r="D189" i="87"/>
  <c r="C189" i="87"/>
  <c r="B189" i="87"/>
  <c r="A189" i="87"/>
  <c r="D188" i="87"/>
  <c r="C188" i="87"/>
  <c r="B188" i="87"/>
  <c r="A188" i="87"/>
  <c r="D187" i="87"/>
  <c r="C187" i="87"/>
  <c r="B187" i="87"/>
  <c r="A187" i="87"/>
  <c r="D186" i="87"/>
  <c r="C186" i="87"/>
  <c r="B186" i="87"/>
  <c r="A186" i="87"/>
  <c r="D185" i="87"/>
  <c r="C185" i="87"/>
  <c r="B185" i="87"/>
  <c r="A185" i="87"/>
  <c r="D184" i="87"/>
  <c r="C184" i="87"/>
  <c r="B184" i="87"/>
  <c r="A184" i="87"/>
  <c r="D183" i="87"/>
  <c r="C183" i="87"/>
  <c r="B183" i="87"/>
  <c r="A183" i="87"/>
  <c r="D182" i="87"/>
  <c r="C182" i="87"/>
  <c r="B182" i="87"/>
  <c r="A182" i="87"/>
  <c r="D181" i="87"/>
  <c r="C181" i="87"/>
  <c r="B181" i="87"/>
  <c r="A181" i="87"/>
  <c r="D180" i="87"/>
  <c r="C180" i="87"/>
  <c r="B180" i="87"/>
  <c r="A180" i="87"/>
  <c r="D179" i="87"/>
  <c r="C179" i="87"/>
  <c r="B179" i="87"/>
  <c r="A179" i="87"/>
  <c r="D178" i="87"/>
  <c r="C178" i="87"/>
  <c r="B178" i="87"/>
  <c r="A178" i="87"/>
  <c r="D177" i="87"/>
  <c r="C177" i="87"/>
  <c r="B177" i="87"/>
  <c r="A177" i="87"/>
  <c r="D176" i="87"/>
  <c r="C176" i="87"/>
  <c r="B176" i="87"/>
  <c r="A176" i="87"/>
  <c r="D175" i="87"/>
  <c r="C175" i="87"/>
  <c r="B175" i="87"/>
  <c r="A175" i="87"/>
  <c r="D174" i="87"/>
  <c r="C174" i="87"/>
  <c r="B174" i="87"/>
  <c r="A174" i="87"/>
  <c r="D173" i="87"/>
  <c r="C173" i="87"/>
  <c r="B173" i="87"/>
  <c r="A173" i="87"/>
  <c r="D172" i="87"/>
  <c r="C172" i="87"/>
  <c r="B172" i="87"/>
  <c r="A172" i="87"/>
  <c r="D171" i="87"/>
  <c r="C171" i="87"/>
  <c r="B171" i="87"/>
  <c r="A171" i="87"/>
  <c r="D170" i="87"/>
  <c r="C170" i="87"/>
  <c r="B170" i="87"/>
  <c r="A170" i="87"/>
  <c r="D169" i="87"/>
  <c r="C169" i="87"/>
  <c r="B169" i="87"/>
  <c r="A169" i="87"/>
  <c r="D168" i="87"/>
  <c r="C168" i="87"/>
  <c r="B168" i="87"/>
  <c r="A168" i="87"/>
  <c r="D167" i="87"/>
  <c r="C167" i="87"/>
  <c r="B167" i="87"/>
  <c r="A167" i="87"/>
  <c r="D166" i="87"/>
  <c r="C166" i="87"/>
  <c r="B166" i="87"/>
  <c r="A166" i="87"/>
  <c r="D165" i="87"/>
  <c r="C165" i="87"/>
  <c r="B165" i="87"/>
  <c r="A165" i="87"/>
  <c r="D164" i="87"/>
  <c r="C164" i="87"/>
  <c r="B164" i="87"/>
  <c r="A164" i="87"/>
  <c r="D163" i="87"/>
  <c r="C163" i="87"/>
  <c r="B163" i="87"/>
  <c r="A163" i="87"/>
  <c r="D162" i="87"/>
  <c r="C162" i="87"/>
  <c r="B162" i="87"/>
  <c r="A162" i="87"/>
  <c r="D161" i="87"/>
  <c r="C161" i="87"/>
  <c r="B161" i="87"/>
  <c r="A161" i="87"/>
  <c r="D160" i="87"/>
  <c r="C160" i="87"/>
  <c r="B160" i="87"/>
  <c r="A160" i="87"/>
  <c r="D159" i="87"/>
  <c r="C159" i="87"/>
  <c r="B159" i="87"/>
  <c r="A159" i="87"/>
  <c r="D158" i="87"/>
  <c r="C158" i="87"/>
  <c r="B158" i="87"/>
  <c r="A158" i="87"/>
  <c r="D157" i="87"/>
  <c r="C157" i="87"/>
  <c r="B157" i="87"/>
  <c r="A157" i="87"/>
  <c r="D156" i="87"/>
  <c r="C156" i="87"/>
  <c r="B156" i="87"/>
  <c r="A156" i="87"/>
  <c r="D155" i="87"/>
  <c r="C155" i="87"/>
  <c r="B155" i="87"/>
  <c r="A155" i="87"/>
  <c r="D154" i="87"/>
  <c r="C154" i="87"/>
  <c r="B154" i="87"/>
  <c r="A154" i="87"/>
  <c r="D153" i="87"/>
  <c r="C153" i="87"/>
  <c r="B153" i="87"/>
  <c r="A153" i="87"/>
  <c r="D152" i="87"/>
  <c r="C152" i="87"/>
  <c r="B152" i="87"/>
  <c r="A152" i="87"/>
  <c r="D151" i="87"/>
  <c r="C151" i="87"/>
  <c r="B151" i="87"/>
  <c r="A151" i="87"/>
  <c r="D150" i="87"/>
  <c r="C150" i="87"/>
  <c r="B150" i="87"/>
  <c r="A150" i="87"/>
  <c r="D149" i="87"/>
  <c r="C149" i="87"/>
  <c r="B149" i="87"/>
  <c r="A149" i="87"/>
  <c r="D148" i="87"/>
  <c r="C148" i="87"/>
  <c r="B148" i="87"/>
  <c r="A148" i="87"/>
  <c r="D147" i="87"/>
  <c r="C147" i="87"/>
  <c r="B147" i="87"/>
  <c r="A147" i="87"/>
  <c r="D146" i="87"/>
  <c r="C146" i="87"/>
  <c r="B146" i="87"/>
  <c r="A146" i="87"/>
  <c r="D145" i="87"/>
  <c r="C145" i="87"/>
  <c r="B145" i="87"/>
  <c r="A145" i="87"/>
  <c r="D144" i="87"/>
  <c r="C144" i="87"/>
  <c r="B144" i="87"/>
  <c r="A144" i="87"/>
  <c r="D143" i="87"/>
  <c r="C143" i="87"/>
  <c r="B143" i="87"/>
  <c r="A143" i="87"/>
  <c r="D142" i="87"/>
  <c r="C142" i="87"/>
  <c r="B142" i="87"/>
  <c r="A142" i="87"/>
  <c r="D141" i="87"/>
  <c r="C141" i="87"/>
  <c r="B141" i="87"/>
  <c r="A141" i="87"/>
  <c r="D140" i="87"/>
  <c r="C140" i="87"/>
  <c r="B140" i="87"/>
  <c r="A140" i="87"/>
  <c r="D139" i="87"/>
  <c r="C139" i="87"/>
  <c r="B139" i="87"/>
  <c r="A139" i="87"/>
  <c r="D138" i="87"/>
  <c r="C138" i="87"/>
  <c r="B138" i="87"/>
  <c r="A138" i="87"/>
  <c r="D137" i="87"/>
  <c r="C137" i="87"/>
  <c r="B137" i="87"/>
  <c r="A137" i="87"/>
  <c r="D136" i="87"/>
  <c r="C136" i="87"/>
  <c r="B136" i="87"/>
  <c r="A136" i="87"/>
  <c r="D135" i="87"/>
  <c r="C135" i="87"/>
  <c r="B135" i="87"/>
  <c r="A135" i="87"/>
  <c r="D134" i="87"/>
  <c r="C134" i="87"/>
  <c r="B134" i="87"/>
  <c r="A134" i="87"/>
  <c r="D133" i="87"/>
  <c r="C133" i="87"/>
  <c r="B133" i="87"/>
  <c r="A133" i="87"/>
  <c r="D132" i="87"/>
  <c r="C132" i="87"/>
  <c r="B132" i="87"/>
  <c r="A132" i="87"/>
  <c r="D131" i="87"/>
  <c r="C131" i="87"/>
  <c r="B131" i="87"/>
  <c r="A131" i="87"/>
  <c r="D130" i="87"/>
  <c r="C130" i="87"/>
  <c r="B130" i="87"/>
  <c r="A130" i="87"/>
  <c r="D129" i="87"/>
  <c r="C129" i="87"/>
  <c r="B129" i="87"/>
  <c r="A129" i="87"/>
  <c r="D128" i="87"/>
  <c r="C128" i="87"/>
  <c r="B128" i="87"/>
  <c r="A128" i="87"/>
  <c r="D127" i="87"/>
  <c r="C127" i="87"/>
  <c r="B127" i="87"/>
  <c r="A127" i="87"/>
  <c r="D126" i="87"/>
  <c r="C126" i="87"/>
  <c r="B126" i="87"/>
  <c r="A126" i="87"/>
  <c r="D125" i="87"/>
  <c r="C125" i="87"/>
  <c r="B125" i="87"/>
  <c r="A125" i="87"/>
  <c r="D124" i="87"/>
  <c r="C124" i="87"/>
  <c r="B124" i="87"/>
  <c r="A124" i="87"/>
  <c r="D123" i="87"/>
  <c r="C123" i="87"/>
  <c r="B123" i="87"/>
  <c r="A123" i="87"/>
  <c r="D122" i="87"/>
  <c r="C122" i="87"/>
  <c r="B122" i="87"/>
  <c r="A122" i="87"/>
  <c r="D121" i="87"/>
  <c r="C121" i="87"/>
  <c r="B121" i="87"/>
  <c r="A121" i="87"/>
  <c r="D120" i="87"/>
  <c r="C120" i="87"/>
  <c r="B120" i="87"/>
  <c r="A120" i="87"/>
  <c r="D119" i="87"/>
  <c r="C119" i="87"/>
  <c r="B119" i="87"/>
  <c r="A119" i="87"/>
  <c r="D118" i="87"/>
  <c r="C118" i="87"/>
  <c r="B118" i="87"/>
  <c r="A118" i="87"/>
  <c r="D117" i="87"/>
  <c r="C117" i="87"/>
  <c r="B117" i="87"/>
  <c r="A117" i="87"/>
  <c r="D116" i="87"/>
  <c r="C116" i="87"/>
  <c r="B116" i="87"/>
  <c r="A116" i="87"/>
  <c r="D115" i="87"/>
  <c r="C115" i="87"/>
  <c r="B115" i="87"/>
  <c r="A115" i="87"/>
  <c r="D114" i="87"/>
  <c r="C114" i="87"/>
  <c r="B114" i="87"/>
  <c r="A114" i="87"/>
  <c r="D113" i="87"/>
  <c r="C113" i="87"/>
  <c r="B113" i="87"/>
  <c r="A113" i="87"/>
  <c r="D112" i="87"/>
  <c r="C112" i="87"/>
  <c r="B112" i="87"/>
  <c r="A112" i="87"/>
  <c r="D111" i="87"/>
  <c r="C111" i="87"/>
  <c r="B111" i="87"/>
  <c r="A111" i="87"/>
  <c r="D110" i="87"/>
  <c r="C110" i="87"/>
  <c r="B110" i="87"/>
  <c r="A110" i="87"/>
  <c r="D109" i="87"/>
  <c r="C109" i="87"/>
  <c r="B109" i="87"/>
  <c r="A109" i="87"/>
  <c r="D108" i="87"/>
  <c r="C108" i="87"/>
  <c r="B108" i="87"/>
  <c r="A108" i="87"/>
  <c r="D107" i="87"/>
  <c r="C107" i="87"/>
  <c r="B107" i="87"/>
  <c r="A107" i="87"/>
  <c r="D106" i="87"/>
  <c r="C106" i="87"/>
  <c r="B106" i="87"/>
  <c r="A106" i="87"/>
  <c r="D105" i="87"/>
  <c r="C105" i="87"/>
  <c r="B105" i="87"/>
  <c r="A105" i="87"/>
  <c r="D104" i="87"/>
  <c r="C104" i="87"/>
  <c r="B104" i="87"/>
  <c r="A104" i="87"/>
  <c r="D103" i="87"/>
  <c r="C103" i="87"/>
  <c r="B103" i="87"/>
  <c r="A103" i="87"/>
  <c r="D102" i="87"/>
  <c r="C102" i="87"/>
  <c r="B102" i="87"/>
  <c r="A102" i="87"/>
  <c r="D101" i="87"/>
  <c r="C101" i="87"/>
  <c r="B101" i="87"/>
  <c r="A101" i="87"/>
  <c r="D100" i="87"/>
  <c r="C100" i="87"/>
  <c r="B100" i="87"/>
  <c r="A100" i="87"/>
  <c r="D99" i="87"/>
  <c r="C99" i="87"/>
  <c r="B99" i="87"/>
  <c r="A99" i="87"/>
  <c r="D98" i="87"/>
  <c r="C98" i="87"/>
  <c r="B98" i="87"/>
  <c r="A98" i="87"/>
  <c r="D97" i="87"/>
  <c r="C97" i="87"/>
  <c r="B97" i="87"/>
  <c r="A97" i="87"/>
  <c r="D96" i="87"/>
  <c r="C96" i="87"/>
  <c r="B96" i="87"/>
  <c r="A96" i="87"/>
  <c r="D95" i="87"/>
  <c r="C95" i="87"/>
  <c r="B95" i="87"/>
  <c r="A95" i="87"/>
  <c r="D94" i="87"/>
  <c r="C94" i="87"/>
  <c r="B94" i="87"/>
  <c r="A94" i="87"/>
  <c r="D93" i="87"/>
  <c r="C93" i="87"/>
  <c r="B93" i="87"/>
  <c r="A93" i="87"/>
  <c r="D92" i="87"/>
  <c r="C92" i="87"/>
  <c r="B92" i="87"/>
  <c r="A92" i="87"/>
  <c r="D91" i="87"/>
  <c r="C91" i="87"/>
  <c r="B91" i="87"/>
  <c r="A91" i="87"/>
  <c r="D90" i="87"/>
  <c r="C90" i="87"/>
  <c r="B90" i="87"/>
  <c r="A90" i="87"/>
  <c r="D89" i="87"/>
  <c r="C89" i="87"/>
  <c r="B89" i="87"/>
  <c r="A89" i="87"/>
  <c r="D88" i="87"/>
  <c r="C88" i="87"/>
  <c r="B88" i="87"/>
  <c r="A88" i="87"/>
  <c r="D87" i="87"/>
  <c r="C87" i="87"/>
  <c r="B87" i="87"/>
  <c r="A87" i="87"/>
  <c r="D86" i="87"/>
  <c r="C86" i="87"/>
  <c r="B86" i="87"/>
  <c r="A86" i="87"/>
  <c r="D85" i="87"/>
  <c r="C85" i="87"/>
  <c r="B85" i="87"/>
  <c r="A85" i="87"/>
  <c r="D84" i="87"/>
  <c r="C84" i="87"/>
  <c r="B84" i="87"/>
  <c r="A84" i="87"/>
  <c r="D83" i="87"/>
  <c r="C83" i="87"/>
  <c r="B83" i="87"/>
  <c r="A83" i="87"/>
  <c r="D82" i="87"/>
  <c r="C82" i="87"/>
  <c r="B82" i="87"/>
  <c r="A82" i="87"/>
  <c r="D81" i="87"/>
  <c r="C81" i="87"/>
  <c r="B81" i="87"/>
  <c r="A81" i="87"/>
  <c r="D80" i="87"/>
  <c r="C80" i="87"/>
  <c r="B80" i="87"/>
  <c r="A80" i="87"/>
  <c r="D79" i="87"/>
  <c r="C79" i="87"/>
  <c r="B79" i="87"/>
  <c r="A79" i="87"/>
  <c r="D78" i="87"/>
  <c r="C78" i="87"/>
  <c r="B78" i="87"/>
  <c r="A78" i="87"/>
  <c r="D77" i="87"/>
  <c r="C77" i="87"/>
  <c r="B77" i="87"/>
  <c r="A77" i="87"/>
  <c r="D76" i="87"/>
  <c r="C76" i="87"/>
  <c r="B76" i="87"/>
  <c r="A76" i="87"/>
  <c r="D75" i="87"/>
  <c r="C75" i="87"/>
  <c r="B75" i="87"/>
  <c r="A75" i="87"/>
  <c r="D74" i="87"/>
  <c r="C74" i="87"/>
  <c r="B74" i="87"/>
  <c r="A74" i="87"/>
  <c r="D73" i="87"/>
  <c r="C73" i="87"/>
  <c r="B73" i="87"/>
  <c r="A73" i="87"/>
  <c r="D72" i="87"/>
  <c r="C72" i="87"/>
  <c r="B72" i="87"/>
  <c r="A72" i="87"/>
  <c r="D71" i="87"/>
  <c r="C71" i="87"/>
  <c r="B71" i="87"/>
  <c r="A71" i="87"/>
  <c r="D70" i="87"/>
  <c r="C70" i="87"/>
  <c r="B70" i="87"/>
  <c r="A70" i="87"/>
  <c r="D69" i="87"/>
  <c r="C69" i="87"/>
  <c r="B69" i="87"/>
  <c r="A69" i="87"/>
  <c r="D68" i="87"/>
  <c r="C68" i="87"/>
  <c r="B68" i="87"/>
  <c r="A68" i="87"/>
  <c r="D67" i="87"/>
  <c r="C67" i="87"/>
  <c r="B67" i="87"/>
  <c r="A67" i="87"/>
  <c r="D66" i="87"/>
  <c r="C66" i="87"/>
  <c r="B66" i="87"/>
  <c r="A66" i="87"/>
  <c r="D65" i="87"/>
  <c r="C65" i="87"/>
  <c r="B65" i="87"/>
  <c r="A65" i="87"/>
  <c r="D64" i="87"/>
  <c r="C64" i="87"/>
  <c r="B64" i="87"/>
  <c r="A64" i="87"/>
  <c r="D63" i="87"/>
  <c r="C63" i="87"/>
  <c r="B63" i="87"/>
  <c r="A63" i="87"/>
  <c r="D62" i="87"/>
  <c r="C62" i="87"/>
  <c r="B62" i="87"/>
  <c r="A62" i="87"/>
  <c r="D61" i="87"/>
  <c r="C61" i="87"/>
  <c r="B61" i="87"/>
  <c r="A61" i="87"/>
  <c r="D60" i="87"/>
  <c r="C60" i="87"/>
  <c r="B60" i="87"/>
  <c r="A60" i="87"/>
  <c r="D59" i="87"/>
  <c r="C59" i="87"/>
  <c r="B59" i="87"/>
  <c r="A59" i="87"/>
  <c r="D58" i="87"/>
  <c r="C58" i="87"/>
  <c r="B58" i="87"/>
  <c r="A58" i="87"/>
  <c r="D57" i="87"/>
  <c r="C57" i="87"/>
  <c r="B57" i="87"/>
  <c r="A57" i="87"/>
  <c r="D56" i="87"/>
  <c r="C56" i="87"/>
  <c r="B56" i="87"/>
  <c r="A56" i="87"/>
  <c r="D55" i="87"/>
  <c r="C55" i="87"/>
  <c r="B55" i="87"/>
  <c r="A55" i="87"/>
  <c r="D54" i="87"/>
  <c r="C54" i="87"/>
  <c r="B54" i="87"/>
  <c r="A54" i="87"/>
  <c r="D53" i="87"/>
  <c r="C53" i="87"/>
  <c r="B53" i="87"/>
  <c r="A53" i="87"/>
  <c r="D52" i="87"/>
  <c r="C52" i="87"/>
  <c r="B52" i="87"/>
  <c r="A52" i="87"/>
  <c r="D51" i="87"/>
  <c r="C51" i="87"/>
  <c r="B51" i="87"/>
  <c r="A51" i="87"/>
  <c r="D50" i="87"/>
  <c r="C50" i="87"/>
  <c r="B50" i="87"/>
  <c r="A50" i="87"/>
  <c r="D49" i="87"/>
  <c r="C49" i="87"/>
  <c r="B49" i="87"/>
  <c r="A49" i="87"/>
  <c r="D48" i="87"/>
  <c r="C48" i="87"/>
  <c r="B48" i="87"/>
  <c r="A48" i="87"/>
  <c r="D47" i="87"/>
  <c r="C47" i="87"/>
  <c r="B47" i="87"/>
  <c r="A47" i="87"/>
  <c r="D46" i="87"/>
  <c r="C46" i="87"/>
  <c r="B46" i="87"/>
  <c r="A46" i="87"/>
  <c r="D45" i="87"/>
  <c r="C45" i="87"/>
  <c r="B45" i="87"/>
  <c r="A45" i="87"/>
  <c r="D44" i="87"/>
  <c r="C44" i="87"/>
  <c r="B44" i="87"/>
  <c r="A44" i="87"/>
  <c r="D43" i="87"/>
  <c r="C43" i="87"/>
  <c r="B43" i="87"/>
  <c r="A43" i="87"/>
  <c r="D42" i="87"/>
  <c r="C42" i="87"/>
  <c r="B42" i="87"/>
  <c r="A42" i="87"/>
  <c r="D41" i="87"/>
  <c r="C41" i="87"/>
  <c r="B41" i="87"/>
  <c r="A41" i="87"/>
  <c r="D40" i="87"/>
  <c r="C40" i="87"/>
  <c r="B40" i="87"/>
  <c r="A40" i="87"/>
  <c r="D39" i="87"/>
  <c r="C39" i="87"/>
  <c r="B39" i="87"/>
  <c r="A39" i="87"/>
  <c r="D38" i="87"/>
  <c r="C38" i="87"/>
  <c r="B38" i="87"/>
  <c r="A38" i="87"/>
  <c r="D37" i="87"/>
  <c r="C37" i="87"/>
  <c r="B37" i="87"/>
  <c r="A37" i="87"/>
  <c r="D36" i="87"/>
  <c r="C36" i="87"/>
  <c r="B36" i="87"/>
  <c r="A36" i="87"/>
  <c r="D35" i="87"/>
  <c r="C35" i="87"/>
  <c r="B35" i="87"/>
  <c r="A35" i="87"/>
  <c r="D34" i="87"/>
  <c r="C34" i="87"/>
  <c r="B34" i="87"/>
  <c r="A34" i="87"/>
  <c r="D33" i="87"/>
  <c r="C33" i="87"/>
  <c r="B33" i="87"/>
  <c r="A33" i="87"/>
  <c r="D32" i="87"/>
  <c r="C32" i="87"/>
  <c r="B32" i="87"/>
  <c r="A32" i="87"/>
  <c r="D31" i="87"/>
  <c r="C31" i="87"/>
  <c r="B31" i="87"/>
  <c r="A31" i="87"/>
  <c r="D30" i="87"/>
  <c r="C30" i="87"/>
  <c r="B30" i="87"/>
  <c r="A30" i="87"/>
  <c r="D29" i="87"/>
  <c r="C29" i="87"/>
  <c r="B29" i="87"/>
  <c r="A29" i="87"/>
  <c r="D28" i="87"/>
  <c r="C28" i="87"/>
  <c r="B28" i="87"/>
  <c r="A28" i="87"/>
  <c r="D27" i="87"/>
  <c r="C27" i="87"/>
  <c r="B27" i="87"/>
  <c r="A27" i="87"/>
  <c r="D26" i="87"/>
  <c r="C26" i="87"/>
  <c r="B26" i="87"/>
  <c r="A26" i="87"/>
  <c r="D25" i="87"/>
  <c r="C25" i="87"/>
  <c r="B25" i="87"/>
  <c r="A25" i="87"/>
  <c r="D24" i="87"/>
  <c r="C24" i="87"/>
  <c r="B24" i="87"/>
  <c r="A24" i="87"/>
  <c r="D23" i="87"/>
  <c r="C23" i="87"/>
  <c r="B23" i="87"/>
  <c r="A23" i="87"/>
  <c r="D22" i="87"/>
  <c r="C22" i="87"/>
  <c r="B22" i="87"/>
  <c r="A22" i="87"/>
  <c r="D21" i="87"/>
  <c r="C21" i="87"/>
  <c r="B21" i="87"/>
  <c r="A21" i="87"/>
  <c r="D20" i="87"/>
  <c r="C20" i="87"/>
  <c r="B20" i="87"/>
  <c r="A20" i="87"/>
  <c r="D19" i="87"/>
  <c r="C19" i="87"/>
  <c r="B19" i="87"/>
  <c r="A19" i="87"/>
  <c r="D18" i="87"/>
  <c r="C18" i="87"/>
  <c r="B18" i="87"/>
  <c r="A18" i="87"/>
  <c r="D17" i="87"/>
  <c r="C17" i="87"/>
  <c r="B17" i="87"/>
  <c r="A17" i="87"/>
  <c r="D16" i="87"/>
  <c r="C16" i="87"/>
  <c r="B16" i="87"/>
  <c r="A16" i="87"/>
  <c r="D15" i="87"/>
  <c r="C15" i="87"/>
  <c r="B15" i="87"/>
  <c r="A15" i="87"/>
  <c r="D14" i="87"/>
  <c r="C14" i="87"/>
  <c r="B14" i="87"/>
  <c r="A14" i="87"/>
  <c r="D13" i="87"/>
  <c r="C13" i="87"/>
  <c r="B13" i="87"/>
  <c r="A13" i="87"/>
  <c r="K9" i="87"/>
  <c r="K8" i="87"/>
  <c r="K7" i="87"/>
  <c r="E7" i="87"/>
  <c r="K6" i="87"/>
  <c r="E6" i="87"/>
  <c r="K5" i="87"/>
  <c r="E5" i="87"/>
  <c r="A4" i="87"/>
  <c r="A3" i="87"/>
  <c r="A2" i="87"/>
  <c r="D512" i="86"/>
  <c r="C512" i="86"/>
  <c r="B512" i="86"/>
  <c r="A512" i="86"/>
  <c r="D511" i="86"/>
  <c r="C511" i="86"/>
  <c r="B511" i="86"/>
  <c r="A511" i="86"/>
  <c r="D510" i="86"/>
  <c r="C510" i="86"/>
  <c r="B510" i="86"/>
  <c r="A510" i="86"/>
  <c r="D509" i="86"/>
  <c r="C509" i="86"/>
  <c r="B509" i="86"/>
  <c r="A509" i="86"/>
  <c r="D508" i="86"/>
  <c r="C508" i="86"/>
  <c r="B508" i="86"/>
  <c r="A508" i="86"/>
  <c r="D507" i="86"/>
  <c r="C507" i="86"/>
  <c r="B507" i="86"/>
  <c r="A507" i="86"/>
  <c r="D506" i="86"/>
  <c r="C506" i="86"/>
  <c r="B506" i="86"/>
  <c r="A506" i="86"/>
  <c r="D505" i="86"/>
  <c r="C505" i="86"/>
  <c r="B505" i="86"/>
  <c r="A505" i="86"/>
  <c r="D504" i="86"/>
  <c r="C504" i="86"/>
  <c r="B504" i="86"/>
  <c r="A504" i="86"/>
  <c r="D503" i="86"/>
  <c r="C503" i="86"/>
  <c r="B503" i="86"/>
  <c r="A503" i="86"/>
  <c r="D502" i="86"/>
  <c r="C502" i="86"/>
  <c r="B502" i="86"/>
  <c r="A502" i="86"/>
  <c r="D501" i="86"/>
  <c r="C501" i="86"/>
  <c r="B501" i="86"/>
  <c r="A501" i="86"/>
  <c r="D500" i="86"/>
  <c r="C500" i="86"/>
  <c r="B500" i="86"/>
  <c r="A500" i="86"/>
  <c r="D499" i="86"/>
  <c r="C499" i="86"/>
  <c r="B499" i="86"/>
  <c r="A499" i="86"/>
  <c r="D498" i="86"/>
  <c r="C498" i="86"/>
  <c r="B498" i="86"/>
  <c r="A498" i="86"/>
  <c r="D497" i="86"/>
  <c r="C497" i="86"/>
  <c r="B497" i="86"/>
  <c r="A497" i="86"/>
  <c r="D496" i="86"/>
  <c r="C496" i="86"/>
  <c r="B496" i="86"/>
  <c r="A496" i="86"/>
  <c r="D495" i="86"/>
  <c r="C495" i="86"/>
  <c r="B495" i="86"/>
  <c r="A495" i="86"/>
  <c r="D494" i="86"/>
  <c r="C494" i="86"/>
  <c r="B494" i="86"/>
  <c r="A494" i="86"/>
  <c r="D493" i="86"/>
  <c r="C493" i="86"/>
  <c r="B493" i="86"/>
  <c r="A493" i="86"/>
  <c r="D492" i="86"/>
  <c r="C492" i="86"/>
  <c r="B492" i="86"/>
  <c r="A492" i="86"/>
  <c r="D491" i="86"/>
  <c r="C491" i="86"/>
  <c r="B491" i="86"/>
  <c r="A491" i="86"/>
  <c r="D490" i="86"/>
  <c r="C490" i="86"/>
  <c r="B490" i="86"/>
  <c r="A490" i="86"/>
  <c r="D489" i="86"/>
  <c r="C489" i="86"/>
  <c r="B489" i="86"/>
  <c r="A489" i="86"/>
  <c r="D488" i="86"/>
  <c r="C488" i="86"/>
  <c r="B488" i="86"/>
  <c r="A488" i="86"/>
  <c r="D487" i="86"/>
  <c r="C487" i="86"/>
  <c r="B487" i="86"/>
  <c r="A487" i="86"/>
  <c r="D486" i="86"/>
  <c r="C486" i="86"/>
  <c r="B486" i="86"/>
  <c r="A486" i="86"/>
  <c r="D485" i="86"/>
  <c r="C485" i="86"/>
  <c r="B485" i="86"/>
  <c r="A485" i="86"/>
  <c r="D484" i="86"/>
  <c r="C484" i="86"/>
  <c r="B484" i="86"/>
  <c r="A484" i="86"/>
  <c r="D483" i="86"/>
  <c r="C483" i="86"/>
  <c r="B483" i="86"/>
  <c r="A483" i="86"/>
  <c r="D482" i="86"/>
  <c r="C482" i="86"/>
  <c r="B482" i="86"/>
  <c r="A482" i="86"/>
  <c r="D481" i="86"/>
  <c r="C481" i="86"/>
  <c r="B481" i="86"/>
  <c r="A481" i="86"/>
  <c r="D480" i="86"/>
  <c r="C480" i="86"/>
  <c r="B480" i="86"/>
  <c r="A480" i="86"/>
  <c r="D479" i="86"/>
  <c r="C479" i="86"/>
  <c r="B479" i="86"/>
  <c r="A479" i="86"/>
  <c r="D478" i="86"/>
  <c r="C478" i="86"/>
  <c r="B478" i="86"/>
  <c r="A478" i="86"/>
  <c r="D477" i="86"/>
  <c r="C477" i="86"/>
  <c r="B477" i="86"/>
  <c r="A477" i="86"/>
  <c r="D476" i="86"/>
  <c r="C476" i="86"/>
  <c r="B476" i="86"/>
  <c r="A476" i="86"/>
  <c r="D475" i="86"/>
  <c r="C475" i="86"/>
  <c r="B475" i="86"/>
  <c r="A475" i="86"/>
  <c r="D474" i="86"/>
  <c r="C474" i="86"/>
  <c r="B474" i="86"/>
  <c r="A474" i="86"/>
  <c r="D473" i="86"/>
  <c r="C473" i="86"/>
  <c r="B473" i="86"/>
  <c r="A473" i="86"/>
  <c r="D472" i="86"/>
  <c r="C472" i="86"/>
  <c r="B472" i="86"/>
  <c r="A472" i="86"/>
  <c r="D471" i="86"/>
  <c r="C471" i="86"/>
  <c r="B471" i="86"/>
  <c r="A471" i="86"/>
  <c r="D470" i="86"/>
  <c r="C470" i="86"/>
  <c r="B470" i="86"/>
  <c r="A470" i="86"/>
  <c r="D469" i="86"/>
  <c r="C469" i="86"/>
  <c r="B469" i="86"/>
  <c r="A469" i="86"/>
  <c r="D468" i="86"/>
  <c r="C468" i="86"/>
  <c r="B468" i="86"/>
  <c r="A468" i="86"/>
  <c r="D467" i="86"/>
  <c r="C467" i="86"/>
  <c r="B467" i="86"/>
  <c r="A467" i="86"/>
  <c r="D466" i="86"/>
  <c r="C466" i="86"/>
  <c r="B466" i="86"/>
  <c r="A466" i="86"/>
  <c r="D465" i="86"/>
  <c r="C465" i="86"/>
  <c r="B465" i="86"/>
  <c r="A465" i="86"/>
  <c r="D464" i="86"/>
  <c r="C464" i="86"/>
  <c r="B464" i="86"/>
  <c r="A464" i="86"/>
  <c r="D463" i="86"/>
  <c r="C463" i="86"/>
  <c r="B463" i="86"/>
  <c r="A463" i="86"/>
  <c r="D462" i="86"/>
  <c r="C462" i="86"/>
  <c r="B462" i="86"/>
  <c r="A462" i="86"/>
  <c r="D461" i="86"/>
  <c r="C461" i="86"/>
  <c r="B461" i="86"/>
  <c r="A461" i="86"/>
  <c r="D460" i="86"/>
  <c r="C460" i="86"/>
  <c r="B460" i="86"/>
  <c r="A460" i="86"/>
  <c r="D459" i="86"/>
  <c r="C459" i="86"/>
  <c r="B459" i="86"/>
  <c r="A459" i="86"/>
  <c r="D458" i="86"/>
  <c r="C458" i="86"/>
  <c r="B458" i="86"/>
  <c r="A458" i="86"/>
  <c r="D457" i="86"/>
  <c r="C457" i="86"/>
  <c r="B457" i="86"/>
  <c r="A457" i="86"/>
  <c r="D456" i="86"/>
  <c r="C456" i="86"/>
  <c r="B456" i="86"/>
  <c r="A456" i="86"/>
  <c r="D455" i="86"/>
  <c r="C455" i="86"/>
  <c r="B455" i="86"/>
  <c r="A455" i="86"/>
  <c r="D454" i="86"/>
  <c r="C454" i="86"/>
  <c r="B454" i="86"/>
  <c r="A454" i="86"/>
  <c r="D453" i="86"/>
  <c r="C453" i="86"/>
  <c r="B453" i="86"/>
  <c r="A453" i="86"/>
  <c r="D452" i="86"/>
  <c r="C452" i="86"/>
  <c r="B452" i="86"/>
  <c r="A452" i="86"/>
  <c r="D451" i="86"/>
  <c r="C451" i="86"/>
  <c r="B451" i="86"/>
  <c r="A451" i="86"/>
  <c r="D450" i="86"/>
  <c r="C450" i="86"/>
  <c r="B450" i="86"/>
  <c r="A450" i="86"/>
  <c r="D449" i="86"/>
  <c r="C449" i="86"/>
  <c r="B449" i="86"/>
  <c r="A449" i="86"/>
  <c r="D448" i="86"/>
  <c r="C448" i="86"/>
  <c r="B448" i="86"/>
  <c r="A448" i="86"/>
  <c r="D447" i="86"/>
  <c r="C447" i="86"/>
  <c r="B447" i="86"/>
  <c r="A447" i="86"/>
  <c r="D446" i="86"/>
  <c r="C446" i="86"/>
  <c r="B446" i="86"/>
  <c r="A446" i="86"/>
  <c r="D445" i="86"/>
  <c r="C445" i="86"/>
  <c r="B445" i="86"/>
  <c r="A445" i="86"/>
  <c r="D444" i="86"/>
  <c r="C444" i="86"/>
  <c r="B444" i="86"/>
  <c r="A444" i="86"/>
  <c r="D443" i="86"/>
  <c r="C443" i="86"/>
  <c r="B443" i="86"/>
  <c r="A443" i="86"/>
  <c r="D442" i="86"/>
  <c r="C442" i="86"/>
  <c r="B442" i="86"/>
  <c r="A442" i="86"/>
  <c r="D441" i="86"/>
  <c r="C441" i="86"/>
  <c r="B441" i="86"/>
  <c r="A441" i="86"/>
  <c r="D440" i="86"/>
  <c r="C440" i="86"/>
  <c r="B440" i="86"/>
  <c r="A440" i="86"/>
  <c r="D439" i="86"/>
  <c r="C439" i="86"/>
  <c r="B439" i="86"/>
  <c r="A439" i="86"/>
  <c r="D438" i="86"/>
  <c r="C438" i="86"/>
  <c r="B438" i="86"/>
  <c r="A438" i="86"/>
  <c r="D437" i="86"/>
  <c r="C437" i="86"/>
  <c r="B437" i="86"/>
  <c r="A437" i="86"/>
  <c r="D436" i="86"/>
  <c r="C436" i="86"/>
  <c r="B436" i="86"/>
  <c r="A436" i="86"/>
  <c r="D435" i="86"/>
  <c r="C435" i="86"/>
  <c r="B435" i="86"/>
  <c r="A435" i="86"/>
  <c r="D434" i="86"/>
  <c r="C434" i="86"/>
  <c r="B434" i="86"/>
  <c r="A434" i="86"/>
  <c r="D433" i="86"/>
  <c r="C433" i="86"/>
  <c r="B433" i="86"/>
  <c r="A433" i="86"/>
  <c r="D432" i="86"/>
  <c r="C432" i="86"/>
  <c r="B432" i="86"/>
  <c r="A432" i="86"/>
  <c r="D431" i="86"/>
  <c r="C431" i="86"/>
  <c r="B431" i="86"/>
  <c r="A431" i="86"/>
  <c r="D430" i="86"/>
  <c r="C430" i="86"/>
  <c r="B430" i="86"/>
  <c r="A430" i="86"/>
  <c r="D429" i="86"/>
  <c r="C429" i="86"/>
  <c r="B429" i="86"/>
  <c r="A429" i="86"/>
  <c r="D428" i="86"/>
  <c r="C428" i="86"/>
  <c r="B428" i="86"/>
  <c r="A428" i="86"/>
  <c r="D427" i="86"/>
  <c r="C427" i="86"/>
  <c r="B427" i="86"/>
  <c r="A427" i="86"/>
  <c r="D426" i="86"/>
  <c r="C426" i="86"/>
  <c r="B426" i="86"/>
  <c r="A426" i="86"/>
  <c r="D425" i="86"/>
  <c r="C425" i="86"/>
  <c r="B425" i="86"/>
  <c r="A425" i="86"/>
  <c r="D424" i="86"/>
  <c r="C424" i="86"/>
  <c r="B424" i="86"/>
  <c r="A424" i="86"/>
  <c r="D423" i="86"/>
  <c r="C423" i="86"/>
  <c r="B423" i="86"/>
  <c r="A423" i="86"/>
  <c r="D422" i="86"/>
  <c r="C422" i="86"/>
  <c r="B422" i="86"/>
  <c r="A422" i="86"/>
  <c r="D421" i="86"/>
  <c r="C421" i="86"/>
  <c r="B421" i="86"/>
  <c r="A421" i="86"/>
  <c r="D420" i="86"/>
  <c r="C420" i="86"/>
  <c r="B420" i="86"/>
  <c r="A420" i="86"/>
  <c r="D419" i="86"/>
  <c r="C419" i="86"/>
  <c r="B419" i="86"/>
  <c r="A419" i="86"/>
  <c r="D418" i="86"/>
  <c r="C418" i="86"/>
  <c r="B418" i="86"/>
  <c r="A418" i="86"/>
  <c r="D417" i="86"/>
  <c r="C417" i="86"/>
  <c r="B417" i="86"/>
  <c r="A417" i="86"/>
  <c r="D416" i="86"/>
  <c r="C416" i="86"/>
  <c r="B416" i="86"/>
  <c r="A416" i="86"/>
  <c r="D415" i="86"/>
  <c r="C415" i="86"/>
  <c r="B415" i="86"/>
  <c r="A415" i="86"/>
  <c r="D414" i="86"/>
  <c r="C414" i="86"/>
  <c r="B414" i="86"/>
  <c r="A414" i="86"/>
  <c r="D413" i="86"/>
  <c r="C413" i="86"/>
  <c r="B413" i="86"/>
  <c r="A413" i="86"/>
  <c r="D412" i="86"/>
  <c r="C412" i="86"/>
  <c r="B412" i="86"/>
  <c r="A412" i="86"/>
  <c r="D411" i="86"/>
  <c r="C411" i="86"/>
  <c r="B411" i="86"/>
  <c r="A411" i="86"/>
  <c r="D410" i="86"/>
  <c r="C410" i="86"/>
  <c r="B410" i="86"/>
  <c r="A410" i="86"/>
  <c r="D409" i="86"/>
  <c r="C409" i="86"/>
  <c r="B409" i="86"/>
  <c r="A409" i="86"/>
  <c r="D408" i="86"/>
  <c r="C408" i="86"/>
  <c r="B408" i="86"/>
  <c r="A408" i="86"/>
  <c r="D407" i="86"/>
  <c r="C407" i="86"/>
  <c r="B407" i="86"/>
  <c r="A407" i="86"/>
  <c r="D406" i="86"/>
  <c r="C406" i="86"/>
  <c r="B406" i="86"/>
  <c r="A406" i="86"/>
  <c r="D405" i="86"/>
  <c r="C405" i="86"/>
  <c r="B405" i="86"/>
  <c r="A405" i="86"/>
  <c r="D404" i="86"/>
  <c r="C404" i="86"/>
  <c r="B404" i="86"/>
  <c r="A404" i="86"/>
  <c r="D403" i="86"/>
  <c r="C403" i="86"/>
  <c r="B403" i="86"/>
  <c r="A403" i="86"/>
  <c r="D402" i="86"/>
  <c r="C402" i="86"/>
  <c r="B402" i="86"/>
  <c r="A402" i="86"/>
  <c r="D401" i="86"/>
  <c r="C401" i="86"/>
  <c r="B401" i="86"/>
  <c r="A401" i="86"/>
  <c r="D400" i="86"/>
  <c r="C400" i="86"/>
  <c r="B400" i="86"/>
  <c r="A400" i="86"/>
  <c r="D399" i="86"/>
  <c r="C399" i="86"/>
  <c r="B399" i="86"/>
  <c r="A399" i="86"/>
  <c r="D398" i="86"/>
  <c r="C398" i="86"/>
  <c r="B398" i="86"/>
  <c r="A398" i="86"/>
  <c r="D397" i="86"/>
  <c r="C397" i="86"/>
  <c r="B397" i="86"/>
  <c r="A397" i="86"/>
  <c r="D396" i="86"/>
  <c r="C396" i="86"/>
  <c r="B396" i="86"/>
  <c r="A396" i="86"/>
  <c r="D395" i="86"/>
  <c r="C395" i="86"/>
  <c r="B395" i="86"/>
  <c r="A395" i="86"/>
  <c r="D394" i="86"/>
  <c r="C394" i="86"/>
  <c r="B394" i="86"/>
  <c r="A394" i="86"/>
  <c r="D393" i="86"/>
  <c r="C393" i="86"/>
  <c r="B393" i="86"/>
  <c r="A393" i="86"/>
  <c r="D392" i="86"/>
  <c r="C392" i="86"/>
  <c r="B392" i="86"/>
  <c r="A392" i="86"/>
  <c r="D391" i="86"/>
  <c r="C391" i="86"/>
  <c r="B391" i="86"/>
  <c r="A391" i="86"/>
  <c r="D390" i="86"/>
  <c r="C390" i="86"/>
  <c r="B390" i="86"/>
  <c r="A390" i="86"/>
  <c r="D389" i="86"/>
  <c r="C389" i="86"/>
  <c r="B389" i="86"/>
  <c r="A389" i="86"/>
  <c r="D388" i="86"/>
  <c r="C388" i="86"/>
  <c r="B388" i="86"/>
  <c r="A388" i="86"/>
  <c r="D387" i="86"/>
  <c r="C387" i="86"/>
  <c r="B387" i="86"/>
  <c r="A387" i="86"/>
  <c r="D386" i="86"/>
  <c r="C386" i="86"/>
  <c r="B386" i="86"/>
  <c r="A386" i="86"/>
  <c r="D385" i="86"/>
  <c r="C385" i="86"/>
  <c r="B385" i="86"/>
  <c r="A385" i="86"/>
  <c r="D384" i="86"/>
  <c r="C384" i="86"/>
  <c r="B384" i="86"/>
  <c r="A384" i="86"/>
  <c r="D383" i="86"/>
  <c r="C383" i="86"/>
  <c r="B383" i="86"/>
  <c r="A383" i="86"/>
  <c r="D382" i="86"/>
  <c r="C382" i="86"/>
  <c r="B382" i="86"/>
  <c r="A382" i="86"/>
  <c r="D381" i="86"/>
  <c r="C381" i="86"/>
  <c r="B381" i="86"/>
  <c r="A381" i="86"/>
  <c r="D380" i="86"/>
  <c r="C380" i="86"/>
  <c r="B380" i="86"/>
  <c r="A380" i="86"/>
  <c r="D379" i="86"/>
  <c r="C379" i="86"/>
  <c r="B379" i="86"/>
  <c r="A379" i="86"/>
  <c r="D378" i="86"/>
  <c r="C378" i="86"/>
  <c r="B378" i="86"/>
  <c r="A378" i="86"/>
  <c r="D377" i="86"/>
  <c r="C377" i="86"/>
  <c r="B377" i="86"/>
  <c r="A377" i="86"/>
  <c r="D376" i="86"/>
  <c r="C376" i="86"/>
  <c r="B376" i="86"/>
  <c r="A376" i="86"/>
  <c r="D375" i="86"/>
  <c r="C375" i="86"/>
  <c r="B375" i="86"/>
  <c r="A375" i="86"/>
  <c r="D374" i="86"/>
  <c r="C374" i="86"/>
  <c r="B374" i="86"/>
  <c r="A374" i="86"/>
  <c r="D373" i="86"/>
  <c r="C373" i="86"/>
  <c r="B373" i="86"/>
  <c r="A373" i="86"/>
  <c r="D372" i="86"/>
  <c r="C372" i="86"/>
  <c r="B372" i="86"/>
  <c r="A372" i="86"/>
  <c r="D371" i="86"/>
  <c r="C371" i="86"/>
  <c r="B371" i="86"/>
  <c r="A371" i="86"/>
  <c r="D370" i="86"/>
  <c r="C370" i="86"/>
  <c r="B370" i="86"/>
  <c r="A370" i="86"/>
  <c r="D369" i="86"/>
  <c r="C369" i="86"/>
  <c r="B369" i="86"/>
  <c r="A369" i="86"/>
  <c r="D368" i="86"/>
  <c r="C368" i="86"/>
  <c r="B368" i="86"/>
  <c r="A368" i="86"/>
  <c r="D367" i="86"/>
  <c r="C367" i="86"/>
  <c r="B367" i="86"/>
  <c r="A367" i="86"/>
  <c r="D366" i="86"/>
  <c r="C366" i="86"/>
  <c r="B366" i="86"/>
  <c r="A366" i="86"/>
  <c r="D365" i="86"/>
  <c r="C365" i="86"/>
  <c r="B365" i="86"/>
  <c r="A365" i="86"/>
  <c r="D364" i="86"/>
  <c r="C364" i="86"/>
  <c r="B364" i="86"/>
  <c r="A364" i="86"/>
  <c r="D363" i="86"/>
  <c r="C363" i="86"/>
  <c r="B363" i="86"/>
  <c r="A363" i="86"/>
  <c r="D362" i="86"/>
  <c r="C362" i="86"/>
  <c r="B362" i="86"/>
  <c r="A362" i="86"/>
  <c r="D361" i="86"/>
  <c r="C361" i="86"/>
  <c r="B361" i="86"/>
  <c r="A361" i="86"/>
  <c r="D360" i="86"/>
  <c r="C360" i="86"/>
  <c r="B360" i="86"/>
  <c r="A360" i="86"/>
  <c r="D359" i="86"/>
  <c r="C359" i="86"/>
  <c r="B359" i="86"/>
  <c r="A359" i="86"/>
  <c r="D358" i="86"/>
  <c r="C358" i="86"/>
  <c r="B358" i="86"/>
  <c r="A358" i="86"/>
  <c r="D357" i="86"/>
  <c r="C357" i="86"/>
  <c r="B357" i="86"/>
  <c r="A357" i="86"/>
  <c r="D356" i="86"/>
  <c r="C356" i="86"/>
  <c r="B356" i="86"/>
  <c r="A356" i="86"/>
  <c r="D355" i="86"/>
  <c r="C355" i="86"/>
  <c r="B355" i="86"/>
  <c r="A355" i="86"/>
  <c r="D354" i="86"/>
  <c r="C354" i="86"/>
  <c r="B354" i="86"/>
  <c r="A354" i="86"/>
  <c r="D353" i="86"/>
  <c r="C353" i="86"/>
  <c r="B353" i="86"/>
  <c r="A353" i="86"/>
  <c r="D352" i="86"/>
  <c r="C352" i="86"/>
  <c r="B352" i="86"/>
  <c r="A352" i="86"/>
  <c r="D351" i="86"/>
  <c r="C351" i="86"/>
  <c r="B351" i="86"/>
  <c r="A351" i="86"/>
  <c r="D350" i="86"/>
  <c r="C350" i="86"/>
  <c r="B350" i="86"/>
  <c r="A350" i="86"/>
  <c r="D349" i="86"/>
  <c r="C349" i="86"/>
  <c r="B349" i="86"/>
  <c r="A349" i="86"/>
  <c r="D348" i="86"/>
  <c r="C348" i="86"/>
  <c r="B348" i="86"/>
  <c r="A348" i="86"/>
  <c r="D347" i="86"/>
  <c r="C347" i="86"/>
  <c r="B347" i="86"/>
  <c r="A347" i="86"/>
  <c r="D346" i="86"/>
  <c r="C346" i="86"/>
  <c r="B346" i="86"/>
  <c r="A346" i="86"/>
  <c r="D345" i="86"/>
  <c r="C345" i="86"/>
  <c r="B345" i="86"/>
  <c r="A345" i="86"/>
  <c r="D344" i="86"/>
  <c r="C344" i="86"/>
  <c r="B344" i="86"/>
  <c r="A344" i="86"/>
  <c r="D343" i="86"/>
  <c r="C343" i="86"/>
  <c r="B343" i="86"/>
  <c r="A343" i="86"/>
  <c r="D342" i="86"/>
  <c r="C342" i="86"/>
  <c r="B342" i="86"/>
  <c r="A342" i="86"/>
  <c r="D341" i="86"/>
  <c r="C341" i="86"/>
  <c r="B341" i="86"/>
  <c r="A341" i="86"/>
  <c r="D340" i="86"/>
  <c r="C340" i="86"/>
  <c r="B340" i="86"/>
  <c r="A340" i="86"/>
  <c r="D339" i="86"/>
  <c r="C339" i="86"/>
  <c r="B339" i="86"/>
  <c r="A339" i="86"/>
  <c r="D338" i="86"/>
  <c r="C338" i="86"/>
  <c r="B338" i="86"/>
  <c r="A338" i="86"/>
  <c r="D337" i="86"/>
  <c r="C337" i="86"/>
  <c r="B337" i="86"/>
  <c r="A337" i="86"/>
  <c r="D336" i="86"/>
  <c r="C336" i="86"/>
  <c r="B336" i="86"/>
  <c r="A336" i="86"/>
  <c r="D335" i="86"/>
  <c r="C335" i="86"/>
  <c r="B335" i="86"/>
  <c r="A335" i="86"/>
  <c r="D334" i="86"/>
  <c r="C334" i="86"/>
  <c r="B334" i="86"/>
  <c r="A334" i="86"/>
  <c r="D333" i="86"/>
  <c r="C333" i="86"/>
  <c r="B333" i="86"/>
  <c r="A333" i="86"/>
  <c r="D332" i="86"/>
  <c r="C332" i="86"/>
  <c r="B332" i="86"/>
  <c r="A332" i="86"/>
  <c r="D331" i="86"/>
  <c r="C331" i="86"/>
  <c r="B331" i="86"/>
  <c r="A331" i="86"/>
  <c r="D330" i="86"/>
  <c r="C330" i="86"/>
  <c r="B330" i="86"/>
  <c r="A330" i="86"/>
  <c r="D329" i="86"/>
  <c r="C329" i="86"/>
  <c r="B329" i="86"/>
  <c r="A329" i="86"/>
  <c r="D328" i="86"/>
  <c r="C328" i="86"/>
  <c r="B328" i="86"/>
  <c r="A328" i="86"/>
  <c r="D327" i="86"/>
  <c r="C327" i="86"/>
  <c r="B327" i="86"/>
  <c r="A327" i="86"/>
  <c r="D326" i="86"/>
  <c r="C326" i="86"/>
  <c r="B326" i="86"/>
  <c r="A326" i="86"/>
  <c r="D325" i="86"/>
  <c r="C325" i="86"/>
  <c r="B325" i="86"/>
  <c r="A325" i="86"/>
  <c r="D324" i="86"/>
  <c r="C324" i="86"/>
  <c r="B324" i="86"/>
  <c r="A324" i="86"/>
  <c r="D323" i="86"/>
  <c r="C323" i="86"/>
  <c r="B323" i="86"/>
  <c r="A323" i="86"/>
  <c r="D322" i="86"/>
  <c r="C322" i="86"/>
  <c r="B322" i="86"/>
  <c r="A322" i="86"/>
  <c r="D321" i="86"/>
  <c r="C321" i="86"/>
  <c r="B321" i="86"/>
  <c r="A321" i="86"/>
  <c r="D320" i="86"/>
  <c r="C320" i="86"/>
  <c r="B320" i="86"/>
  <c r="A320" i="86"/>
  <c r="D319" i="86"/>
  <c r="C319" i="86"/>
  <c r="B319" i="86"/>
  <c r="A319" i="86"/>
  <c r="D318" i="86"/>
  <c r="C318" i="86"/>
  <c r="B318" i="86"/>
  <c r="A318" i="86"/>
  <c r="D317" i="86"/>
  <c r="C317" i="86"/>
  <c r="B317" i="86"/>
  <c r="A317" i="86"/>
  <c r="D316" i="86"/>
  <c r="C316" i="86"/>
  <c r="B316" i="86"/>
  <c r="A316" i="86"/>
  <c r="D315" i="86"/>
  <c r="C315" i="86"/>
  <c r="B315" i="86"/>
  <c r="A315" i="86"/>
  <c r="D314" i="86"/>
  <c r="C314" i="86"/>
  <c r="B314" i="86"/>
  <c r="A314" i="86"/>
  <c r="D313" i="86"/>
  <c r="C313" i="86"/>
  <c r="B313" i="86"/>
  <c r="A313" i="86"/>
  <c r="D312" i="86"/>
  <c r="C312" i="86"/>
  <c r="B312" i="86"/>
  <c r="A312" i="86"/>
  <c r="D311" i="86"/>
  <c r="C311" i="86"/>
  <c r="B311" i="86"/>
  <c r="A311" i="86"/>
  <c r="D310" i="86"/>
  <c r="C310" i="86"/>
  <c r="B310" i="86"/>
  <c r="A310" i="86"/>
  <c r="D309" i="86"/>
  <c r="C309" i="86"/>
  <c r="B309" i="86"/>
  <c r="A309" i="86"/>
  <c r="D308" i="86"/>
  <c r="C308" i="86"/>
  <c r="B308" i="86"/>
  <c r="A308" i="86"/>
  <c r="D307" i="86"/>
  <c r="C307" i="86"/>
  <c r="B307" i="86"/>
  <c r="A307" i="86"/>
  <c r="D306" i="86"/>
  <c r="C306" i="86"/>
  <c r="B306" i="86"/>
  <c r="A306" i="86"/>
  <c r="D305" i="86"/>
  <c r="C305" i="86"/>
  <c r="B305" i="86"/>
  <c r="A305" i="86"/>
  <c r="D304" i="86"/>
  <c r="C304" i="86"/>
  <c r="B304" i="86"/>
  <c r="A304" i="86"/>
  <c r="D303" i="86"/>
  <c r="C303" i="86"/>
  <c r="B303" i="86"/>
  <c r="A303" i="86"/>
  <c r="D302" i="86"/>
  <c r="C302" i="86"/>
  <c r="B302" i="86"/>
  <c r="A302" i="86"/>
  <c r="D301" i="86"/>
  <c r="C301" i="86"/>
  <c r="B301" i="86"/>
  <c r="A301" i="86"/>
  <c r="D300" i="86"/>
  <c r="C300" i="86"/>
  <c r="B300" i="86"/>
  <c r="A300" i="86"/>
  <c r="D299" i="86"/>
  <c r="C299" i="86"/>
  <c r="B299" i="86"/>
  <c r="A299" i="86"/>
  <c r="D298" i="86"/>
  <c r="C298" i="86"/>
  <c r="B298" i="86"/>
  <c r="A298" i="86"/>
  <c r="D297" i="86"/>
  <c r="C297" i="86"/>
  <c r="B297" i="86"/>
  <c r="A297" i="86"/>
  <c r="D296" i="86"/>
  <c r="C296" i="86"/>
  <c r="B296" i="86"/>
  <c r="A296" i="86"/>
  <c r="D295" i="86"/>
  <c r="C295" i="86"/>
  <c r="B295" i="86"/>
  <c r="A295" i="86"/>
  <c r="D294" i="86"/>
  <c r="C294" i="86"/>
  <c r="B294" i="86"/>
  <c r="A294" i="86"/>
  <c r="D293" i="86"/>
  <c r="C293" i="86"/>
  <c r="B293" i="86"/>
  <c r="A293" i="86"/>
  <c r="D292" i="86"/>
  <c r="C292" i="86"/>
  <c r="B292" i="86"/>
  <c r="A292" i="86"/>
  <c r="D291" i="86"/>
  <c r="C291" i="86"/>
  <c r="B291" i="86"/>
  <c r="A291" i="86"/>
  <c r="D290" i="86"/>
  <c r="C290" i="86"/>
  <c r="B290" i="86"/>
  <c r="A290" i="86"/>
  <c r="D289" i="86"/>
  <c r="C289" i="86"/>
  <c r="B289" i="86"/>
  <c r="A289" i="86"/>
  <c r="D288" i="86"/>
  <c r="C288" i="86"/>
  <c r="B288" i="86"/>
  <c r="A288" i="86"/>
  <c r="D287" i="86"/>
  <c r="C287" i="86"/>
  <c r="B287" i="86"/>
  <c r="A287" i="86"/>
  <c r="D286" i="86"/>
  <c r="C286" i="86"/>
  <c r="B286" i="86"/>
  <c r="A286" i="86"/>
  <c r="D285" i="86"/>
  <c r="C285" i="86"/>
  <c r="B285" i="86"/>
  <c r="A285" i="86"/>
  <c r="D284" i="86"/>
  <c r="C284" i="86"/>
  <c r="B284" i="86"/>
  <c r="A284" i="86"/>
  <c r="D283" i="86"/>
  <c r="C283" i="86"/>
  <c r="B283" i="86"/>
  <c r="A283" i="86"/>
  <c r="D282" i="86"/>
  <c r="C282" i="86"/>
  <c r="B282" i="86"/>
  <c r="A282" i="86"/>
  <c r="D281" i="86"/>
  <c r="C281" i="86"/>
  <c r="B281" i="86"/>
  <c r="A281" i="86"/>
  <c r="D280" i="86"/>
  <c r="C280" i="86"/>
  <c r="B280" i="86"/>
  <c r="A280" i="86"/>
  <c r="D279" i="86"/>
  <c r="C279" i="86"/>
  <c r="B279" i="86"/>
  <c r="A279" i="86"/>
  <c r="D278" i="86"/>
  <c r="C278" i="86"/>
  <c r="B278" i="86"/>
  <c r="A278" i="86"/>
  <c r="D277" i="86"/>
  <c r="C277" i="86"/>
  <c r="B277" i="86"/>
  <c r="A277" i="86"/>
  <c r="D276" i="86"/>
  <c r="C276" i="86"/>
  <c r="B276" i="86"/>
  <c r="A276" i="86"/>
  <c r="D275" i="86"/>
  <c r="C275" i="86"/>
  <c r="B275" i="86"/>
  <c r="A275" i="86"/>
  <c r="D274" i="86"/>
  <c r="C274" i="86"/>
  <c r="B274" i="86"/>
  <c r="A274" i="86"/>
  <c r="D273" i="86"/>
  <c r="C273" i="86"/>
  <c r="B273" i="86"/>
  <c r="A273" i="86"/>
  <c r="D272" i="86"/>
  <c r="C272" i="86"/>
  <c r="B272" i="86"/>
  <c r="A272" i="86"/>
  <c r="D271" i="86"/>
  <c r="C271" i="86"/>
  <c r="B271" i="86"/>
  <c r="A271" i="86"/>
  <c r="D270" i="86"/>
  <c r="C270" i="86"/>
  <c r="B270" i="86"/>
  <c r="A270" i="86"/>
  <c r="D269" i="86"/>
  <c r="C269" i="86"/>
  <c r="B269" i="86"/>
  <c r="A269" i="86"/>
  <c r="D268" i="86"/>
  <c r="C268" i="86"/>
  <c r="B268" i="86"/>
  <c r="A268" i="86"/>
  <c r="D267" i="86"/>
  <c r="C267" i="86"/>
  <c r="B267" i="86"/>
  <c r="A267" i="86"/>
  <c r="D266" i="86"/>
  <c r="C266" i="86"/>
  <c r="B266" i="86"/>
  <c r="A266" i="86"/>
  <c r="D265" i="86"/>
  <c r="C265" i="86"/>
  <c r="B265" i="86"/>
  <c r="A265" i="86"/>
  <c r="D264" i="86"/>
  <c r="C264" i="86"/>
  <c r="B264" i="86"/>
  <c r="A264" i="86"/>
  <c r="D263" i="86"/>
  <c r="C263" i="86"/>
  <c r="B263" i="86"/>
  <c r="A263" i="86"/>
  <c r="D262" i="86"/>
  <c r="C262" i="86"/>
  <c r="B262" i="86"/>
  <c r="A262" i="86"/>
  <c r="D261" i="86"/>
  <c r="C261" i="86"/>
  <c r="B261" i="86"/>
  <c r="A261" i="86"/>
  <c r="D260" i="86"/>
  <c r="C260" i="86"/>
  <c r="B260" i="86"/>
  <c r="A260" i="86"/>
  <c r="D259" i="86"/>
  <c r="C259" i="86"/>
  <c r="B259" i="86"/>
  <c r="A259" i="86"/>
  <c r="D258" i="86"/>
  <c r="C258" i="86"/>
  <c r="B258" i="86"/>
  <c r="A258" i="86"/>
  <c r="D257" i="86"/>
  <c r="C257" i="86"/>
  <c r="B257" i="86"/>
  <c r="A257" i="86"/>
  <c r="D256" i="86"/>
  <c r="C256" i="86"/>
  <c r="B256" i="86"/>
  <c r="A256" i="86"/>
  <c r="D255" i="86"/>
  <c r="C255" i="86"/>
  <c r="B255" i="86"/>
  <c r="A255" i="86"/>
  <c r="D254" i="86"/>
  <c r="C254" i="86"/>
  <c r="B254" i="86"/>
  <c r="A254" i="86"/>
  <c r="D253" i="86"/>
  <c r="C253" i="86"/>
  <c r="B253" i="86"/>
  <c r="A253" i="86"/>
  <c r="D252" i="86"/>
  <c r="C252" i="86"/>
  <c r="B252" i="86"/>
  <c r="A252" i="86"/>
  <c r="D251" i="86"/>
  <c r="C251" i="86"/>
  <c r="B251" i="86"/>
  <c r="A251" i="86"/>
  <c r="D250" i="86"/>
  <c r="C250" i="86"/>
  <c r="B250" i="86"/>
  <c r="A250" i="86"/>
  <c r="D249" i="86"/>
  <c r="C249" i="86"/>
  <c r="B249" i="86"/>
  <c r="A249" i="86"/>
  <c r="D248" i="86"/>
  <c r="C248" i="86"/>
  <c r="B248" i="86"/>
  <c r="A248" i="86"/>
  <c r="D247" i="86"/>
  <c r="C247" i="86"/>
  <c r="B247" i="86"/>
  <c r="A247" i="86"/>
  <c r="D246" i="86"/>
  <c r="C246" i="86"/>
  <c r="B246" i="86"/>
  <c r="A246" i="86"/>
  <c r="D245" i="86"/>
  <c r="C245" i="86"/>
  <c r="B245" i="86"/>
  <c r="A245" i="86"/>
  <c r="D244" i="86"/>
  <c r="C244" i="86"/>
  <c r="B244" i="86"/>
  <c r="A244" i="86"/>
  <c r="D243" i="86"/>
  <c r="C243" i="86"/>
  <c r="B243" i="86"/>
  <c r="A243" i="86"/>
  <c r="D242" i="86"/>
  <c r="C242" i="86"/>
  <c r="B242" i="86"/>
  <c r="A242" i="86"/>
  <c r="D241" i="86"/>
  <c r="C241" i="86"/>
  <c r="B241" i="86"/>
  <c r="A241" i="86"/>
  <c r="D240" i="86"/>
  <c r="C240" i="86"/>
  <c r="B240" i="86"/>
  <c r="A240" i="86"/>
  <c r="D239" i="86"/>
  <c r="C239" i="86"/>
  <c r="B239" i="86"/>
  <c r="A239" i="86"/>
  <c r="D238" i="86"/>
  <c r="C238" i="86"/>
  <c r="B238" i="86"/>
  <c r="A238" i="86"/>
  <c r="D237" i="86"/>
  <c r="C237" i="86"/>
  <c r="B237" i="86"/>
  <c r="A237" i="86"/>
  <c r="D236" i="86"/>
  <c r="C236" i="86"/>
  <c r="B236" i="86"/>
  <c r="A236" i="86"/>
  <c r="D235" i="86"/>
  <c r="C235" i="86"/>
  <c r="B235" i="86"/>
  <c r="A235" i="86"/>
  <c r="D234" i="86"/>
  <c r="C234" i="86"/>
  <c r="B234" i="86"/>
  <c r="A234" i="86"/>
  <c r="D233" i="86"/>
  <c r="C233" i="86"/>
  <c r="B233" i="86"/>
  <c r="A233" i="86"/>
  <c r="D232" i="86"/>
  <c r="C232" i="86"/>
  <c r="B232" i="86"/>
  <c r="A232" i="86"/>
  <c r="D231" i="86"/>
  <c r="C231" i="86"/>
  <c r="B231" i="86"/>
  <c r="A231" i="86"/>
  <c r="D230" i="86"/>
  <c r="C230" i="86"/>
  <c r="B230" i="86"/>
  <c r="A230" i="86"/>
  <c r="D229" i="86"/>
  <c r="C229" i="86"/>
  <c r="B229" i="86"/>
  <c r="A229" i="86"/>
  <c r="D228" i="86"/>
  <c r="C228" i="86"/>
  <c r="B228" i="86"/>
  <c r="A228" i="86"/>
  <c r="D227" i="86"/>
  <c r="C227" i="86"/>
  <c r="B227" i="86"/>
  <c r="A227" i="86"/>
  <c r="D226" i="86"/>
  <c r="C226" i="86"/>
  <c r="B226" i="86"/>
  <c r="A226" i="86"/>
  <c r="D225" i="86"/>
  <c r="C225" i="86"/>
  <c r="B225" i="86"/>
  <c r="A225" i="86"/>
  <c r="D224" i="86"/>
  <c r="C224" i="86"/>
  <c r="B224" i="86"/>
  <c r="A224" i="86"/>
  <c r="D223" i="86"/>
  <c r="C223" i="86"/>
  <c r="B223" i="86"/>
  <c r="A223" i="86"/>
  <c r="D222" i="86"/>
  <c r="C222" i="86"/>
  <c r="B222" i="86"/>
  <c r="A222" i="86"/>
  <c r="D221" i="86"/>
  <c r="C221" i="86"/>
  <c r="B221" i="86"/>
  <c r="A221" i="86"/>
  <c r="D220" i="86"/>
  <c r="C220" i="86"/>
  <c r="B220" i="86"/>
  <c r="A220" i="86"/>
  <c r="D219" i="86"/>
  <c r="C219" i="86"/>
  <c r="B219" i="86"/>
  <c r="A219" i="86"/>
  <c r="D218" i="86"/>
  <c r="C218" i="86"/>
  <c r="B218" i="86"/>
  <c r="A218" i="86"/>
  <c r="D217" i="86"/>
  <c r="C217" i="86"/>
  <c r="B217" i="86"/>
  <c r="A217" i="86"/>
  <c r="D216" i="86"/>
  <c r="C216" i="86"/>
  <c r="B216" i="86"/>
  <c r="A216" i="86"/>
  <c r="D215" i="86"/>
  <c r="C215" i="86"/>
  <c r="B215" i="86"/>
  <c r="A215" i="86"/>
  <c r="D214" i="86"/>
  <c r="C214" i="86"/>
  <c r="B214" i="86"/>
  <c r="A214" i="86"/>
  <c r="D213" i="86"/>
  <c r="C213" i="86"/>
  <c r="B213" i="86"/>
  <c r="A213" i="86"/>
  <c r="D212" i="86"/>
  <c r="C212" i="86"/>
  <c r="B212" i="86"/>
  <c r="A212" i="86"/>
  <c r="D211" i="86"/>
  <c r="C211" i="86"/>
  <c r="B211" i="86"/>
  <c r="A211" i="86"/>
  <c r="D210" i="86"/>
  <c r="C210" i="86"/>
  <c r="B210" i="86"/>
  <c r="A210" i="86"/>
  <c r="D209" i="86"/>
  <c r="C209" i="86"/>
  <c r="B209" i="86"/>
  <c r="A209" i="86"/>
  <c r="D208" i="86"/>
  <c r="C208" i="86"/>
  <c r="B208" i="86"/>
  <c r="A208" i="86"/>
  <c r="D207" i="86"/>
  <c r="C207" i="86"/>
  <c r="B207" i="86"/>
  <c r="A207" i="86"/>
  <c r="D206" i="86"/>
  <c r="C206" i="86"/>
  <c r="B206" i="86"/>
  <c r="A206" i="86"/>
  <c r="D205" i="86"/>
  <c r="C205" i="86"/>
  <c r="B205" i="86"/>
  <c r="A205" i="86"/>
  <c r="D204" i="86"/>
  <c r="C204" i="86"/>
  <c r="B204" i="86"/>
  <c r="A204" i="86"/>
  <c r="D203" i="86"/>
  <c r="C203" i="86"/>
  <c r="B203" i="86"/>
  <c r="A203" i="86"/>
  <c r="D202" i="86"/>
  <c r="C202" i="86"/>
  <c r="B202" i="86"/>
  <c r="A202" i="86"/>
  <c r="D201" i="86"/>
  <c r="C201" i="86"/>
  <c r="B201" i="86"/>
  <c r="A201" i="86"/>
  <c r="D200" i="86"/>
  <c r="C200" i="86"/>
  <c r="B200" i="86"/>
  <c r="A200" i="86"/>
  <c r="D199" i="86"/>
  <c r="C199" i="86"/>
  <c r="B199" i="86"/>
  <c r="A199" i="86"/>
  <c r="D198" i="86"/>
  <c r="C198" i="86"/>
  <c r="B198" i="86"/>
  <c r="A198" i="86"/>
  <c r="D197" i="86"/>
  <c r="C197" i="86"/>
  <c r="B197" i="86"/>
  <c r="A197" i="86"/>
  <c r="D196" i="86"/>
  <c r="C196" i="86"/>
  <c r="B196" i="86"/>
  <c r="A196" i="86"/>
  <c r="D195" i="86"/>
  <c r="C195" i="86"/>
  <c r="B195" i="86"/>
  <c r="A195" i="86"/>
  <c r="D194" i="86"/>
  <c r="C194" i="86"/>
  <c r="B194" i="86"/>
  <c r="A194" i="86"/>
  <c r="D193" i="86"/>
  <c r="C193" i="86"/>
  <c r="B193" i="86"/>
  <c r="A193" i="86"/>
  <c r="D192" i="86"/>
  <c r="C192" i="86"/>
  <c r="B192" i="86"/>
  <c r="A192" i="86"/>
  <c r="D191" i="86"/>
  <c r="C191" i="86"/>
  <c r="B191" i="86"/>
  <c r="A191" i="86"/>
  <c r="D190" i="86"/>
  <c r="C190" i="86"/>
  <c r="B190" i="86"/>
  <c r="A190" i="86"/>
  <c r="D189" i="86"/>
  <c r="C189" i="86"/>
  <c r="B189" i="86"/>
  <c r="A189" i="86"/>
  <c r="D188" i="86"/>
  <c r="C188" i="86"/>
  <c r="B188" i="86"/>
  <c r="A188" i="86"/>
  <c r="D187" i="86"/>
  <c r="C187" i="86"/>
  <c r="B187" i="86"/>
  <c r="A187" i="86"/>
  <c r="D186" i="86"/>
  <c r="C186" i="86"/>
  <c r="B186" i="86"/>
  <c r="A186" i="86"/>
  <c r="D185" i="86"/>
  <c r="C185" i="86"/>
  <c r="B185" i="86"/>
  <c r="A185" i="86"/>
  <c r="D184" i="86"/>
  <c r="C184" i="86"/>
  <c r="B184" i="86"/>
  <c r="A184" i="86"/>
  <c r="D183" i="86"/>
  <c r="C183" i="86"/>
  <c r="B183" i="86"/>
  <c r="A183" i="86"/>
  <c r="D182" i="86"/>
  <c r="C182" i="86"/>
  <c r="B182" i="86"/>
  <c r="A182" i="86"/>
  <c r="D181" i="86"/>
  <c r="C181" i="86"/>
  <c r="B181" i="86"/>
  <c r="A181" i="86"/>
  <c r="D180" i="86"/>
  <c r="C180" i="86"/>
  <c r="B180" i="86"/>
  <c r="A180" i="86"/>
  <c r="D179" i="86"/>
  <c r="C179" i="86"/>
  <c r="B179" i="86"/>
  <c r="A179" i="86"/>
  <c r="D178" i="86"/>
  <c r="C178" i="86"/>
  <c r="B178" i="86"/>
  <c r="A178" i="86"/>
  <c r="D177" i="86"/>
  <c r="C177" i="86"/>
  <c r="B177" i="86"/>
  <c r="A177" i="86"/>
  <c r="D176" i="86"/>
  <c r="C176" i="86"/>
  <c r="B176" i="86"/>
  <c r="A176" i="86"/>
  <c r="D175" i="86"/>
  <c r="C175" i="86"/>
  <c r="B175" i="86"/>
  <c r="A175" i="86"/>
  <c r="D174" i="86"/>
  <c r="C174" i="86"/>
  <c r="B174" i="86"/>
  <c r="A174" i="86"/>
  <c r="D173" i="86"/>
  <c r="C173" i="86"/>
  <c r="B173" i="86"/>
  <c r="A173" i="86"/>
  <c r="D172" i="86"/>
  <c r="C172" i="86"/>
  <c r="B172" i="86"/>
  <c r="A172" i="86"/>
  <c r="D171" i="86"/>
  <c r="C171" i="86"/>
  <c r="B171" i="86"/>
  <c r="A171" i="86"/>
  <c r="D170" i="86"/>
  <c r="C170" i="86"/>
  <c r="B170" i="86"/>
  <c r="A170" i="86"/>
  <c r="D169" i="86"/>
  <c r="C169" i="86"/>
  <c r="B169" i="86"/>
  <c r="A169" i="86"/>
  <c r="D168" i="86"/>
  <c r="C168" i="86"/>
  <c r="B168" i="86"/>
  <c r="A168" i="86"/>
  <c r="D167" i="86"/>
  <c r="C167" i="86"/>
  <c r="B167" i="86"/>
  <c r="A167" i="86"/>
  <c r="D166" i="86"/>
  <c r="C166" i="86"/>
  <c r="B166" i="86"/>
  <c r="A166" i="86"/>
  <c r="D165" i="86"/>
  <c r="C165" i="86"/>
  <c r="B165" i="86"/>
  <c r="A165" i="86"/>
  <c r="D164" i="86"/>
  <c r="C164" i="86"/>
  <c r="B164" i="86"/>
  <c r="A164" i="86"/>
  <c r="D163" i="86"/>
  <c r="C163" i="86"/>
  <c r="B163" i="86"/>
  <c r="A163" i="86"/>
  <c r="D162" i="86"/>
  <c r="C162" i="86"/>
  <c r="B162" i="86"/>
  <c r="A162" i="86"/>
  <c r="D161" i="86"/>
  <c r="C161" i="86"/>
  <c r="B161" i="86"/>
  <c r="A161" i="86"/>
  <c r="D160" i="86"/>
  <c r="C160" i="86"/>
  <c r="B160" i="86"/>
  <c r="A160" i="86"/>
  <c r="D159" i="86"/>
  <c r="C159" i="86"/>
  <c r="B159" i="86"/>
  <c r="A159" i="86"/>
  <c r="D158" i="86"/>
  <c r="C158" i="86"/>
  <c r="B158" i="86"/>
  <c r="A158" i="86"/>
  <c r="D157" i="86"/>
  <c r="C157" i="86"/>
  <c r="B157" i="86"/>
  <c r="A157" i="86"/>
  <c r="D156" i="86"/>
  <c r="C156" i="86"/>
  <c r="B156" i="86"/>
  <c r="A156" i="86"/>
  <c r="D155" i="86"/>
  <c r="C155" i="86"/>
  <c r="B155" i="86"/>
  <c r="A155" i="86"/>
  <c r="D154" i="86"/>
  <c r="C154" i="86"/>
  <c r="B154" i="86"/>
  <c r="A154" i="86"/>
  <c r="D153" i="86"/>
  <c r="C153" i="86"/>
  <c r="B153" i="86"/>
  <c r="A153" i="86"/>
  <c r="D152" i="86"/>
  <c r="C152" i="86"/>
  <c r="B152" i="86"/>
  <c r="A152" i="86"/>
  <c r="D151" i="86"/>
  <c r="C151" i="86"/>
  <c r="B151" i="86"/>
  <c r="A151" i="86"/>
  <c r="D150" i="86"/>
  <c r="C150" i="86"/>
  <c r="B150" i="86"/>
  <c r="A150" i="86"/>
  <c r="D149" i="86"/>
  <c r="C149" i="86"/>
  <c r="B149" i="86"/>
  <c r="A149" i="86"/>
  <c r="D148" i="86"/>
  <c r="C148" i="86"/>
  <c r="B148" i="86"/>
  <c r="A148" i="86"/>
  <c r="D147" i="86"/>
  <c r="C147" i="86"/>
  <c r="B147" i="86"/>
  <c r="A147" i="86"/>
  <c r="D146" i="86"/>
  <c r="C146" i="86"/>
  <c r="B146" i="86"/>
  <c r="A146" i="86"/>
  <c r="D145" i="86"/>
  <c r="C145" i="86"/>
  <c r="B145" i="86"/>
  <c r="A145" i="86"/>
  <c r="D144" i="86"/>
  <c r="C144" i="86"/>
  <c r="B144" i="86"/>
  <c r="A144" i="86"/>
  <c r="D143" i="86"/>
  <c r="C143" i="86"/>
  <c r="B143" i="86"/>
  <c r="A143" i="86"/>
  <c r="D142" i="86"/>
  <c r="C142" i="86"/>
  <c r="B142" i="86"/>
  <c r="A142" i="86"/>
  <c r="D141" i="86"/>
  <c r="C141" i="86"/>
  <c r="B141" i="86"/>
  <c r="A141" i="86"/>
  <c r="D140" i="86"/>
  <c r="C140" i="86"/>
  <c r="B140" i="86"/>
  <c r="A140" i="86"/>
  <c r="D139" i="86"/>
  <c r="C139" i="86"/>
  <c r="B139" i="86"/>
  <c r="A139" i="86"/>
  <c r="D138" i="86"/>
  <c r="C138" i="86"/>
  <c r="B138" i="86"/>
  <c r="A138" i="86"/>
  <c r="D137" i="86"/>
  <c r="C137" i="86"/>
  <c r="B137" i="86"/>
  <c r="A137" i="86"/>
  <c r="D136" i="86"/>
  <c r="C136" i="86"/>
  <c r="B136" i="86"/>
  <c r="A136" i="86"/>
  <c r="D135" i="86"/>
  <c r="C135" i="86"/>
  <c r="B135" i="86"/>
  <c r="A135" i="86"/>
  <c r="D134" i="86"/>
  <c r="C134" i="86"/>
  <c r="B134" i="86"/>
  <c r="A134" i="86"/>
  <c r="D133" i="86"/>
  <c r="C133" i="86"/>
  <c r="B133" i="86"/>
  <c r="A133" i="86"/>
  <c r="D132" i="86"/>
  <c r="C132" i="86"/>
  <c r="B132" i="86"/>
  <c r="A132" i="86"/>
  <c r="D131" i="86"/>
  <c r="C131" i="86"/>
  <c r="B131" i="86"/>
  <c r="A131" i="86"/>
  <c r="D130" i="86"/>
  <c r="C130" i="86"/>
  <c r="B130" i="86"/>
  <c r="A130" i="86"/>
  <c r="D129" i="86"/>
  <c r="C129" i="86"/>
  <c r="B129" i="86"/>
  <c r="A129" i="86"/>
  <c r="D128" i="86"/>
  <c r="C128" i="86"/>
  <c r="B128" i="86"/>
  <c r="A128" i="86"/>
  <c r="D127" i="86"/>
  <c r="C127" i="86"/>
  <c r="B127" i="86"/>
  <c r="A127" i="86"/>
  <c r="D126" i="86"/>
  <c r="C126" i="86"/>
  <c r="B126" i="86"/>
  <c r="A126" i="86"/>
  <c r="D125" i="86"/>
  <c r="C125" i="86"/>
  <c r="B125" i="86"/>
  <c r="A125" i="86"/>
  <c r="D124" i="86"/>
  <c r="C124" i="86"/>
  <c r="B124" i="86"/>
  <c r="A124" i="86"/>
  <c r="D123" i="86"/>
  <c r="C123" i="86"/>
  <c r="B123" i="86"/>
  <c r="A123" i="86"/>
  <c r="D122" i="86"/>
  <c r="C122" i="86"/>
  <c r="B122" i="86"/>
  <c r="A122" i="86"/>
  <c r="D121" i="86"/>
  <c r="C121" i="86"/>
  <c r="B121" i="86"/>
  <c r="A121" i="86"/>
  <c r="D120" i="86"/>
  <c r="C120" i="86"/>
  <c r="B120" i="86"/>
  <c r="A120" i="86"/>
  <c r="D119" i="86"/>
  <c r="C119" i="86"/>
  <c r="B119" i="86"/>
  <c r="A119" i="86"/>
  <c r="D118" i="86"/>
  <c r="C118" i="86"/>
  <c r="B118" i="86"/>
  <c r="A118" i="86"/>
  <c r="D117" i="86"/>
  <c r="C117" i="86"/>
  <c r="B117" i="86"/>
  <c r="A117" i="86"/>
  <c r="D116" i="86"/>
  <c r="C116" i="86"/>
  <c r="B116" i="86"/>
  <c r="A116" i="86"/>
  <c r="D115" i="86"/>
  <c r="C115" i="86"/>
  <c r="B115" i="86"/>
  <c r="A115" i="86"/>
  <c r="D114" i="86"/>
  <c r="C114" i="86"/>
  <c r="B114" i="86"/>
  <c r="A114" i="86"/>
  <c r="D113" i="86"/>
  <c r="C113" i="86"/>
  <c r="B113" i="86"/>
  <c r="A113" i="86"/>
  <c r="D112" i="86"/>
  <c r="C112" i="86"/>
  <c r="B112" i="86"/>
  <c r="A112" i="86"/>
  <c r="D111" i="86"/>
  <c r="C111" i="86"/>
  <c r="B111" i="86"/>
  <c r="A111" i="86"/>
  <c r="D110" i="86"/>
  <c r="C110" i="86"/>
  <c r="B110" i="86"/>
  <c r="A110" i="86"/>
  <c r="D109" i="86"/>
  <c r="C109" i="86"/>
  <c r="B109" i="86"/>
  <c r="A109" i="86"/>
  <c r="D108" i="86"/>
  <c r="C108" i="86"/>
  <c r="B108" i="86"/>
  <c r="A108" i="86"/>
  <c r="D107" i="86"/>
  <c r="C107" i="86"/>
  <c r="B107" i="86"/>
  <c r="A107" i="86"/>
  <c r="D106" i="86"/>
  <c r="C106" i="86"/>
  <c r="B106" i="86"/>
  <c r="A106" i="86"/>
  <c r="D105" i="86"/>
  <c r="C105" i="86"/>
  <c r="B105" i="86"/>
  <c r="A105" i="86"/>
  <c r="D104" i="86"/>
  <c r="C104" i="86"/>
  <c r="B104" i="86"/>
  <c r="A104" i="86"/>
  <c r="D103" i="86"/>
  <c r="C103" i="86"/>
  <c r="B103" i="86"/>
  <c r="A103" i="86"/>
  <c r="D102" i="86"/>
  <c r="C102" i="86"/>
  <c r="B102" i="86"/>
  <c r="A102" i="86"/>
  <c r="D101" i="86"/>
  <c r="C101" i="86"/>
  <c r="B101" i="86"/>
  <c r="A101" i="86"/>
  <c r="D100" i="86"/>
  <c r="C100" i="86"/>
  <c r="B100" i="86"/>
  <c r="A100" i="86"/>
  <c r="D99" i="86"/>
  <c r="C99" i="86"/>
  <c r="B99" i="86"/>
  <c r="A99" i="86"/>
  <c r="D98" i="86"/>
  <c r="C98" i="86"/>
  <c r="B98" i="86"/>
  <c r="A98" i="86"/>
  <c r="D97" i="86"/>
  <c r="C97" i="86"/>
  <c r="B97" i="86"/>
  <c r="A97" i="86"/>
  <c r="D96" i="86"/>
  <c r="C96" i="86"/>
  <c r="B96" i="86"/>
  <c r="A96" i="86"/>
  <c r="D95" i="86"/>
  <c r="C95" i="86"/>
  <c r="B95" i="86"/>
  <c r="A95" i="86"/>
  <c r="D94" i="86"/>
  <c r="C94" i="86"/>
  <c r="B94" i="86"/>
  <c r="A94" i="86"/>
  <c r="D93" i="86"/>
  <c r="C93" i="86"/>
  <c r="B93" i="86"/>
  <c r="A93" i="86"/>
  <c r="D92" i="86"/>
  <c r="C92" i="86"/>
  <c r="B92" i="86"/>
  <c r="A92" i="86"/>
  <c r="D91" i="86"/>
  <c r="C91" i="86"/>
  <c r="B91" i="86"/>
  <c r="A91" i="86"/>
  <c r="D90" i="86"/>
  <c r="C90" i="86"/>
  <c r="B90" i="86"/>
  <c r="A90" i="86"/>
  <c r="D89" i="86"/>
  <c r="C89" i="86"/>
  <c r="B89" i="86"/>
  <c r="A89" i="86"/>
  <c r="D88" i="86"/>
  <c r="C88" i="86"/>
  <c r="B88" i="86"/>
  <c r="A88" i="86"/>
  <c r="D87" i="86"/>
  <c r="C87" i="86"/>
  <c r="B87" i="86"/>
  <c r="A87" i="86"/>
  <c r="D86" i="86"/>
  <c r="C86" i="86"/>
  <c r="B86" i="86"/>
  <c r="A86" i="86"/>
  <c r="D85" i="86"/>
  <c r="C85" i="86"/>
  <c r="B85" i="86"/>
  <c r="A85" i="86"/>
  <c r="D84" i="86"/>
  <c r="C84" i="86"/>
  <c r="B84" i="86"/>
  <c r="A84" i="86"/>
  <c r="D83" i="86"/>
  <c r="C83" i="86"/>
  <c r="B83" i="86"/>
  <c r="A83" i="86"/>
  <c r="D82" i="86"/>
  <c r="C82" i="86"/>
  <c r="B82" i="86"/>
  <c r="A82" i="86"/>
  <c r="D81" i="86"/>
  <c r="C81" i="86"/>
  <c r="B81" i="86"/>
  <c r="A81" i="86"/>
  <c r="D80" i="86"/>
  <c r="C80" i="86"/>
  <c r="B80" i="86"/>
  <c r="A80" i="86"/>
  <c r="D79" i="86"/>
  <c r="C79" i="86"/>
  <c r="B79" i="86"/>
  <c r="A79" i="86"/>
  <c r="D78" i="86"/>
  <c r="C78" i="86"/>
  <c r="B78" i="86"/>
  <c r="A78" i="86"/>
  <c r="D77" i="86"/>
  <c r="C77" i="86"/>
  <c r="B77" i="86"/>
  <c r="A77" i="86"/>
  <c r="D76" i="86"/>
  <c r="C76" i="86"/>
  <c r="B76" i="86"/>
  <c r="A76" i="86"/>
  <c r="D75" i="86"/>
  <c r="C75" i="86"/>
  <c r="B75" i="86"/>
  <c r="A75" i="86"/>
  <c r="D74" i="86"/>
  <c r="C74" i="86"/>
  <c r="B74" i="86"/>
  <c r="A74" i="86"/>
  <c r="D73" i="86"/>
  <c r="C73" i="86"/>
  <c r="B73" i="86"/>
  <c r="A73" i="86"/>
  <c r="D72" i="86"/>
  <c r="C72" i="86"/>
  <c r="B72" i="86"/>
  <c r="A72" i="86"/>
  <c r="D71" i="86"/>
  <c r="C71" i="86"/>
  <c r="B71" i="86"/>
  <c r="A71" i="86"/>
  <c r="D70" i="86"/>
  <c r="C70" i="86"/>
  <c r="B70" i="86"/>
  <c r="A70" i="86"/>
  <c r="D69" i="86"/>
  <c r="C69" i="86"/>
  <c r="B69" i="86"/>
  <c r="A69" i="86"/>
  <c r="D68" i="86"/>
  <c r="C68" i="86"/>
  <c r="B68" i="86"/>
  <c r="A68" i="86"/>
  <c r="D67" i="86"/>
  <c r="C67" i="86"/>
  <c r="B67" i="86"/>
  <c r="A67" i="86"/>
  <c r="D66" i="86"/>
  <c r="C66" i="86"/>
  <c r="B66" i="86"/>
  <c r="A66" i="86"/>
  <c r="D65" i="86"/>
  <c r="C65" i="86"/>
  <c r="B65" i="86"/>
  <c r="A65" i="86"/>
  <c r="D64" i="86"/>
  <c r="C64" i="86"/>
  <c r="B64" i="86"/>
  <c r="A64" i="86"/>
  <c r="D63" i="86"/>
  <c r="C63" i="86"/>
  <c r="B63" i="86"/>
  <c r="A63" i="86"/>
  <c r="D62" i="86"/>
  <c r="C62" i="86"/>
  <c r="B62" i="86"/>
  <c r="A62" i="86"/>
  <c r="D61" i="86"/>
  <c r="C61" i="86"/>
  <c r="B61" i="86"/>
  <c r="A61" i="86"/>
  <c r="D60" i="86"/>
  <c r="C60" i="86"/>
  <c r="B60" i="86"/>
  <c r="A60" i="86"/>
  <c r="D59" i="86"/>
  <c r="C59" i="86"/>
  <c r="B59" i="86"/>
  <c r="A59" i="86"/>
  <c r="D58" i="86"/>
  <c r="C58" i="86"/>
  <c r="B58" i="86"/>
  <c r="A58" i="86"/>
  <c r="D57" i="86"/>
  <c r="C57" i="86"/>
  <c r="B57" i="86"/>
  <c r="A57" i="86"/>
  <c r="D56" i="86"/>
  <c r="C56" i="86"/>
  <c r="B56" i="86"/>
  <c r="A56" i="86"/>
  <c r="D55" i="86"/>
  <c r="C55" i="86"/>
  <c r="B55" i="86"/>
  <c r="A55" i="86"/>
  <c r="D54" i="86"/>
  <c r="C54" i="86"/>
  <c r="B54" i="86"/>
  <c r="A54" i="86"/>
  <c r="D53" i="86"/>
  <c r="C53" i="86"/>
  <c r="B53" i="86"/>
  <c r="A53" i="86"/>
  <c r="D52" i="86"/>
  <c r="C52" i="86"/>
  <c r="B52" i="86"/>
  <c r="A52" i="86"/>
  <c r="D51" i="86"/>
  <c r="C51" i="86"/>
  <c r="B51" i="86"/>
  <c r="A51" i="86"/>
  <c r="D50" i="86"/>
  <c r="C50" i="86"/>
  <c r="B50" i="86"/>
  <c r="A50" i="86"/>
  <c r="D49" i="86"/>
  <c r="C49" i="86"/>
  <c r="B49" i="86"/>
  <c r="A49" i="86"/>
  <c r="D48" i="86"/>
  <c r="C48" i="86"/>
  <c r="B48" i="86"/>
  <c r="A48" i="86"/>
  <c r="D47" i="86"/>
  <c r="C47" i="86"/>
  <c r="B47" i="86"/>
  <c r="A47" i="86"/>
  <c r="D46" i="86"/>
  <c r="C46" i="86"/>
  <c r="B46" i="86"/>
  <c r="A46" i="86"/>
  <c r="D45" i="86"/>
  <c r="C45" i="86"/>
  <c r="B45" i="86"/>
  <c r="A45" i="86"/>
  <c r="D44" i="86"/>
  <c r="C44" i="86"/>
  <c r="B44" i="86"/>
  <c r="A44" i="86"/>
  <c r="D43" i="86"/>
  <c r="C43" i="86"/>
  <c r="B43" i="86"/>
  <c r="A43" i="86"/>
  <c r="D42" i="86"/>
  <c r="C42" i="86"/>
  <c r="B42" i="86"/>
  <c r="A42" i="86"/>
  <c r="D41" i="86"/>
  <c r="C41" i="86"/>
  <c r="B41" i="86"/>
  <c r="A41" i="86"/>
  <c r="D40" i="86"/>
  <c r="C40" i="86"/>
  <c r="B40" i="86"/>
  <c r="A40" i="86"/>
  <c r="D39" i="86"/>
  <c r="C39" i="86"/>
  <c r="B39" i="86"/>
  <c r="A39" i="86"/>
  <c r="D38" i="86"/>
  <c r="C38" i="86"/>
  <c r="B38" i="86"/>
  <c r="A38" i="86"/>
  <c r="D37" i="86"/>
  <c r="C37" i="86"/>
  <c r="B37" i="86"/>
  <c r="A37" i="86"/>
  <c r="D36" i="86"/>
  <c r="C36" i="86"/>
  <c r="B36" i="86"/>
  <c r="A36" i="86"/>
  <c r="D35" i="86"/>
  <c r="C35" i="86"/>
  <c r="B35" i="86"/>
  <c r="A35" i="86"/>
  <c r="D34" i="86"/>
  <c r="C34" i="86"/>
  <c r="B34" i="86"/>
  <c r="A34" i="86"/>
  <c r="D33" i="86"/>
  <c r="C33" i="86"/>
  <c r="B33" i="86"/>
  <c r="A33" i="86"/>
  <c r="D32" i="86"/>
  <c r="C32" i="86"/>
  <c r="B32" i="86"/>
  <c r="A32" i="86"/>
  <c r="D31" i="86"/>
  <c r="C31" i="86"/>
  <c r="B31" i="86"/>
  <c r="A31" i="86"/>
  <c r="D30" i="86"/>
  <c r="C30" i="86"/>
  <c r="B30" i="86"/>
  <c r="A30" i="86"/>
  <c r="D29" i="86"/>
  <c r="C29" i="86"/>
  <c r="B29" i="86"/>
  <c r="A29" i="86"/>
  <c r="D28" i="86"/>
  <c r="C28" i="86"/>
  <c r="B28" i="86"/>
  <c r="A28" i="86"/>
  <c r="D27" i="86"/>
  <c r="C27" i="86"/>
  <c r="B27" i="86"/>
  <c r="A27" i="86"/>
  <c r="D26" i="86"/>
  <c r="C26" i="86"/>
  <c r="B26" i="86"/>
  <c r="A26" i="86"/>
  <c r="D25" i="86"/>
  <c r="C25" i="86"/>
  <c r="B25" i="86"/>
  <c r="A25" i="86"/>
  <c r="D24" i="86"/>
  <c r="C24" i="86"/>
  <c r="B24" i="86"/>
  <c r="A24" i="86"/>
  <c r="D23" i="86"/>
  <c r="C23" i="86"/>
  <c r="B23" i="86"/>
  <c r="A23" i="86"/>
  <c r="D22" i="86"/>
  <c r="C22" i="86"/>
  <c r="B22" i="86"/>
  <c r="A22" i="86"/>
  <c r="D21" i="86"/>
  <c r="C21" i="86"/>
  <c r="B21" i="86"/>
  <c r="A21" i="86"/>
  <c r="D20" i="86"/>
  <c r="C20" i="86"/>
  <c r="B20" i="86"/>
  <c r="A20" i="86"/>
  <c r="D19" i="86"/>
  <c r="C19" i="86"/>
  <c r="B19" i="86"/>
  <c r="A19" i="86"/>
  <c r="D18" i="86"/>
  <c r="C18" i="86"/>
  <c r="B18" i="86"/>
  <c r="A18" i="86"/>
  <c r="D17" i="86"/>
  <c r="C17" i="86"/>
  <c r="B17" i="86"/>
  <c r="A17" i="86"/>
  <c r="D16" i="86"/>
  <c r="C16" i="86"/>
  <c r="B16" i="86"/>
  <c r="A16" i="86"/>
  <c r="D15" i="86"/>
  <c r="C15" i="86"/>
  <c r="B15" i="86"/>
  <c r="A15" i="86"/>
  <c r="D14" i="86"/>
  <c r="C14" i="86"/>
  <c r="B14" i="86"/>
  <c r="A14" i="86"/>
  <c r="D13" i="86"/>
  <c r="C13" i="86"/>
  <c r="B13" i="86"/>
  <c r="A13" i="86"/>
  <c r="K9" i="86"/>
  <c r="K8" i="86"/>
  <c r="K7" i="86"/>
  <c r="E7" i="86"/>
  <c r="K6" i="86"/>
  <c r="E6" i="86"/>
  <c r="K5" i="86"/>
  <c r="E5" i="86"/>
  <c r="A4" i="86"/>
  <c r="A3" i="86"/>
  <c r="A2" i="86"/>
  <c r="D512" i="85"/>
  <c r="C512" i="85"/>
  <c r="B512" i="85"/>
  <c r="A512" i="85"/>
  <c r="D511" i="85"/>
  <c r="C511" i="85"/>
  <c r="B511" i="85"/>
  <c r="A511" i="85"/>
  <c r="D510" i="85"/>
  <c r="C510" i="85"/>
  <c r="B510" i="85"/>
  <c r="A510" i="85"/>
  <c r="D509" i="85"/>
  <c r="C509" i="85"/>
  <c r="B509" i="85"/>
  <c r="A509" i="85"/>
  <c r="D508" i="85"/>
  <c r="C508" i="85"/>
  <c r="B508" i="85"/>
  <c r="A508" i="85"/>
  <c r="D507" i="85"/>
  <c r="C507" i="85"/>
  <c r="B507" i="85"/>
  <c r="A507" i="85"/>
  <c r="D506" i="85"/>
  <c r="C506" i="85"/>
  <c r="B506" i="85"/>
  <c r="A506" i="85"/>
  <c r="D505" i="85"/>
  <c r="C505" i="85"/>
  <c r="B505" i="85"/>
  <c r="A505" i="85"/>
  <c r="D504" i="85"/>
  <c r="C504" i="85"/>
  <c r="B504" i="85"/>
  <c r="A504" i="85"/>
  <c r="D503" i="85"/>
  <c r="C503" i="85"/>
  <c r="B503" i="85"/>
  <c r="A503" i="85"/>
  <c r="D502" i="85"/>
  <c r="C502" i="85"/>
  <c r="B502" i="85"/>
  <c r="A502" i="85"/>
  <c r="D501" i="85"/>
  <c r="C501" i="85"/>
  <c r="B501" i="85"/>
  <c r="A501" i="85"/>
  <c r="D500" i="85"/>
  <c r="C500" i="85"/>
  <c r="B500" i="85"/>
  <c r="A500" i="85"/>
  <c r="D499" i="85"/>
  <c r="C499" i="85"/>
  <c r="B499" i="85"/>
  <c r="A499" i="85"/>
  <c r="D498" i="85"/>
  <c r="C498" i="85"/>
  <c r="B498" i="85"/>
  <c r="A498" i="85"/>
  <c r="D497" i="85"/>
  <c r="C497" i="85"/>
  <c r="B497" i="85"/>
  <c r="A497" i="85"/>
  <c r="D496" i="85"/>
  <c r="C496" i="85"/>
  <c r="B496" i="85"/>
  <c r="A496" i="85"/>
  <c r="D495" i="85"/>
  <c r="C495" i="85"/>
  <c r="B495" i="85"/>
  <c r="A495" i="85"/>
  <c r="D494" i="85"/>
  <c r="C494" i="85"/>
  <c r="B494" i="85"/>
  <c r="A494" i="85"/>
  <c r="D493" i="85"/>
  <c r="C493" i="85"/>
  <c r="B493" i="85"/>
  <c r="A493" i="85"/>
  <c r="D492" i="85"/>
  <c r="C492" i="85"/>
  <c r="B492" i="85"/>
  <c r="A492" i="85"/>
  <c r="D491" i="85"/>
  <c r="C491" i="85"/>
  <c r="B491" i="85"/>
  <c r="A491" i="85"/>
  <c r="D490" i="85"/>
  <c r="C490" i="85"/>
  <c r="B490" i="85"/>
  <c r="A490" i="85"/>
  <c r="D489" i="85"/>
  <c r="C489" i="85"/>
  <c r="B489" i="85"/>
  <c r="A489" i="85"/>
  <c r="D488" i="85"/>
  <c r="C488" i="85"/>
  <c r="B488" i="85"/>
  <c r="A488" i="85"/>
  <c r="D487" i="85"/>
  <c r="C487" i="85"/>
  <c r="B487" i="85"/>
  <c r="A487" i="85"/>
  <c r="D486" i="85"/>
  <c r="C486" i="85"/>
  <c r="B486" i="85"/>
  <c r="A486" i="85"/>
  <c r="D485" i="85"/>
  <c r="C485" i="85"/>
  <c r="B485" i="85"/>
  <c r="A485" i="85"/>
  <c r="D484" i="85"/>
  <c r="C484" i="85"/>
  <c r="B484" i="85"/>
  <c r="A484" i="85"/>
  <c r="D483" i="85"/>
  <c r="C483" i="85"/>
  <c r="B483" i="85"/>
  <c r="A483" i="85"/>
  <c r="D482" i="85"/>
  <c r="C482" i="85"/>
  <c r="B482" i="85"/>
  <c r="A482" i="85"/>
  <c r="D481" i="85"/>
  <c r="C481" i="85"/>
  <c r="B481" i="85"/>
  <c r="A481" i="85"/>
  <c r="D480" i="85"/>
  <c r="C480" i="85"/>
  <c r="B480" i="85"/>
  <c r="A480" i="85"/>
  <c r="D479" i="85"/>
  <c r="C479" i="85"/>
  <c r="B479" i="85"/>
  <c r="A479" i="85"/>
  <c r="D478" i="85"/>
  <c r="C478" i="85"/>
  <c r="B478" i="85"/>
  <c r="A478" i="85"/>
  <c r="D477" i="85"/>
  <c r="C477" i="85"/>
  <c r="B477" i="85"/>
  <c r="A477" i="85"/>
  <c r="D476" i="85"/>
  <c r="C476" i="85"/>
  <c r="B476" i="85"/>
  <c r="A476" i="85"/>
  <c r="D475" i="85"/>
  <c r="C475" i="85"/>
  <c r="B475" i="85"/>
  <c r="A475" i="85"/>
  <c r="D474" i="85"/>
  <c r="C474" i="85"/>
  <c r="B474" i="85"/>
  <c r="A474" i="85"/>
  <c r="D473" i="85"/>
  <c r="C473" i="85"/>
  <c r="B473" i="85"/>
  <c r="A473" i="85"/>
  <c r="D472" i="85"/>
  <c r="C472" i="85"/>
  <c r="B472" i="85"/>
  <c r="A472" i="85"/>
  <c r="D471" i="85"/>
  <c r="C471" i="85"/>
  <c r="B471" i="85"/>
  <c r="A471" i="85"/>
  <c r="D470" i="85"/>
  <c r="C470" i="85"/>
  <c r="B470" i="85"/>
  <c r="A470" i="85"/>
  <c r="D469" i="85"/>
  <c r="C469" i="85"/>
  <c r="B469" i="85"/>
  <c r="A469" i="85"/>
  <c r="D468" i="85"/>
  <c r="C468" i="85"/>
  <c r="B468" i="85"/>
  <c r="A468" i="85"/>
  <c r="D467" i="85"/>
  <c r="C467" i="85"/>
  <c r="B467" i="85"/>
  <c r="A467" i="85"/>
  <c r="D466" i="85"/>
  <c r="C466" i="85"/>
  <c r="B466" i="85"/>
  <c r="A466" i="85"/>
  <c r="D465" i="85"/>
  <c r="C465" i="85"/>
  <c r="B465" i="85"/>
  <c r="A465" i="85"/>
  <c r="D464" i="85"/>
  <c r="C464" i="85"/>
  <c r="B464" i="85"/>
  <c r="A464" i="85"/>
  <c r="D463" i="85"/>
  <c r="C463" i="85"/>
  <c r="B463" i="85"/>
  <c r="A463" i="85"/>
  <c r="D462" i="85"/>
  <c r="C462" i="85"/>
  <c r="B462" i="85"/>
  <c r="A462" i="85"/>
  <c r="D461" i="85"/>
  <c r="C461" i="85"/>
  <c r="B461" i="85"/>
  <c r="A461" i="85"/>
  <c r="D460" i="85"/>
  <c r="C460" i="85"/>
  <c r="B460" i="85"/>
  <c r="A460" i="85"/>
  <c r="D459" i="85"/>
  <c r="C459" i="85"/>
  <c r="B459" i="85"/>
  <c r="A459" i="85"/>
  <c r="D458" i="85"/>
  <c r="C458" i="85"/>
  <c r="B458" i="85"/>
  <c r="A458" i="85"/>
  <c r="D457" i="85"/>
  <c r="C457" i="85"/>
  <c r="B457" i="85"/>
  <c r="A457" i="85"/>
  <c r="D456" i="85"/>
  <c r="C456" i="85"/>
  <c r="B456" i="85"/>
  <c r="A456" i="85"/>
  <c r="D455" i="85"/>
  <c r="C455" i="85"/>
  <c r="B455" i="85"/>
  <c r="A455" i="85"/>
  <c r="D454" i="85"/>
  <c r="C454" i="85"/>
  <c r="B454" i="85"/>
  <c r="A454" i="85"/>
  <c r="D453" i="85"/>
  <c r="C453" i="85"/>
  <c r="B453" i="85"/>
  <c r="A453" i="85"/>
  <c r="D452" i="85"/>
  <c r="C452" i="85"/>
  <c r="B452" i="85"/>
  <c r="A452" i="85"/>
  <c r="D451" i="85"/>
  <c r="C451" i="85"/>
  <c r="B451" i="85"/>
  <c r="A451" i="85"/>
  <c r="D450" i="85"/>
  <c r="C450" i="85"/>
  <c r="B450" i="85"/>
  <c r="A450" i="85"/>
  <c r="D449" i="85"/>
  <c r="C449" i="85"/>
  <c r="B449" i="85"/>
  <c r="A449" i="85"/>
  <c r="D448" i="85"/>
  <c r="C448" i="85"/>
  <c r="B448" i="85"/>
  <c r="A448" i="85"/>
  <c r="D447" i="85"/>
  <c r="C447" i="85"/>
  <c r="B447" i="85"/>
  <c r="A447" i="85"/>
  <c r="D446" i="85"/>
  <c r="C446" i="85"/>
  <c r="B446" i="85"/>
  <c r="A446" i="85"/>
  <c r="D445" i="85"/>
  <c r="C445" i="85"/>
  <c r="B445" i="85"/>
  <c r="A445" i="85"/>
  <c r="D444" i="85"/>
  <c r="C444" i="85"/>
  <c r="B444" i="85"/>
  <c r="A444" i="85"/>
  <c r="D443" i="85"/>
  <c r="C443" i="85"/>
  <c r="B443" i="85"/>
  <c r="A443" i="85"/>
  <c r="D442" i="85"/>
  <c r="C442" i="85"/>
  <c r="B442" i="85"/>
  <c r="A442" i="85"/>
  <c r="D441" i="85"/>
  <c r="C441" i="85"/>
  <c r="B441" i="85"/>
  <c r="A441" i="85"/>
  <c r="D440" i="85"/>
  <c r="C440" i="85"/>
  <c r="B440" i="85"/>
  <c r="A440" i="85"/>
  <c r="D439" i="85"/>
  <c r="C439" i="85"/>
  <c r="B439" i="85"/>
  <c r="A439" i="85"/>
  <c r="D438" i="85"/>
  <c r="C438" i="85"/>
  <c r="B438" i="85"/>
  <c r="A438" i="85"/>
  <c r="D437" i="85"/>
  <c r="C437" i="85"/>
  <c r="B437" i="85"/>
  <c r="A437" i="85"/>
  <c r="D436" i="85"/>
  <c r="C436" i="85"/>
  <c r="B436" i="85"/>
  <c r="A436" i="85"/>
  <c r="D435" i="85"/>
  <c r="C435" i="85"/>
  <c r="B435" i="85"/>
  <c r="A435" i="85"/>
  <c r="D434" i="85"/>
  <c r="C434" i="85"/>
  <c r="B434" i="85"/>
  <c r="A434" i="85"/>
  <c r="D433" i="85"/>
  <c r="C433" i="85"/>
  <c r="B433" i="85"/>
  <c r="A433" i="85"/>
  <c r="D432" i="85"/>
  <c r="C432" i="85"/>
  <c r="B432" i="85"/>
  <c r="A432" i="85"/>
  <c r="D431" i="85"/>
  <c r="C431" i="85"/>
  <c r="B431" i="85"/>
  <c r="A431" i="85"/>
  <c r="D430" i="85"/>
  <c r="C430" i="85"/>
  <c r="B430" i="85"/>
  <c r="A430" i="85"/>
  <c r="D429" i="85"/>
  <c r="C429" i="85"/>
  <c r="B429" i="85"/>
  <c r="A429" i="85"/>
  <c r="D428" i="85"/>
  <c r="C428" i="85"/>
  <c r="B428" i="85"/>
  <c r="A428" i="85"/>
  <c r="D427" i="85"/>
  <c r="C427" i="85"/>
  <c r="B427" i="85"/>
  <c r="A427" i="85"/>
  <c r="D426" i="85"/>
  <c r="C426" i="85"/>
  <c r="B426" i="85"/>
  <c r="A426" i="85"/>
  <c r="D425" i="85"/>
  <c r="C425" i="85"/>
  <c r="B425" i="85"/>
  <c r="A425" i="85"/>
  <c r="D424" i="85"/>
  <c r="C424" i="85"/>
  <c r="B424" i="85"/>
  <c r="A424" i="85"/>
  <c r="D423" i="85"/>
  <c r="C423" i="85"/>
  <c r="B423" i="85"/>
  <c r="A423" i="85"/>
  <c r="D422" i="85"/>
  <c r="C422" i="85"/>
  <c r="B422" i="85"/>
  <c r="A422" i="85"/>
  <c r="D421" i="85"/>
  <c r="C421" i="85"/>
  <c r="B421" i="85"/>
  <c r="A421" i="85"/>
  <c r="D420" i="85"/>
  <c r="C420" i="85"/>
  <c r="B420" i="85"/>
  <c r="A420" i="85"/>
  <c r="D419" i="85"/>
  <c r="C419" i="85"/>
  <c r="B419" i="85"/>
  <c r="A419" i="85"/>
  <c r="D418" i="85"/>
  <c r="C418" i="85"/>
  <c r="B418" i="85"/>
  <c r="A418" i="85"/>
  <c r="D417" i="85"/>
  <c r="C417" i="85"/>
  <c r="B417" i="85"/>
  <c r="A417" i="85"/>
  <c r="D416" i="85"/>
  <c r="C416" i="85"/>
  <c r="B416" i="85"/>
  <c r="A416" i="85"/>
  <c r="D415" i="85"/>
  <c r="C415" i="85"/>
  <c r="B415" i="85"/>
  <c r="A415" i="85"/>
  <c r="D414" i="85"/>
  <c r="C414" i="85"/>
  <c r="B414" i="85"/>
  <c r="A414" i="85"/>
  <c r="D413" i="85"/>
  <c r="C413" i="85"/>
  <c r="B413" i="85"/>
  <c r="A413" i="85"/>
  <c r="D412" i="85"/>
  <c r="C412" i="85"/>
  <c r="B412" i="85"/>
  <c r="A412" i="85"/>
  <c r="D411" i="85"/>
  <c r="C411" i="85"/>
  <c r="B411" i="85"/>
  <c r="A411" i="85"/>
  <c r="D410" i="85"/>
  <c r="C410" i="85"/>
  <c r="B410" i="85"/>
  <c r="A410" i="85"/>
  <c r="D409" i="85"/>
  <c r="C409" i="85"/>
  <c r="B409" i="85"/>
  <c r="A409" i="85"/>
  <c r="D408" i="85"/>
  <c r="C408" i="85"/>
  <c r="B408" i="85"/>
  <c r="A408" i="85"/>
  <c r="D407" i="85"/>
  <c r="C407" i="85"/>
  <c r="B407" i="85"/>
  <c r="A407" i="85"/>
  <c r="D406" i="85"/>
  <c r="C406" i="85"/>
  <c r="B406" i="85"/>
  <c r="A406" i="85"/>
  <c r="D405" i="85"/>
  <c r="C405" i="85"/>
  <c r="B405" i="85"/>
  <c r="A405" i="85"/>
  <c r="D404" i="85"/>
  <c r="C404" i="85"/>
  <c r="B404" i="85"/>
  <c r="A404" i="85"/>
  <c r="D403" i="85"/>
  <c r="C403" i="85"/>
  <c r="B403" i="85"/>
  <c r="A403" i="85"/>
  <c r="D402" i="85"/>
  <c r="C402" i="85"/>
  <c r="B402" i="85"/>
  <c r="A402" i="85"/>
  <c r="D401" i="85"/>
  <c r="C401" i="85"/>
  <c r="B401" i="85"/>
  <c r="A401" i="85"/>
  <c r="D400" i="85"/>
  <c r="C400" i="85"/>
  <c r="B400" i="85"/>
  <c r="A400" i="85"/>
  <c r="D399" i="85"/>
  <c r="C399" i="85"/>
  <c r="B399" i="85"/>
  <c r="A399" i="85"/>
  <c r="D398" i="85"/>
  <c r="C398" i="85"/>
  <c r="B398" i="85"/>
  <c r="A398" i="85"/>
  <c r="D397" i="85"/>
  <c r="C397" i="85"/>
  <c r="B397" i="85"/>
  <c r="A397" i="85"/>
  <c r="D396" i="85"/>
  <c r="C396" i="85"/>
  <c r="B396" i="85"/>
  <c r="A396" i="85"/>
  <c r="D395" i="85"/>
  <c r="C395" i="85"/>
  <c r="B395" i="85"/>
  <c r="A395" i="85"/>
  <c r="D394" i="85"/>
  <c r="C394" i="85"/>
  <c r="B394" i="85"/>
  <c r="A394" i="85"/>
  <c r="D393" i="85"/>
  <c r="C393" i="85"/>
  <c r="B393" i="85"/>
  <c r="A393" i="85"/>
  <c r="D392" i="85"/>
  <c r="C392" i="85"/>
  <c r="B392" i="85"/>
  <c r="A392" i="85"/>
  <c r="D391" i="85"/>
  <c r="C391" i="85"/>
  <c r="B391" i="85"/>
  <c r="A391" i="85"/>
  <c r="D390" i="85"/>
  <c r="C390" i="85"/>
  <c r="B390" i="85"/>
  <c r="A390" i="85"/>
  <c r="D389" i="85"/>
  <c r="C389" i="85"/>
  <c r="B389" i="85"/>
  <c r="A389" i="85"/>
  <c r="D388" i="85"/>
  <c r="C388" i="85"/>
  <c r="B388" i="85"/>
  <c r="A388" i="85"/>
  <c r="D387" i="85"/>
  <c r="C387" i="85"/>
  <c r="B387" i="85"/>
  <c r="A387" i="85"/>
  <c r="D386" i="85"/>
  <c r="C386" i="85"/>
  <c r="B386" i="85"/>
  <c r="A386" i="85"/>
  <c r="D385" i="85"/>
  <c r="C385" i="85"/>
  <c r="B385" i="85"/>
  <c r="A385" i="85"/>
  <c r="D384" i="85"/>
  <c r="C384" i="85"/>
  <c r="B384" i="85"/>
  <c r="A384" i="85"/>
  <c r="D383" i="85"/>
  <c r="C383" i="85"/>
  <c r="B383" i="85"/>
  <c r="A383" i="85"/>
  <c r="D382" i="85"/>
  <c r="C382" i="85"/>
  <c r="B382" i="85"/>
  <c r="A382" i="85"/>
  <c r="D381" i="85"/>
  <c r="C381" i="85"/>
  <c r="B381" i="85"/>
  <c r="A381" i="85"/>
  <c r="D380" i="85"/>
  <c r="C380" i="85"/>
  <c r="B380" i="85"/>
  <c r="A380" i="85"/>
  <c r="D379" i="85"/>
  <c r="C379" i="85"/>
  <c r="B379" i="85"/>
  <c r="A379" i="85"/>
  <c r="D378" i="85"/>
  <c r="C378" i="85"/>
  <c r="B378" i="85"/>
  <c r="A378" i="85"/>
  <c r="D377" i="85"/>
  <c r="C377" i="85"/>
  <c r="B377" i="85"/>
  <c r="A377" i="85"/>
  <c r="D376" i="85"/>
  <c r="C376" i="85"/>
  <c r="B376" i="85"/>
  <c r="A376" i="85"/>
  <c r="D375" i="85"/>
  <c r="C375" i="85"/>
  <c r="B375" i="85"/>
  <c r="A375" i="85"/>
  <c r="D374" i="85"/>
  <c r="C374" i="85"/>
  <c r="B374" i="85"/>
  <c r="A374" i="85"/>
  <c r="D373" i="85"/>
  <c r="C373" i="85"/>
  <c r="B373" i="85"/>
  <c r="A373" i="85"/>
  <c r="D372" i="85"/>
  <c r="C372" i="85"/>
  <c r="B372" i="85"/>
  <c r="A372" i="85"/>
  <c r="D371" i="85"/>
  <c r="C371" i="85"/>
  <c r="B371" i="85"/>
  <c r="A371" i="85"/>
  <c r="D370" i="85"/>
  <c r="C370" i="85"/>
  <c r="B370" i="85"/>
  <c r="A370" i="85"/>
  <c r="D369" i="85"/>
  <c r="C369" i="85"/>
  <c r="B369" i="85"/>
  <c r="A369" i="85"/>
  <c r="D368" i="85"/>
  <c r="C368" i="85"/>
  <c r="B368" i="85"/>
  <c r="A368" i="85"/>
  <c r="D367" i="85"/>
  <c r="C367" i="85"/>
  <c r="B367" i="85"/>
  <c r="A367" i="85"/>
  <c r="D366" i="85"/>
  <c r="C366" i="85"/>
  <c r="B366" i="85"/>
  <c r="A366" i="85"/>
  <c r="D365" i="85"/>
  <c r="C365" i="85"/>
  <c r="B365" i="85"/>
  <c r="A365" i="85"/>
  <c r="D364" i="85"/>
  <c r="C364" i="85"/>
  <c r="B364" i="85"/>
  <c r="A364" i="85"/>
  <c r="D363" i="85"/>
  <c r="C363" i="85"/>
  <c r="B363" i="85"/>
  <c r="A363" i="85"/>
  <c r="D362" i="85"/>
  <c r="C362" i="85"/>
  <c r="B362" i="85"/>
  <c r="A362" i="85"/>
  <c r="D361" i="85"/>
  <c r="C361" i="85"/>
  <c r="B361" i="85"/>
  <c r="A361" i="85"/>
  <c r="D360" i="85"/>
  <c r="C360" i="85"/>
  <c r="B360" i="85"/>
  <c r="A360" i="85"/>
  <c r="D359" i="85"/>
  <c r="C359" i="85"/>
  <c r="B359" i="85"/>
  <c r="A359" i="85"/>
  <c r="D358" i="85"/>
  <c r="C358" i="85"/>
  <c r="B358" i="85"/>
  <c r="A358" i="85"/>
  <c r="D357" i="85"/>
  <c r="C357" i="85"/>
  <c r="B357" i="85"/>
  <c r="A357" i="85"/>
  <c r="D356" i="85"/>
  <c r="C356" i="85"/>
  <c r="B356" i="85"/>
  <c r="A356" i="85"/>
  <c r="D355" i="85"/>
  <c r="C355" i="85"/>
  <c r="B355" i="85"/>
  <c r="A355" i="85"/>
  <c r="D354" i="85"/>
  <c r="C354" i="85"/>
  <c r="B354" i="85"/>
  <c r="A354" i="85"/>
  <c r="D353" i="85"/>
  <c r="C353" i="85"/>
  <c r="B353" i="85"/>
  <c r="A353" i="85"/>
  <c r="D352" i="85"/>
  <c r="C352" i="85"/>
  <c r="B352" i="85"/>
  <c r="A352" i="85"/>
  <c r="D351" i="85"/>
  <c r="C351" i="85"/>
  <c r="B351" i="85"/>
  <c r="A351" i="85"/>
  <c r="D350" i="85"/>
  <c r="C350" i="85"/>
  <c r="B350" i="85"/>
  <c r="A350" i="85"/>
  <c r="D349" i="85"/>
  <c r="C349" i="85"/>
  <c r="B349" i="85"/>
  <c r="A349" i="85"/>
  <c r="D348" i="85"/>
  <c r="C348" i="85"/>
  <c r="B348" i="85"/>
  <c r="A348" i="85"/>
  <c r="D347" i="85"/>
  <c r="C347" i="85"/>
  <c r="B347" i="85"/>
  <c r="A347" i="85"/>
  <c r="D346" i="85"/>
  <c r="C346" i="85"/>
  <c r="B346" i="85"/>
  <c r="A346" i="85"/>
  <c r="D345" i="85"/>
  <c r="C345" i="85"/>
  <c r="B345" i="85"/>
  <c r="A345" i="85"/>
  <c r="D344" i="85"/>
  <c r="C344" i="85"/>
  <c r="B344" i="85"/>
  <c r="A344" i="85"/>
  <c r="D343" i="85"/>
  <c r="C343" i="85"/>
  <c r="B343" i="85"/>
  <c r="A343" i="85"/>
  <c r="D342" i="85"/>
  <c r="C342" i="85"/>
  <c r="B342" i="85"/>
  <c r="A342" i="85"/>
  <c r="D341" i="85"/>
  <c r="C341" i="85"/>
  <c r="B341" i="85"/>
  <c r="A341" i="85"/>
  <c r="D340" i="85"/>
  <c r="C340" i="85"/>
  <c r="B340" i="85"/>
  <c r="A340" i="85"/>
  <c r="D339" i="85"/>
  <c r="C339" i="85"/>
  <c r="B339" i="85"/>
  <c r="A339" i="85"/>
  <c r="D338" i="85"/>
  <c r="C338" i="85"/>
  <c r="B338" i="85"/>
  <c r="A338" i="85"/>
  <c r="D337" i="85"/>
  <c r="C337" i="85"/>
  <c r="B337" i="85"/>
  <c r="A337" i="85"/>
  <c r="D336" i="85"/>
  <c r="C336" i="85"/>
  <c r="B336" i="85"/>
  <c r="A336" i="85"/>
  <c r="D335" i="85"/>
  <c r="C335" i="85"/>
  <c r="B335" i="85"/>
  <c r="A335" i="85"/>
  <c r="D334" i="85"/>
  <c r="C334" i="85"/>
  <c r="B334" i="85"/>
  <c r="A334" i="85"/>
  <c r="D333" i="85"/>
  <c r="C333" i="85"/>
  <c r="B333" i="85"/>
  <c r="A333" i="85"/>
  <c r="D332" i="85"/>
  <c r="C332" i="85"/>
  <c r="B332" i="85"/>
  <c r="A332" i="85"/>
  <c r="D331" i="85"/>
  <c r="C331" i="85"/>
  <c r="B331" i="85"/>
  <c r="A331" i="85"/>
  <c r="D330" i="85"/>
  <c r="C330" i="85"/>
  <c r="B330" i="85"/>
  <c r="A330" i="85"/>
  <c r="D329" i="85"/>
  <c r="C329" i="85"/>
  <c r="B329" i="85"/>
  <c r="A329" i="85"/>
  <c r="D328" i="85"/>
  <c r="C328" i="85"/>
  <c r="B328" i="85"/>
  <c r="A328" i="85"/>
  <c r="D327" i="85"/>
  <c r="C327" i="85"/>
  <c r="B327" i="85"/>
  <c r="A327" i="85"/>
  <c r="D326" i="85"/>
  <c r="C326" i="85"/>
  <c r="B326" i="85"/>
  <c r="A326" i="85"/>
  <c r="D325" i="85"/>
  <c r="C325" i="85"/>
  <c r="B325" i="85"/>
  <c r="A325" i="85"/>
  <c r="D324" i="85"/>
  <c r="C324" i="85"/>
  <c r="B324" i="85"/>
  <c r="A324" i="85"/>
  <c r="D323" i="85"/>
  <c r="C323" i="85"/>
  <c r="B323" i="85"/>
  <c r="A323" i="85"/>
  <c r="D322" i="85"/>
  <c r="C322" i="85"/>
  <c r="B322" i="85"/>
  <c r="A322" i="85"/>
  <c r="D321" i="85"/>
  <c r="C321" i="85"/>
  <c r="B321" i="85"/>
  <c r="A321" i="85"/>
  <c r="D320" i="85"/>
  <c r="C320" i="85"/>
  <c r="B320" i="85"/>
  <c r="A320" i="85"/>
  <c r="D319" i="85"/>
  <c r="C319" i="85"/>
  <c r="B319" i="85"/>
  <c r="A319" i="85"/>
  <c r="D318" i="85"/>
  <c r="C318" i="85"/>
  <c r="B318" i="85"/>
  <c r="A318" i="85"/>
  <c r="D317" i="85"/>
  <c r="C317" i="85"/>
  <c r="B317" i="85"/>
  <c r="A317" i="85"/>
  <c r="D316" i="85"/>
  <c r="C316" i="85"/>
  <c r="B316" i="85"/>
  <c r="A316" i="85"/>
  <c r="D315" i="85"/>
  <c r="C315" i="85"/>
  <c r="B315" i="85"/>
  <c r="A315" i="85"/>
  <c r="D314" i="85"/>
  <c r="C314" i="85"/>
  <c r="B314" i="85"/>
  <c r="A314" i="85"/>
  <c r="D313" i="85"/>
  <c r="C313" i="85"/>
  <c r="B313" i="85"/>
  <c r="A313" i="85"/>
  <c r="D312" i="85"/>
  <c r="C312" i="85"/>
  <c r="B312" i="85"/>
  <c r="A312" i="85"/>
  <c r="D311" i="85"/>
  <c r="C311" i="85"/>
  <c r="B311" i="85"/>
  <c r="A311" i="85"/>
  <c r="D310" i="85"/>
  <c r="C310" i="85"/>
  <c r="B310" i="85"/>
  <c r="A310" i="85"/>
  <c r="D309" i="85"/>
  <c r="C309" i="85"/>
  <c r="B309" i="85"/>
  <c r="A309" i="85"/>
  <c r="D308" i="85"/>
  <c r="C308" i="85"/>
  <c r="B308" i="85"/>
  <c r="A308" i="85"/>
  <c r="D307" i="85"/>
  <c r="C307" i="85"/>
  <c r="B307" i="85"/>
  <c r="A307" i="85"/>
  <c r="D306" i="85"/>
  <c r="C306" i="85"/>
  <c r="B306" i="85"/>
  <c r="A306" i="85"/>
  <c r="D305" i="85"/>
  <c r="C305" i="85"/>
  <c r="B305" i="85"/>
  <c r="A305" i="85"/>
  <c r="D304" i="85"/>
  <c r="C304" i="85"/>
  <c r="B304" i="85"/>
  <c r="A304" i="85"/>
  <c r="D303" i="85"/>
  <c r="C303" i="85"/>
  <c r="B303" i="85"/>
  <c r="A303" i="85"/>
  <c r="D302" i="85"/>
  <c r="C302" i="85"/>
  <c r="B302" i="85"/>
  <c r="A302" i="85"/>
  <c r="D301" i="85"/>
  <c r="C301" i="85"/>
  <c r="B301" i="85"/>
  <c r="A301" i="85"/>
  <c r="D300" i="85"/>
  <c r="C300" i="85"/>
  <c r="B300" i="85"/>
  <c r="A300" i="85"/>
  <c r="D299" i="85"/>
  <c r="C299" i="85"/>
  <c r="B299" i="85"/>
  <c r="A299" i="85"/>
  <c r="D298" i="85"/>
  <c r="C298" i="85"/>
  <c r="B298" i="85"/>
  <c r="A298" i="85"/>
  <c r="D297" i="85"/>
  <c r="C297" i="85"/>
  <c r="B297" i="85"/>
  <c r="A297" i="85"/>
  <c r="D296" i="85"/>
  <c r="C296" i="85"/>
  <c r="B296" i="85"/>
  <c r="A296" i="85"/>
  <c r="D295" i="85"/>
  <c r="C295" i="85"/>
  <c r="B295" i="85"/>
  <c r="A295" i="85"/>
  <c r="D294" i="85"/>
  <c r="C294" i="85"/>
  <c r="B294" i="85"/>
  <c r="A294" i="85"/>
  <c r="D293" i="85"/>
  <c r="C293" i="85"/>
  <c r="B293" i="85"/>
  <c r="A293" i="85"/>
  <c r="D292" i="85"/>
  <c r="C292" i="85"/>
  <c r="B292" i="85"/>
  <c r="A292" i="85"/>
  <c r="D291" i="85"/>
  <c r="C291" i="85"/>
  <c r="B291" i="85"/>
  <c r="A291" i="85"/>
  <c r="D290" i="85"/>
  <c r="C290" i="85"/>
  <c r="B290" i="85"/>
  <c r="A290" i="85"/>
  <c r="D289" i="85"/>
  <c r="C289" i="85"/>
  <c r="B289" i="85"/>
  <c r="A289" i="85"/>
  <c r="D288" i="85"/>
  <c r="C288" i="85"/>
  <c r="B288" i="85"/>
  <c r="A288" i="85"/>
  <c r="D287" i="85"/>
  <c r="C287" i="85"/>
  <c r="B287" i="85"/>
  <c r="A287" i="85"/>
  <c r="D286" i="85"/>
  <c r="C286" i="85"/>
  <c r="B286" i="85"/>
  <c r="A286" i="85"/>
  <c r="D285" i="85"/>
  <c r="C285" i="85"/>
  <c r="B285" i="85"/>
  <c r="A285" i="85"/>
  <c r="D284" i="85"/>
  <c r="C284" i="85"/>
  <c r="B284" i="85"/>
  <c r="A284" i="85"/>
  <c r="D283" i="85"/>
  <c r="C283" i="85"/>
  <c r="B283" i="85"/>
  <c r="A283" i="85"/>
  <c r="D282" i="85"/>
  <c r="C282" i="85"/>
  <c r="B282" i="85"/>
  <c r="A282" i="85"/>
  <c r="D281" i="85"/>
  <c r="C281" i="85"/>
  <c r="B281" i="85"/>
  <c r="A281" i="85"/>
  <c r="D280" i="85"/>
  <c r="C280" i="85"/>
  <c r="B280" i="85"/>
  <c r="A280" i="85"/>
  <c r="D279" i="85"/>
  <c r="C279" i="85"/>
  <c r="B279" i="85"/>
  <c r="A279" i="85"/>
  <c r="D278" i="85"/>
  <c r="C278" i="85"/>
  <c r="B278" i="85"/>
  <c r="A278" i="85"/>
  <c r="D277" i="85"/>
  <c r="C277" i="85"/>
  <c r="B277" i="85"/>
  <c r="A277" i="85"/>
  <c r="D276" i="85"/>
  <c r="C276" i="85"/>
  <c r="B276" i="85"/>
  <c r="A276" i="85"/>
  <c r="D275" i="85"/>
  <c r="C275" i="85"/>
  <c r="B275" i="85"/>
  <c r="A275" i="85"/>
  <c r="D274" i="85"/>
  <c r="C274" i="85"/>
  <c r="B274" i="85"/>
  <c r="A274" i="85"/>
  <c r="D273" i="85"/>
  <c r="C273" i="85"/>
  <c r="B273" i="85"/>
  <c r="A273" i="85"/>
  <c r="D272" i="85"/>
  <c r="C272" i="85"/>
  <c r="B272" i="85"/>
  <c r="A272" i="85"/>
  <c r="D271" i="85"/>
  <c r="C271" i="85"/>
  <c r="B271" i="85"/>
  <c r="A271" i="85"/>
  <c r="D270" i="85"/>
  <c r="C270" i="85"/>
  <c r="B270" i="85"/>
  <c r="A270" i="85"/>
  <c r="D269" i="85"/>
  <c r="C269" i="85"/>
  <c r="B269" i="85"/>
  <c r="A269" i="85"/>
  <c r="D268" i="85"/>
  <c r="C268" i="85"/>
  <c r="B268" i="85"/>
  <c r="A268" i="85"/>
  <c r="D267" i="85"/>
  <c r="C267" i="85"/>
  <c r="B267" i="85"/>
  <c r="A267" i="85"/>
  <c r="D266" i="85"/>
  <c r="C266" i="85"/>
  <c r="B266" i="85"/>
  <c r="A266" i="85"/>
  <c r="D265" i="85"/>
  <c r="C265" i="85"/>
  <c r="B265" i="85"/>
  <c r="A265" i="85"/>
  <c r="D264" i="85"/>
  <c r="C264" i="85"/>
  <c r="B264" i="85"/>
  <c r="A264" i="85"/>
  <c r="D263" i="85"/>
  <c r="C263" i="85"/>
  <c r="B263" i="85"/>
  <c r="A263" i="85"/>
  <c r="D262" i="85"/>
  <c r="C262" i="85"/>
  <c r="B262" i="85"/>
  <c r="A262" i="85"/>
  <c r="D261" i="85"/>
  <c r="C261" i="85"/>
  <c r="B261" i="85"/>
  <c r="A261" i="85"/>
  <c r="D260" i="85"/>
  <c r="C260" i="85"/>
  <c r="B260" i="85"/>
  <c r="A260" i="85"/>
  <c r="D259" i="85"/>
  <c r="C259" i="85"/>
  <c r="B259" i="85"/>
  <c r="A259" i="85"/>
  <c r="D258" i="85"/>
  <c r="C258" i="85"/>
  <c r="B258" i="85"/>
  <c r="A258" i="85"/>
  <c r="D257" i="85"/>
  <c r="C257" i="85"/>
  <c r="B257" i="85"/>
  <c r="A257" i="85"/>
  <c r="D256" i="85"/>
  <c r="C256" i="85"/>
  <c r="B256" i="85"/>
  <c r="A256" i="85"/>
  <c r="D255" i="85"/>
  <c r="C255" i="85"/>
  <c r="B255" i="85"/>
  <c r="A255" i="85"/>
  <c r="D254" i="85"/>
  <c r="C254" i="85"/>
  <c r="B254" i="85"/>
  <c r="A254" i="85"/>
  <c r="D253" i="85"/>
  <c r="C253" i="85"/>
  <c r="B253" i="85"/>
  <c r="A253" i="85"/>
  <c r="D252" i="85"/>
  <c r="C252" i="85"/>
  <c r="B252" i="85"/>
  <c r="A252" i="85"/>
  <c r="D251" i="85"/>
  <c r="C251" i="85"/>
  <c r="B251" i="85"/>
  <c r="A251" i="85"/>
  <c r="D250" i="85"/>
  <c r="C250" i="85"/>
  <c r="B250" i="85"/>
  <c r="A250" i="85"/>
  <c r="D249" i="85"/>
  <c r="C249" i="85"/>
  <c r="B249" i="85"/>
  <c r="A249" i="85"/>
  <c r="D248" i="85"/>
  <c r="C248" i="85"/>
  <c r="B248" i="85"/>
  <c r="A248" i="85"/>
  <c r="D247" i="85"/>
  <c r="C247" i="85"/>
  <c r="B247" i="85"/>
  <c r="A247" i="85"/>
  <c r="D246" i="85"/>
  <c r="C246" i="85"/>
  <c r="B246" i="85"/>
  <c r="A246" i="85"/>
  <c r="D245" i="85"/>
  <c r="C245" i="85"/>
  <c r="B245" i="85"/>
  <c r="A245" i="85"/>
  <c r="D244" i="85"/>
  <c r="C244" i="85"/>
  <c r="B244" i="85"/>
  <c r="A244" i="85"/>
  <c r="D243" i="85"/>
  <c r="C243" i="85"/>
  <c r="B243" i="85"/>
  <c r="A243" i="85"/>
  <c r="D242" i="85"/>
  <c r="C242" i="85"/>
  <c r="B242" i="85"/>
  <c r="A242" i="85"/>
  <c r="D241" i="85"/>
  <c r="C241" i="85"/>
  <c r="B241" i="85"/>
  <c r="A241" i="85"/>
  <c r="D240" i="85"/>
  <c r="C240" i="85"/>
  <c r="B240" i="85"/>
  <c r="A240" i="85"/>
  <c r="D239" i="85"/>
  <c r="C239" i="85"/>
  <c r="B239" i="85"/>
  <c r="A239" i="85"/>
  <c r="D238" i="85"/>
  <c r="C238" i="85"/>
  <c r="B238" i="85"/>
  <c r="A238" i="85"/>
  <c r="D237" i="85"/>
  <c r="C237" i="85"/>
  <c r="B237" i="85"/>
  <c r="A237" i="85"/>
  <c r="D236" i="85"/>
  <c r="C236" i="85"/>
  <c r="B236" i="85"/>
  <c r="A236" i="85"/>
  <c r="D235" i="85"/>
  <c r="C235" i="85"/>
  <c r="B235" i="85"/>
  <c r="A235" i="85"/>
  <c r="D234" i="85"/>
  <c r="C234" i="85"/>
  <c r="B234" i="85"/>
  <c r="A234" i="85"/>
  <c r="D233" i="85"/>
  <c r="C233" i="85"/>
  <c r="B233" i="85"/>
  <c r="A233" i="85"/>
  <c r="D232" i="85"/>
  <c r="C232" i="85"/>
  <c r="B232" i="85"/>
  <c r="A232" i="85"/>
  <c r="D231" i="85"/>
  <c r="C231" i="85"/>
  <c r="B231" i="85"/>
  <c r="A231" i="85"/>
  <c r="D230" i="85"/>
  <c r="C230" i="85"/>
  <c r="B230" i="85"/>
  <c r="A230" i="85"/>
  <c r="D229" i="85"/>
  <c r="C229" i="85"/>
  <c r="B229" i="85"/>
  <c r="A229" i="85"/>
  <c r="D228" i="85"/>
  <c r="C228" i="85"/>
  <c r="B228" i="85"/>
  <c r="A228" i="85"/>
  <c r="D227" i="85"/>
  <c r="C227" i="85"/>
  <c r="B227" i="85"/>
  <c r="A227" i="85"/>
  <c r="D226" i="85"/>
  <c r="C226" i="85"/>
  <c r="B226" i="85"/>
  <c r="A226" i="85"/>
  <c r="D225" i="85"/>
  <c r="C225" i="85"/>
  <c r="B225" i="85"/>
  <c r="A225" i="85"/>
  <c r="D224" i="85"/>
  <c r="C224" i="85"/>
  <c r="B224" i="85"/>
  <c r="A224" i="85"/>
  <c r="D223" i="85"/>
  <c r="C223" i="85"/>
  <c r="B223" i="85"/>
  <c r="A223" i="85"/>
  <c r="D222" i="85"/>
  <c r="C222" i="85"/>
  <c r="B222" i="85"/>
  <c r="A222" i="85"/>
  <c r="D221" i="85"/>
  <c r="C221" i="85"/>
  <c r="B221" i="85"/>
  <c r="A221" i="85"/>
  <c r="D220" i="85"/>
  <c r="C220" i="85"/>
  <c r="B220" i="85"/>
  <c r="A220" i="85"/>
  <c r="D219" i="85"/>
  <c r="C219" i="85"/>
  <c r="B219" i="85"/>
  <c r="A219" i="85"/>
  <c r="D218" i="85"/>
  <c r="C218" i="85"/>
  <c r="B218" i="85"/>
  <c r="A218" i="85"/>
  <c r="D217" i="85"/>
  <c r="C217" i="85"/>
  <c r="B217" i="85"/>
  <c r="A217" i="85"/>
  <c r="D216" i="85"/>
  <c r="C216" i="85"/>
  <c r="B216" i="85"/>
  <c r="A216" i="85"/>
  <c r="D215" i="85"/>
  <c r="C215" i="85"/>
  <c r="B215" i="85"/>
  <c r="A215" i="85"/>
  <c r="D214" i="85"/>
  <c r="C214" i="85"/>
  <c r="B214" i="85"/>
  <c r="A214" i="85"/>
  <c r="D213" i="85"/>
  <c r="C213" i="85"/>
  <c r="B213" i="85"/>
  <c r="A213" i="85"/>
  <c r="D212" i="85"/>
  <c r="C212" i="85"/>
  <c r="B212" i="85"/>
  <c r="A212" i="85"/>
  <c r="D211" i="85"/>
  <c r="C211" i="85"/>
  <c r="B211" i="85"/>
  <c r="A211" i="85"/>
  <c r="D210" i="85"/>
  <c r="C210" i="85"/>
  <c r="B210" i="85"/>
  <c r="A210" i="85"/>
  <c r="D209" i="85"/>
  <c r="C209" i="85"/>
  <c r="B209" i="85"/>
  <c r="A209" i="85"/>
  <c r="D208" i="85"/>
  <c r="C208" i="85"/>
  <c r="B208" i="85"/>
  <c r="A208" i="85"/>
  <c r="D207" i="85"/>
  <c r="C207" i="85"/>
  <c r="B207" i="85"/>
  <c r="A207" i="85"/>
  <c r="D206" i="85"/>
  <c r="C206" i="85"/>
  <c r="B206" i="85"/>
  <c r="A206" i="85"/>
  <c r="D205" i="85"/>
  <c r="C205" i="85"/>
  <c r="B205" i="85"/>
  <c r="A205" i="85"/>
  <c r="D204" i="85"/>
  <c r="C204" i="85"/>
  <c r="B204" i="85"/>
  <c r="A204" i="85"/>
  <c r="D203" i="85"/>
  <c r="C203" i="85"/>
  <c r="B203" i="85"/>
  <c r="A203" i="85"/>
  <c r="D202" i="85"/>
  <c r="C202" i="85"/>
  <c r="B202" i="85"/>
  <c r="A202" i="85"/>
  <c r="D201" i="85"/>
  <c r="C201" i="85"/>
  <c r="B201" i="85"/>
  <c r="A201" i="85"/>
  <c r="D200" i="85"/>
  <c r="C200" i="85"/>
  <c r="B200" i="85"/>
  <c r="A200" i="85"/>
  <c r="D199" i="85"/>
  <c r="C199" i="85"/>
  <c r="B199" i="85"/>
  <c r="A199" i="85"/>
  <c r="D198" i="85"/>
  <c r="C198" i="85"/>
  <c r="B198" i="85"/>
  <c r="A198" i="85"/>
  <c r="D197" i="85"/>
  <c r="C197" i="85"/>
  <c r="B197" i="85"/>
  <c r="A197" i="85"/>
  <c r="D196" i="85"/>
  <c r="C196" i="85"/>
  <c r="B196" i="85"/>
  <c r="A196" i="85"/>
  <c r="D195" i="85"/>
  <c r="C195" i="85"/>
  <c r="B195" i="85"/>
  <c r="A195" i="85"/>
  <c r="D194" i="85"/>
  <c r="C194" i="85"/>
  <c r="B194" i="85"/>
  <c r="A194" i="85"/>
  <c r="D193" i="85"/>
  <c r="C193" i="85"/>
  <c r="B193" i="85"/>
  <c r="A193" i="85"/>
  <c r="D192" i="85"/>
  <c r="C192" i="85"/>
  <c r="B192" i="85"/>
  <c r="A192" i="85"/>
  <c r="D191" i="85"/>
  <c r="C191" i="85"/>
  <c r="B191" i="85"/>
  <c r="A191" i="85"/>
  <c r="D190" i="85"/>
  <c r="C190" i="85"/>
  <c r="B190" i="85"/>
  <c r="A190" i="85"/>
  <c r="D189" i="85"/>
  <c r="C189" i="85"/>
  <c r="B189" i="85"/>
  <c r="A189" i="85"/>
  <c r="D188" i="85"/>
  <c r="C188" i="85"/>
  <c r="B188" i="85"/>
  <c r="A188" i="85"/>
  <c r="D187" i="85"/>
  <c r="C187" i="85"/>
  <c r="B187" i="85"/>
  <c r="A187" i="85"/>
  <c r="D186" i="85"/>
  <c r="C186" i="85"/>
  <c r="B186" i="85"/>
  <c r="A186" i="85"/>
  <c r="D185" i="85"/>
  <c r="C185" i="85"/>
  <c r="B185" i="85"/>
  <c r="A185" i="85"/>
  <c r="D184" i="85"/>
  <c r="C184" i="85"/>
  <c r="B184" i="85"/>
  <c r="A184" i="85"/>
  <c r="D183" i="85"/>
  <c r="C183" i="85"/>
  <c r="B183" i="85"/>
  <c r="A183" i="85"/>
  <c r="D182" i="85"/>
  <c r="C182" i="85"/>
  <c r="B182" i="85"/>
  <c r="A182" i="85"/>
  <c r="D181" i="85"/>
  <c r="C181" i="85"/>
  <c r="B181" i="85"/>
  <c r="A181" i="85"/>
  <c r="D180" i="85"/>
  <c r="C180" i="85"/>
  <c r="B180" i="85"/>
  <c r="A180" i="85"/>
  <c r="D179" i="85"/>
  <c r="C179" i="85"/>
  <c r="B179" i="85"/>
  <c r="A179" i="85"/>
  <c r="D178" i="85"/>
  <c r="C178" i="85"/>
  <c r="B178" i="85"/>
  <c r="A178" i="85"/>
  <c r="D177" i="85"/>
  <c r="C177" i="85"/>
  <c r="B177" i="85"/>
  <c r="A177" i="85"/>
  <c r="D176" i="85"/>
  <c r="C176" i="85"/>
  <c r="B176" i="85"/>
  <c r="A176" i="85"/>
  <c r="D175" i="85"/>
  <c r="C175" i="85"/>
  <c r="B175" i="85"/>
  <c r="A175" i="85"/>
  <c r="D174" i="85"/>
  <c r="C174" i="85"/>
  <c r="B174" i="85"/>
  <c r="A174" i="85"/>
  <c r="D173" i="85"/>
  <c r="C173" i="85"/>
  <c r="B173" i="85"/>
  <c r="A173" i="85"/>
  <c r="D172" i="85"/>
  <c r="C172" i="85"/>
  <c r="B172" i="85"/>
  <c r="A172" i="85"/>
  <c r="D171" i="85"/>
  <c r="C171" i="85"/>
  <c r="B171" i="85"/>
  <c r="A171" i="85"/>
  <c r="D170" i="85"/>
  <c r="C170" i="85"/>
  <c r="B170" i="85"/>
  <c r="A170" i="85"/>
  <c r="D169" i="85"/>
  <c r="C169" i="85"/>
  <c r="B169" i="85"/>
  <c r="A169" i="85"/>
  <c r="D168" i="85"/>
  <c r="C168" i="85"/>
  <c r="B168" i="85"/>
  <c r="A168" i="85"/>
  <c r="D167" i="85"/>
  <c r="C167" i="85"/>
  <c r="B167" i="85"/>
  <c r="A167" i="85"/>
  <c r="D166" i="85"/>
  <c r="C166" i="85"/>
  <c r="B166" i="85"/>
  <c r="A166" i="85"/>
  <c r="D165" i="85"/>
  <c r="C165" i="85"/>
  <c r="B165" i="85"/>
  <c r="A165" i="85"/>
  <c r="D164" i="85"/>
  <c r="C164" i="85"/>
  <c r="B164" i="85"/>
  <c r="A164" i="85"/>
  <c r="D163" i="85"/>
  <c r="C163" i="85"/>
  <c r="B163" i="85"/>
  <c r="A163" i="85"/>
  <c r="D162" i="85"/>
  <c r="C162" i="85"/>
  <c r="B162" i="85"/>
  <c r="A162" i="85"/>
  <c r="D161" i="85"/>
  <c r="C161" i="85"/>
  <c r="B161" i="85"/>
  <c r="A161" i="85"/>
  <c r="D160" i="85"/>
  <c r="C160" i="85"/>
  <c r="B160" i="85"/>
  <c r="A160" i="85"/>
  <c r="D159" i="85"/>
  <c r="C159" i="85"/>
  <c r="B159" i="85"/>
  <c r="A159" i="85"/>
  <c r="D158" i="85"/>
  <c r="C158" i="85"/>
  <c r="B158" i="85"/>
  <c r="A158" i="85"/>
  <c r="D157" i="85"/>
  <c r="C157" i="85"/>
  <c r="B157" i="85"/>
  <c r="A157" i="85"/>
  <c r="D156" i="85"/>
  <c r="C156" i="85"/>
  <c r="B156" i="85"/>
  <c r="A156" i="85"/>
  <c r="D155" i="85"/>
  <c r="C155" i="85"/>
  <c r="B155" i="85"/>
  <c r="A155" i="85"/>
  <c r="D154" i="85"/>
  <c r="C154" i="85"/>
  <c r="B154" i="85"/>
  <c r="A154" i="85"/>
  <c r="D153" i="85"/>
  <c r="C153" i="85"/>
  <c r="B153" i="85"/>
  <c r="A153" i="85"/>
  <c r="D152" i="85"/>
  <c r="C152" i="85"/>
  <c r="B152" i="85"/>
  <c r="A152" i="85"/>
  <c r="D151" i="85"/>
  <c r="C151" i="85"/>
  <c r="B151" i="85"/>
  <c r="A151" i="85"/>
  <c r="D150" i="85"/>
  <c r="C150" i="85"/>
  <c r="B150" i="85"/>
  <c r="A150" i="85"/>
  <c r="D149" i="85"/>
  <c r="C149" i="85"/>
  <c r="B149" i="85"/>
  <c r="A149" i="85"/>
  <c r="D148" i="85"/>
  <c r="C148" i="85"/>
  <c r="B148" i="85"/>
  <c r="A148" i="85"/>
  <c r="D147" i="85"/>
  <c r="C147" i="85"/>
  <c r="B147" i="85"/>
  <c r="A147" i="85"/>
  <c r="D146" i="85"/>
  <c r="C146" i="85"/>
  <c r="B146" i="85"/>
  <c r="A146" i="85"/>
  <c r="D145" i="85"/>
  <c r="C145" i="85"/>
  <c r="B145" i="85"/>
  <c r="A145" i="85"/>
  <c r="D144" i="85"/>
  <c r="C144" i="85"/>
  <c r="B144" i="85"/>
  <c r="A144" i="85"/>
  <c r="D143" i="85"/>
  <c r="C143" i="85"/>
  <c r="B143" i="85"/>
  <c r="A143" i="85"/>
  <c r="D142" i="85"/>
  <c r="C142" i="85"/>
  <c r="B142" i="85"/>
  <c r="A142" i="85"/>
  <c r="D141" i="85"/>
  <c r="C141" i="85"/>
  <c r="B141" i="85"/>
  <c r="A141" i="85"/>
  <c r="D140" i="85"/>
  <c r="C140" i="85"/>
  <c r="B140" i="85"/>
  <c r="A140" i="85"/>
  <c r="D139" i="85"/>
  <c r="C139" i="85"/>
  <c r="B139" i="85"/>
  <c r="A139" i="85"/>
  <c r="D138" i="85"/>
  <c r="C138" i="85"/>
  <c r="B138" i="85"/>
  <c r="A138" i="85"/>
  <c r="D137" i="85"/>
  <c r="C137" i="85"/>
  <c r="B137" i="85"/>
  <c r="A137" i="85"/>
  <c r="D136" i="85"/>
  <c r="C136" i="85"/>
  <c r="B136" i="85"/>
  <c r="A136" i="85"/>
  <c r="D135" i="85"/>
  <c r="C135" i="85"/>
  <c r="B135" i="85"/>
  <c r="A135" i="85"/>
  <c r="D134" i="85"/>
  <c r="C134" i="85"/>
  <c r="B134" i="85"/>
  <c r="A134" i="85"/>
  <c r="D133" i="85"/>
  <c r="C133" i="85"/>
  <c r="B133" i="85"/>
  <c r="A133" i="85"/>
  <c r="D132" i="85"/>
  <c r="C132" i="85"/>
  <c r="B132" i="85"/>
  <c r="A132" i="85"/>
  <c r="D131" i="85"/>
  <c r="C131" i="85"/>
  <c r="B131" i="85"/>
  <c r="A131" i="85"/>
  <c r="D130" i="85"/>
  <c r="C130" i="85"/>
  <c r="B130" i="85"/>
  <c r="A130" i="85"/>
  <c r="D129" i="85"/>
  <c r="C129" i="85"/>
  <c r="B129" i="85"/>
  <c r="A129" i="85"/>
  <c r="D128" i="85"/>
  <c r="C128" i="85"/>
  <c r="B128" i="85"/>
  <c r="A128" i="85"/>
  <c r="D127" i="85"/>
  <c r="C127" i="85"/>
  <c r="B127" i="85"/>
  <c r="A127" i="85"/>
  <c r="D126" i="85"/>
  <c r="C126" i="85"/>
  <c r="B126" i="85"/>
  <c r="A126" i="85"/>
  <c r="D125" i="85"/>
  <c r="C125" i="85"/>
  <c r="B125" i="85"/>
  <c r="A125" i="85"/>
  <c r="D124" i="85"/>
  <c r="C124" i="85"/>
  <c r="B124" i="85"/>
  <c r="A124" i="85"/>
  <c r="D123" i="85"/>
  <c r="C123" i="85"/>
  <c r="B123" i="85"/>
  <c r="A123" i="85"/>
  <c r="D122" i="85"/>
  <c r="C122" i="85"/>
  <c r="B122" i="85"/>
  <c r="A122" i="85"/>
  <c r="D121" i="85"/>
  <c r="C121" i="85"/>
  <c r="B121" i="85"/>
  <c r="A121" i="85"/>
  <c r="D120" i="85"/>
  <c r="C120" i="85"/>
  <c r="B120" i="85"/>
  <c r="A120" i="85"/>
  <c r="D119" i="85"/>
  <c r="C119" i="85"/>
  <c r="B119" i="85"/>
  <c r="A119" i="85"/>
  <c r="D118" i="85"/>
  <c r="C118" i="85"/>
  <c r="B118" i="85"/>
  <c r="A118" i="85"/>
  <c r="D117" i="85"/>
  <c r="C117" i="85"/>
  <c r="B117" i="85"/>
  <c r="A117" i="85"/>
  <c r="D116" i="85"/>
  <c r="C116" i="85"/>
  <c r="B116" i="85"/>
  <c r="A116" i="85"/>
  <c r="D115" i="85"/>
  <c r="C115" i="85"/>
  <c r="B115" i="85"/>
  <c r="A115" i="85"/>
  <c r="D114" i="85"/>
  <c r="C114" i="85"/>
  <c r="B114" i="85"/>
  <c r="A114" i="85"/>
  <c r="D113" i="85"/>
  <c r="C113" i="85"/>
  <c r="B113" i="85"/>
  <c r="A113" i="85"/>
  <c r="D112" i="85"/>
  <c r="C112" i="85"/>
  <c r="B112" i="85"/>
  <c r="A112" i="85"/>
  <c r="D111" i="85"/>
  <c r="C111" i="85"/>
  <c r="B111" i="85"/>
  <c r="A111" i="85"/>
  <c r="D110" i="85"/>
  <c r="C110" i="85"/>
  <c r="B110" i="85"/>
  <c r="A110" i="85"/>
  <c r="D109" i="85"/>
  <c r="C109" i="85"/>
  <c r="B109" i="85"/>
  <c r="A109" i="85"/>
  <c r="D108" i="85"/>
  <c r="C108" i="85"/>
  <c r="B108" i="85"/>
  <c r="A108" i="85"/>
  <c r="D107" i="85"/>
  <c r="C107" i="85"/>
  <c r="B107" i="85"/>
  <c r="A107" i="85"/>
  <c r="D106" i="85"/>
  <c r="C106" i="85"/>
  <c r="B106" i="85"/>
  <c r="A106" i="85"/>
  <c r="D105" i="85"/>
  <c r="C105" i="85"/>
  <c r="B105" i="85"/>
  <c r="A105" i="85"/>
  <c r="D104" i="85"/>
  <c r="C104" i="85"/>
  <c r="B104" i="85"/>
  <c r="A104" i="85"/>
  <c r="D103" i="85"/>
  <c r="C103" i="85"/>
  <c r="B103" i="85"/>
  <c r="A103" i="85"/>
  <c r="D102" i="85"/>
  <c r="C102" i="85"/>
  <c r="B102" i="85"/>
  <c r="A102" i="85"/>
  <c r="D101" i="85"/>
  <c r="C101" i="85"/>
  <c r="B101" i="85"/>
  <c r="A101" i="85"/>
  <c r="D100" i="85"/>
  <c r="C100" i="85"/>
  <c r="B100" i="85"/>
  <c r="A100" i="85"/>
  <c r="D99" i="85"/>
  <c r="C99" i="85"/>
  <c r="B99" i="85"/>
  <c r="A99" i="85"/>
  <c r="D98" i="85"/>
  <c r="C98" i="85"/>
  <c r="B98" i="85"/>
  <c r="A98" i="85"/>
  <c r="D97" i="85"/>
  <c r="C97" i="85"/>
  <c r="B97" i="85"/>
  <c r="A97" i="85"/>
  <c r="D96" i="85"/>
  <c r="C96" i="85"/>
  <c r="B96" i="85"/>
  <c r="A96" i="85"/>
  <c r="D95" i="85"/>
  <c r="C95" i="85"/>
  <c r="B95" i="85"/>
  <c r="A95" i="85"/>
  <c r="D94" i="85"/>
  <c r="C94" i="85"/>
  <c r="B94" i="85"/>
  <c r="A94" i="85"/>
  <c r="D93" i="85"/>
  <c r="C93" i="85"/>
  <c r="B93" i="85"/>
  <c r="A93" i="85"/>
  <c r="D92" i="85"/>
  <c r="C92" i="85"/>
  <c r="B92" i="85"/>
  <c r="A92" i="85"/>
  <c r="D91" i="85"/>
  <c r="C91" i="85"/>
  <c r="B91" i="85"/>
  <c r="A91" i="85"/>
  <c r="D90" i="85"/>
  <c r="C90" i="85"/>
  <c r="B90" i="85"/>
  <c r="A90" i="85"/>
  <c r="D89" i="85"/>
  <c r="C89" i="85"/>
  <c r="B89" i="85"/>
  <c r="A89" i="85"/>
  <c r="D88" i="85"/>
  <c r="C88" i="85"/>
  <c r="B88" i="85"/>
  <c r="A88" i="85"/>
  <c r="D87" i="85"/>
  <c r="C87" i="85"/>
  <c r="B87" i="85"/>
  <c r="A87" i="85"/>
  <c r="D86" i="85"/>
  <c r="C86" i="85"/>
  <c r="B86" i="85"/>
  <c r="A86" i="85"/>
  <c r="D85" i="85"/>
  <c r="C85" i="85"/>
  <c r="B85" i="85"/>
  <c r="A85" i="85"/>
  <c r="D84" i="85"/>
  <c r="C84" i="85"/>
  <c r="B84" i="85"/>
  <c r="A84" i="85"/>
  <c r="D83" i="85"/>
  <c r="C83" i="85"/>
  <c r="B83" i="85"/>
  <c r="A83" i="85"/>
  <c r="D82" i="85"/>
  <c r="C82" i="85"/>
  <c r="B82" i="85"/>
  <c r="A82" i="85"/>
  <c r="D81" i="85"/>
  <c r="C81" i="85"/>
  <c r="B81" i="85"/>
  <c r="A81" i="85"/>
  <c r="D80" i="85"/>
  <c r="C80" i="85"/>
  <c r="B80" i="85"/>
  <c r="A80" i="85"/>
  <c r="D79" i="85"/>
  <c r="C79" i="85"/>
  <c r="B79" i="85"/>
  <c r="A79" i="85"/>
  <c r="D78" i="85"/>
  <c r="C78" i="85"/>
  <c r="B78" i="85"/>
  <c r="A78" i="85"/>
  <c r="D77" i="85"/>
  <c r="C77" i="85"/>
  <c r="B77" i="85"/>
  <c r="A77" i="85"/>
  <c r="D76" i="85"/>
  <c r="C76" i="85"/>
  <c r="B76" i="85"/>
  <c r="A76" i="85"/>
  <c r="D75" i="85"/>
  <c r="C75" i="85"/>
  <c r="B75" i="85"/>
  <c r="A75" i="85"/>
  <c r="D74" i="85"/>
  <c r="C74" i="85"/>
  <c r="B74" i="85"/>
  <c r="A74" i="85"/>
  <c r="D73" i="85"/>
  <c r="C73" i="85"/>
  <c r="B73" i="85"/>
  <c r="A73" i="85"/>
  <c r="D72" i="85"/>
  <c r="C72" i="85"/>
  <c r="B72" i="85"/>
  <c r="A72" i="85"/>
  <c r="D71" i="85"/>
  <c r="C71" i="85"/>
  <c r="B71" i="85"/>
  <c r="A71" i="85"/>
  <c r="D70" i="85"/>
  <c r="C70" i="85"/>
  <c r="B70" i="85"/>
  <c r="A70" i="85"/>
  <c r="D69" i="85"/>
  <c r="C69" i="85"/>
  <c r="B69" i="85"/>
  <c r="A69" i="85"/>
  <c r="D68" i="85"/>
  <c r="C68" i="85"/>
  <c r="B68" i="85"/>
  <c r="A68" i="85"/>
  <c r="D67" i="85"/>
  <c r="C67" i="85"/>
  <c r="B67" i="85"/>
  <c r="A67" i="85"/>
  <c r="D66" i="85"/>
  <c r="C66" i="85"/>
  <c r="B66" i="85"/>
  <c r="A66" i="85"/>
  <c r="D65" i="85"/>
  <c r="C65" i="85"/>
  <c r="B65" i="85"/>
  <c r="A65" i="85"/>
  <c r="D64" i="85"/>
  <c r="C64" i="85"/>
  <c r="B64" i="85"/>
  <c r="A64" i="85"/>
  <c r="D63" i="85"/>
  <c r="C63" i="85"/>
  <c r="B63" i="85"/>
  <c r="A63" i="85"/>
  <c r="D62" i="85"/>
  <c r="C62" i="85"/>
  <c r="B62" i="85"/>
  <c r="A62" i="85"/>
  <c r="D61" i="85"/>
  <c r="C61" i="85"/>
  <c r="B61" i="85"/>
  <c r="A61" i="85"/>
  <c r="D60" i="85"/>
  <c r="C60" i="85"/>
  <c r="B60" i="85"/>
  <c r="A60" i="85"/>
  <c r="D59" i="85"/>
  <c r="C59" i="85"/>
  <c r="B59" i="85"/>
  <c r="A59" i="85"/>
  <c r="D58" i="85"/>
  <c r="C58" i="85"/>
  <c r="B58" i="85"/>
  <c r="A58" i="85"/>
  <c r="D57" i="85"/>
  <c r="C57" i="85"/>
  <c r="B57" i="85"/>
  <c r="A57" i="85"/>
  <c r="D56" i="85"/>
  <c r="C56" i="85"/>
  <c r="B56" i="85"/>
  <c r="A56" i="85"/>
  <c r="D55" i="85"/>
  <c r="C55" i="85"/>
  <c r="B55" i="85"/>
  <c r="A55" i="85"/>
  <c r="D54" i="85"/>
  <c r="C54" i="85"/>
  <c r="B54" i="85"/>
  <c r="A54" i="85"/>
  <c r="D53" i="85"/>
  <c r="C53" i="85"/>
  <c r="B53" i="85"/>
  <c r="A53" i="85"/>
  <c r="D52" i="85"/>
  <c r="C52" i="85"/>
  <c r="B52" i="85"/>
  <c r="A52" i="85"/>
  <c r="D51" i="85"/>
  <c r="C51" i="85"/>
  <c r="B51" i="85"/>
  <c r="A51" i="85"/>
  <c r="D50" i="85"/>
  <c r="C50" i="85"/>
  <c r="B50" i="85"/>
  <c r="A50" i="85"/>
  <c r="D49" i="85"/>
  <c r="C49" i="85"/>
  <c r="B49" i="85"/>
  <c r="A49" i="85"/>
  <c r="D48" i="85"/>
  <c r="C48" i="85"/>
  <c r="B48" i="85"/>
  <c r="A48" i="85"/>
  <c r="D47" i="85"/>
  <c r="C47" i="85"/>
  <c r="B47" i="85"/>
  <c r="A47" i="85"/>
  <c r="D46" i="85"/>
  <c r="C46" i="85"/>
  <c r="B46" i="85"/>
  <c r="A46" i="85"/>
  <c r="D45" i="85"/>
  <c r="C45" i="85"/>
  <c r="B45" i="85"/>
  <c r="A45" i="85"/>
  <c r="D44" i="85"/>
  <c r="C44" i="85"/>
  <c r="B44" i="85"/>
  <c r="A44" i="85"/>
  <c r="D43" i="85"/>
  <c r="C43" i="85"/>
  <c r="B43" i="85"/>
  <c r="A43" i="85"/>
  <c r="D42" i="85"/>
  <c r="C42" i="85"/>
  <c r="B42" i="85"/>
  <c r="A42" i="85"/>
  <c r="D41" i="85"/>
  <c r="C41" i="85"/>
  <c r="B41" i="85"/>
  <c r="A41" i="85"/>
  <c r="D40" i="85"/>
  <c r="C40" i="85"/>
  <c r="B40" i="85"/>
  <c r="A40" i="85"/>
  <c r="D39" i="85"/>
  <c r="C39" i="85"/>
  <c r="B39" i="85"/>
  <c r="A39" i="85"/>
  <c r="D38" i="85"/>
  <c r="C38" i="85"/>
  <c r="B38" i="85"/>
  <c r="A38" i="85"/>
  <c r="D37" i="85"/>
  <c r="C37" i="85"/>
  <c r="B37" i="85"/>
  <c r="A37" i="85"/>
  <c r="D36" i="85"/>
  <c r="C36" i="85"/>
  <c r="B36" i="85"/>
  <c r="A36" i="85"/>
  <c r="D35" i="85"/>
  <c r="C35" i="85"/>
  <c r="B35" i="85"/>
  <c r="A35" i="85"/>
  <c r="D34" i="85"/>
  <c r="C34" i="85"/>
  <c r="B34" i="85"/>
  <c r="A34" i="85"/>
  <c r="D33" i="85"/>
  <c r="C33" i="85"/>
  <c r="B33" i="85"/>
  <c r="A33" i="85"/>
  <c r="D32" i="85"/>
  <c r="C32" i="85"/>
  <c r="B32" i="85"/>
  <c r="A32" i="85"/>
  <c r="D31" i="85"/>
  <c r="C31" i="85"/>
  <c r="B31" i="85"/>
  <c r="A31" i="85"/>
  <c r="D30" i="85"/>
  <c r="C30" i="85"/>
  <c r="B30" i="85"/>
  <c r="A30" i="85"/>
  <c r="D29" i="85"/>
  <c r="C29" i="85"/>
  <c r="B29" i="85"/>
  <c r="A29" i="85"/>
  <c r="D28" i="85"/>
  <c r="C28" i="85"/>
  <c r="B28" i="85"/>
  <c r="A28" i="85"/>
  <c r="D27" i="85"/>
  <c r="C27" i="85"/>
  <c r="B27" i="85"/>
  <c r="A27" i="85"/>
  <c r="D26" i="85"/>
  <c r="C26" i="85"/>
  <c r="B26" i="85"/>
  <c r="A26" i="85"/>
  <c r="D25" i="85"/>
  <c r="C25" i="85"/>
  <c r="B25" i="85"/>
  <c r="A25" i="85"/>
  <c r="D24" i="85"/>
  <c r="C24" i="85"/>
  <c r="B24" i="85"/>
  <c r="A24" i="85"/>
  <c r="D23" i="85"/>
  <c r="C23" i="85"/>
  <c r="B23" i="85"/>
  <c r="A23" i="85"/>
  <c r="D22" i="85"/>
  <c r="C22" i="85"/>
  <c r="B22" i="85"/>
  <c r="A22" i="85"/>
  <c r="D21" i="85"/>
  <c r="C21" i="85"/>
  <c r="B21" i="85"/>
  <c r="A21" i="85"/>
  <c r="D20" i="85"/>
  <c r="C20" i="85"/>
  <c r="B20" i="85"/>
  <c r="A20" i="85"/>
  <c r="D19" i="85"/>
  <c r="C19" i="85"/>
  <c r="B19" i="85"/>
  <c r="A19" i="85"/>
  <c r="D18" i="85"/>
  <c r="C18" i="85"/>
  <c r="B18" i="85"/>
  <c r="A18" i="85"/>
  <c r="D17" i="85"/>
  <c r="C17" i="85"/>
  <c r="B17" i="85"/>
  <c r="A17" i="85"/>
  <c r="D16" i="85"/>
  <c r="C16" i="85"/>
  <c r="B16" i="85"/>
  <c r="A16" i="85"/>
  <c r="D15" i="85"/>
  <c r="C15" i="85"/>
  <c r="B15" i="85"/>
  <c r="A15" i="85"/>
  <c r="D14" i="85"/>
  <c r="C14" i="85"/>
  <c r="B14" i="85"/>
  <c r="A14" i="85"/>
  <c r="D13" i="85"/>
  <c r="C13" i="85"/>
  <c r="B13" i="85"/>
  <c r="A13" i="85"/>
  <c r="K9" i="85"/>
  <c r="K8" i="85"/>
  <c r="K7" i="85"/>
  <c r="E7" i="85"/>
  <c r="K6" i="85"/>
  <c r="E6" i="85"/>
  <c r="K5" i="85"/>
  <c r="E5" i="85"/>
  <c r="A4" i="85"/>
  <c r="A3" i="85"/>
  <c r="A2" i="85"/>
  <c r="D512" i="84"/>
  <c r="C512" i="84"/>
  <c r="B512" i="84"/>
  <c r="A512" i="84"/>
  <c r="D511" i="84"/>
  <c r="C511" i="84"/>
  <c r="B511" i="84"/>
  <c r="A511" i="84"/>
  <c r="D510" i="84"/>
  <c r="C510" i="84"/>
  <c r="B510" i="84"/>
  <c r="A510" i="84"/>
  <c r="D509" i="84"/>
  <c r="C509" i="84"/>
  <c r="B509" i="84"/>
  <c r="A509" i="84"/>
  <c r="D508" i="84"/>
  <c r="C508" i="84"/>
  <c r="B508" i="84"/>
  <c r="A508" i="84"/>
  <c r="D507" i="84"/>
  <c r="C507" i="84"/>
  <c r="B507" i="84"/>
  <c r="A507" i="84"/>
  <c r="D506" i="84"/>
  <c r="C506" i="84"/>
  <c r="B506" i="84"/>
  <c r="A506" i="84"/>
  <c r="D505" i="84"/>
  <c r="C505" i="84"/>
  <c r="B505" i="84"/>
  <c r="A505" i="84"/>
  <c r="D504" i="84"/>
  <c r="C504" i="84"/>
  <c r="B504" i="84"/>
  <c r="A504" i="84"/>
  <c r="D503" i="84"/>
  <c r="C503" i="84"/>
  <c r="B503" i="84"/>
  <c r="A503" i="84"/>
  <c r="D502" i="84"/>
  <c r="C502" i="84"/>
  <c r="B502" i="84"/>
  <c r="A502" i="84"/>
  <c r="D501" i="84"/>
  <c r="C501" i="84"/>
  <c r="B501" i="84"/>
  <c r="A501" i="84"/>
  <c r="D500" i="84"/>
  <c r="C500" i="84"/>
  <c r="B500" i="84"/>
  <c r="A500" i="84"/>
  <c r="D499" i="84"/>
  <c r="C499" i="84"/>
  <c r="B499" i="84"/>
  <c r="A499" i="84"/>
  <c r="D498" i="84"/>
  <c r="C498" i="84"/>
  <c r="B498" i="84"/>
  <c r="A498" i="84"/>
  <c r="D497" i="84"/>
  <c r="C497" i="84"/>
  <c r="B497" i="84"/>
  <c r="A497" i="84"/>
  <c r="D496" i="84"/>
  <c r="C496" i="84"/>
  <c r="B496" i="84"/>
  <c r="A496" i="84"/>
  <c r="D495" i="84"/>
  <c r="C495" i="84"/>
  <c r="B495" i="84"/>
  <c r="A495" i="84"/>
  <c r="D494" i="84"/>
  <c r="C494" i="84"/>
  <c r="B494" i="84"/>
  <c r="A494" i="84"/>
  <c r="D493" i="84"/>
  <c r="C493" i="84"/>
  <c r="B493" i="84"/>
  <c r="A493" i="84"/>
  <c r="D492" i="84"/>
  <c r="C492" i="84"/>
  <c r="B492" i="84"/>
  <c r="A492" i="84"/>
  <c r="D491" i="84"/>
  <c r="C491" i="84"/>
  <c r="B491" i="84"/>
  <c r="A491" i="84"/>
  <c r="D490" i="84"/>
  <c r="C490" i="84"/>
  <c r="B490" i="84"/>
  <c r="A490" i="84"/>
  <c r="D489" i="84"/>
  <c r="C489" i="84"/>
  <c r="B489" i="84"/>
  <c r="A489" i="84"/>
  <c r="D488" i="84"/>
  <c r="C488" i="84"/>
  <c r="B488" i="84"/>
  <c r="A488" i="84"/>
  <c r="D487" i="84"/>
  <c r="C487" i="84"/>
  <c r="B487" i="84"/>
  <c r="A487" i="84"/>
  <c r="D486" i="84"/>
  <c r="C486" i="84"/>
  <c r="B486" i="84"/>
  <c r="A486" i="84"/>
  <c r="D485" i="84"/>
  <c r="C485" i="84"/>
  <c r="B485" i="84"/>
  <c r="A485" i="84"/>
  <c r="D484" i="84"/>
  <c r="C484" i="84"/>
  <c r="B484" i="84"/>
  <c r="A484" i="84"/>
  <c r="D483" i="84"/>
  <c r="C483" i="84"/>
  <c r="B483" i="84"/>
  <c r="A483" i="84"/>
  <c r="D482" i="84"/>
  <c r="C482" i="84"/>
  <c r="B482" i="84"/>
  <c r="A482" i="84"/>
  <c r="D481" i="84"/>
  <c r="C481" i="84"/>
  <c r="B481" i="84"/>
  <c r="A481" i="84"/>
  <c r="D480" i="84"/>
  <c r="C480" i="84"/>
  <c r="B480" i="84"/>
  <c r="A480" i="84"/>
  <c r="D479" i="84"/>
  <c r="C479" i="84"/>
  <c r="B479" i="84"/>
  <c r="A479" i="84"/>
  <c r="D478" i="84"/>
  <c r="C478" i="84"/>
  <c r="B478" i="84"/>
  <c r="A478" i="84"/>
  <c r="D477" i="84"/>
  <c r="C477" i="84"/>
  <c r="B477" i="84"/>
  <c r="A477" i="84"/>
  <c r="D476" i="84"/>
  <c r="C476" i="84"/>
  <c r="B476" i="84"/>
  <c r="A476" i="84"/>
  <c r="D475" i="84"/>
  <c r="C475" i="84"/>
  <c r="B475" i="84"/>
  <c r="A475" i="84"/>
  <c r="D474" i="84"/>
  <c r="C474" i="84"/>
  <c r="B474" i="84"/>
  <c r="A474" i="84"/>
  <c r="D473" i="84"/>
  <c r="C473" i="84"/>
  <c r="B473" i="84"/>
  <c r="A473" i="84"/>
  <c r="D472" i="84"/>
  <c r="C472" i="84"/>
  <c r="B472" i="84"/>
  <c r="A472" i="84"/>
  <c r="D471" i="84"/>
  <c r="C471" i="84"/>
  <c r="B471" i="84"/>
  <c r="A471" i="84"/>
  <c r="D470" i="84"/>
  <c r="C470" i="84"/>
  <c r="B470" i="84"/>
  <c r="A470" i="84"/>
  <c r="D469" i="84"/>
  <c r="C469" i="84"/>
  <c r="B469" i="84"/>
  <c r="A469" i="84"/>
  <c r="D468" i="84"/>
  <c r="C468" i="84"/>
  <c r="B468" i="84"/>
  <c r="A468" i="84"/>
  <c r="D467" i="84"/>
  <c r="C467" i="84"/>
  <c r="B467" i="84"/>
  <c r="A467" i="84"/>
  <c r="D466" i="84"/>
  <c r="C466" i="84"/>
  <c r="B466" i="84"/>
  <c r="A466" i="84"/>
  <c r="D465" i="84"/>
  <c r="C465" i="84"/>
  <c r="B465" i="84"/>
  <c r="A465" i="84"/>
  <c r="D464" i="84"/>
  <c r="C464" i="84"/>
  <c r="B464" i="84"/>
  <c r="A464" i="84"/>
  <c r="D463" i="84"/>
  <c r="C463" i="84"/>
  <c r="B463" i="84"/>
  <c r="A463" i="84"/>
  <c r="D462" i="84"/>
  <c r="C462" i="84"/>
  <c r="B462" i="84"/>
  <c r="A462" i="84"/>
  <c r="D461" i="84"/>
  <c r="C461" i="84"/>
  <c r="B461" i="84"/>
  <c r="A461" i="84"/>
  <c r="D460" i="84"/>
  <c r="C460" i="84"/>
  <c r="B460" i="84"/>
  <c r="A460" i="84"/>
  <c r="D459" i="84"/>
  <c r="C459" i="84"/>
  <c r="B459" i="84"/>
  <c r="A459" i="84"/>
  <c r="D458" i="84"/>
  <c r="C458" i="84"/>
  <c r="B458" i="84"/>
  <c r="A458" i="84"/>
  <c r="D457" i="84"/>
  <c r="C457" i="84"/>
  <c r="B457" i="84"/>
  <c r="A457" i="84"/>
  <c r="D456" i="84"/>
  <c r="C456" i="84"/>
  <c r="B456" i="84"/>
  <c r="A456" i="84"/>
  <c r="D455" i="84"/>
  <c r="C455" i="84"/>
  <c r="B455" i="84"/>
  <c r="A455" i="84"/>
  <c r="D454" i="84"/>
  <c r="C454" i="84"/>
  <c r="B454" i="84"/>
  <c r="A454" i="84"/>
  <c r="D453" i="84"/>
  <c r="C453" i="84"/>
  <c r="B453" i="84"/>
  <c r="A453" i="84"/>
  <c r="D452" i="84"/>
  <c r="C452" i="84"/>
  <c r="B452" i="84"/>
  <c r="A452" i="84"/>
  <c r="D451" i="84"/>
  <c r="C451" i="84"/>
  <c r="B451" i="84"/>
  <c r="A451" i="84"/>
  <c r="D450" i="84"/>
  <c r="C450" i="84"/>
  <c r="B450" i="84"/>
  <c r="A450" i="84"/>
  <c r="D449" i="84"/>
  <c r="C449" i="84"/>
  <c r="B449" i="84"/>
  <c r="A449" i="84"/>
  <c r="D448" i="84"/>
  <c r="C448" i="84"/>
  <c r="B448" i="84"/>
  <c r="A448" i="84"/>
  <c r="D447" i="84"/>
  <c r="C447" i="84"/>
  <c r="B447" i="84"/>
  <c r="A447" i="84"/>
  <c r="D446" i="84"/>
  <c r="C446" i="84"/>
  <c r="B446" i="84"/>
  <c r="A446" i="84"/>
  <c r="D445" i="84"/>
  <c r="C445" i="84"/>
  <c r="B445" i="84"/>
  <c r="A445" i="84"/>
  <c r="D444" i="84"/>
  <c r="C444" i="84"/>
  <c r="B444" i="84"/>
  <c r="A444" i="84"/>
  <c r="D443" i="84"/>
  <c r="C443" i="84"/>
  <c r="B443" i="84"/>
  <c r="A443" i="84"/>
  <c r="D442" i="84"/>
  <c r="C442" i="84"/>
  <c r="B442" i="84"/>
  <c r="A442" i="84"/>
  <c r="D441" i="84"/>
  <c r="C441" i="84"/>
  <c r="B441" i="84"/>
  <c r="A441" i="84"/>
  <c r="D440" i="84"/>
  <c r="C440" i="84"/>
  <c r="B440" i="84"/>
  <c r="A440" i="84"/>
  <c r="D439" i="84"/>
  <c r="C439" i="84"/>
  <c r="B439" i="84"/>
  <c r="A439" i="84"/>
  <c r="D438" i="84"/>
  <c r="C438" i="84"/>
  <c r="B438" i="84"/>
  <c r="A438" i="84"/>
  <c r="D437" i="84"/>
  <c r="C437" i="84"/>
  <c r="B437" i="84"/>
  <c r="A437" i="84"/>
  <c r="D436" i="84"/>
  <c r="C436" i="84"/>
  <c r="B436" i="84"/>
  <c r="A436" i="84"/>
  <c r="D435" i="84"/>
  <c r="C435" i="84"/>
  <c r="B435" i="84"/>
  <c r="A435" i="84"/>
  <c r="D434" i="84"/>
  <c r="C434" i="84"/>
  <c r="B434" i="84"/>
  <c r="A434" i="84"/>
  <c r="D433" i="84"/>
  <c r="C433" i="84"/>
  <c r="B433" i="84"/>
  <c r="A433" i="84"/>
  <c r="D432" i="84"/>
  <c r="C432" i="84"/>
  <c r="B432" i="84"/>
  <c r="A432" i="84"/>
  <c r="D431" i="84"/>
  <c r="C431" i="84"/>
  <c r="B431" i="84"/>
  <c r="A431" i="84"/>
  <c r="D430" i="84"/>
  <c r="C430" i="84"/>
  <c r="B430" i="84"/>
  <c r="A430" i="84"/>
  <c r="D429" i="84"/>
  <c r="C429" i="84"/>
  <c r="B429" i="84"/>
  <c r="A429" i="84"/>
  <c r="D428" i="84"/>
  <c r="C428" i="84"/>
  <c r="B428" i="84"/>
  <c r="A428" i="84"/>
  <c r="D427" i="84"/>
  <c r="C427" i="84"/>
  <c r="B427" i="84"/>
  <c r="A427" i="84"/>
  <c r="D426" i="84"/>
  <c r="C426" i="84"/>
  <c r="B426" i="84"/>
  <c r="A426" i="84"/>
  <c r="D425" i="84"/>
  <c r="C425" i="84"/>
  <c r="B425" i="84"/>
  <c r="A425" i="84"/>
  <c r="D424" i="84"/>
  <c r="C424" i="84"/>
  <c r="B424" i="84"/>
  <c r="A424" i="84"/>
  <c r="D423" i="84"/>
  <c r="C423" i="84"/>
  <c r="B423" i="84"/>
  <c r="A423" i="84"/>
  <c r="D422" i="84"/>
  <c r="C422" i="84"/>
  <c r="B422" i="84"/>
  <c r="A422" i="84"/>
  <c r="D421" i="84"/>
  <c r="C421" i="84"/>
  <c r="B421" i="84"/>
  <c r="A421" i="84"/>
  <c r="D420" i="84"/>
  <c r="C420" i="84"/>
  <c r="B420" i="84"/>
  <c r="A420" i="84"/>
  <c r="D419" i="84"/>
  <c r="C419" i="84"/>
  <c r="B419" i="84"/>
  <c r="A419" i="84"/>
  <c r="D418" i="84"/>
  <c r="C418" i="84"/>
  <c r="B418" i="84"/>
  <c r="A418" i="84"/>
  <c r="D417" i="84"/>
  <c r="C417" i="84"/>
  <c r="B417" i="84"/>
  <c r="A417" i="84"/>
  <c r="D416" i="84"/>
  <c r="C416" i="84"/>
  <c r="B416" i="84"/>
  <c r="A416" i="84"/>
  <c r="D415" i="84"/>
  <c r="C415" i="84"/>
  <c r="B415" i="84"/>
  <c r="A415" i="84"/>
  <c r="D414" i="84"/>
  <c r="C414" i="84"/>
  <c r="B414" i="84"/>
  <c r="A414" i="84"/>
  <c r="D413" i="84"/>
  <c r="C413" i="84"/>
  <c r="B413" i="84"/>
  <c r="A413" i="84"/>
  <c r="D412" i="84"/>
  <c r="C412" i="84"/>
  <c r="B412" i="84"/>
  <c r="A412" i="84"/>
  <c r="D411" i="84"/>
  <c r="C411" i="84"/>
  <c r="B411" i="84"/>
  <c r="A411" i="84"/>
  <c r="D410" i="84"/>
  <c r="C410" i="84"/>
  <c r="B410" i="84"/>
  <c r="A410" i="84"/>
  <c r="D409" i="84"/>
  <c r="C409" i="84"/>
  <c r="B409" i="84"/>
  <c r="A409" i="84"/>
  <c r="D408" i="84"/>
  <c r="C408" i="84"/>
  <c r="B408" i="84"/>
  <c r="A408" i="84"/>
  <c r="D407" i="84"/>
  <c r="C407" i="84"/>
  <c r="B407" i="84"/>
  <c r="A407" i="84"/>
  <c r="D406" i="84"/>
  <c r="C406" i="84"/>
  <c r="B406" i="84"/>
  <c r="A406" i="84"/>
  <c r="D405" i="84"/>
  <c r="C405" i="84"/>
  <c r="B405" i="84"/>
  <c r="A405" i="84"/>
  <c r="D404" i="84"/>
  <c r="C404" i="84"/>
  <c r="B404" i="84"/>
  <c r="A404" i="84"/>
  <c r="D403" i="84"/>
  <c r="C403" i="84"/>
  <c r="B403" i="84"/>
  <c r="A403" i="84"/>
  <c r="D402" i="84"/>
  <c r="C402" i="84"/>
  <c r="B402" i="84"/>
  <c r="A402" i="84"/>
  <c r="D401" i="84"/>
  <c r="C401" i="84"/>
  <c r="B401" i="84"/>
  <c r="A401" i="84"/>
  <c r="D400" i="84"/>
  <c r="C400" i="84"/>
  <c r="B400" i="84"/>
  <c r="A400" i="84"/>
  <c r="D399" i="84"/>
  <c r="C399" i="84"/>
  <c r="B399" i="84"/>
  <c r="A399" i="84"/>
  <c r="D398" i="84"/>
  <c r="C398" i="84"/>
  <c r="B398" i="84"/>
  <c r="A398" i="84"/>
  <c r="D397" i="84"/>
  <c r="C397" i="84"/>
  <c r="B397" i="84"/>
  <c r="A397" i="84"/>
  <c r="D396" i="84"/>
  <c r="C396" i="84"/>
  <c r="B396" i="84"/>
  <c r="A396" i="84"/>
  <c r="D395" i="84"/>
  <c r="C395" i="84"/>
  <c r="B395" i="84"/>
  <c r="A395" i="84"/>
  <c r="D394" i="84"/>
  <c r="C394" i="84"/>
  <c r="B394" i="84"/>
  <c r="A394" i="84"/>
  <c r="D393" i="84"/>
  <c r="C393" i="84"/>
  <c r="B393" i="84"/>
  <c r="A393" i="84"/>
  <c r="D392" i="84"/>
  <c r="C392" i="84"/>
  <c r="B392" i="84"/>
  <c r="A392" i="84"/>
  <c r="D391" i="84"/>
  <c r="C391" i="84"/>
  <c r="B391" i="84"/>
  <c r="A391" i="84"/>
  <c r="D390" i="84"/>
  <c r="C390" i="84"/>
  <c r="B390" i="84"/>
  <c r="A390" i="84"/>
  <c r="D389" i="84"/>
  <c r="C389" i="84"/>
  <c r="B389" i="84"/>
  <c r="A389" i="84"/>
  <c r="D388" i="84"/>
  <c r="C388" i="84"/>
  <c r="B388" i="84"/>
  <c r="A388" i="84"/>
  <c r="D387" i="84"/>
  <c r="C387" i="84"/>
  <c r="B387" i="84"/>
  <c r="A387" i="84"/>
  <c r="D386" i="84"/>
  <c r="C386" i="84"/>
  <c r="B386" i="84"/>
  <c r="A386" i="84"/>
  <c r="D385" i="84"/>
  <c r="C385" i="84"/>
  <c r="B385" i="84"/>
  <c r="A385" i="84"/>
  <c r="D384" i="84"/>
  <c r="C384" i="84"/>
  <c r="B384" i="84"/>
  <c r="A384" i="84"/>
  <c r="D383" i="84"/>
  <c r="C383" i="84"/>
  <c r="B383" i="84"/>
  <c r="A383" i="84"/>
  <c r="D382" i="84"/>
  <c r="C382" i="84"/>
  <c r="B382" i="84"/>
  <c r="A382" i="84"/>
  <c r="D381" i="84"/>
  <c r="C381" i="84"/>
  <c r="B381" i="84"/>
  <c r="A381" i="84"/>
  <c r="D380" i="84"/>
  <c r="C380" i="84"/>
  <c r="B380" i="84"/>
  <c r="A380" i="84"/>
  <c r="D379" i="84"/>
  <c r="C379" i="84"/>
  <c r="B379" i="84"/>
  <c r="A379" i="84"/>
  <c r="D378" i="84"/>
  <c r="C378" i="84"/>
  <c r="B378" i="84"/>
  <c r="A378" i="84"/>
  <c r="D377" i="84"/>
  <c r="C377" i="84"/>
  <c r="B377" i="84"/>
  <c r="A377" i="84"/>
  <c r="D376" i="84"/>
  <c r="C376" i="84"/>
  <c r="B376" i="84"/>
  <c r="A376" i="84"/>
  <c r="D375" i="84"/>
  <c r="C375" i="84"/>
  <c r="B375" i="84"/>
  <c r="A375" i="84"/>
  <c r="D374" i="84"/>
  <c r="C374" i="84"/>
  <c r="B374" i="84"/>
  <c r="A374" i="84"/>
  <c r="D373" i="84"/>
  <c r="C373" i="84"/>
  <c r="B373" i="84"/>
  <c r="A373" i="84"/>
  <c r="D372" i="84"/>
  <c r="C372" i="84"/>
  <c r="B372" i="84"/>
  <c r="A372" i="84"/>
  <c r="D371" i="84"/>
  <c r="C371" i="84"/>
  <c r="B371" i="84"/>
  <c r="A371" i="84"/>
  <c r="D370" i="84"/>
  <c r="C370" i="84"/>
  <c r="B370" i="84"/>
  <c r="A370" i="84"/>
  <c r="D369" i="84"/>
  <c r="C369" i="84"/>
  <c r="B369" i="84"/>
  <c r="A369" i="84"/>
  <c r="D368" i="84"/>
  <c r="C368" i="84"/>
  <c r="B368" i="84"/>
  <c r="A368" i="84"/>
  <c r="D367" i="84"/>
  <c r="C367" i="84"/>
  <c r="B367" i="84"/>
  <c r="A367" i="84"/>
  <c r="D366" i="84"/>
  <c r="C366" i="84"/>
  <c r="B366" i="84"/>
  <c r="A366" i="84"/>
  <c r="D365" i="84"/>
  <c r="C365" i="84"/>
  <c r="B365" i="84"/>
  <c r="A365" i="84"/>
  <c r="D364" i="84"/>
  <c r="C364" i="84"/>
  <c r="B364" i="84"/>
  <c r="A364" i="84"/>
  <c r="D363" i="84"/>
  <c r="C363" i="84"/>
  <c r="B363" i="84"/>
  <c r="A363" i="84"/>
  <c r="D362" i="84"/>
  <c r="C362" i="84"/>
  <c r="B362" i="84"/>
  <c r="A362" i="84"/>
  <c r="D361" i="84"/>
  <c r="C361" i="84"/>
  <c r="B361" i="84"/>
  <c r="A361" i="84"/>
  <c r="D360" i="84"/>
  <c r="C360" i="84"/>
  <c r="B360" i="84"/>
  <c r="A360" i="84"/>
  <c r="D359" i="84"/>
  <c r="C359" i="84"/>
  <c r="B359" i="84"/>
  <c r="A359" i="84"/>
  <c r="D358" i="84"/>
  <c r="C358" i="84"/>
  <c r="B358" i="84"/>
  <c r="A358" i="84"/>
  <c r="D357" i="84"/>
  <c r="C357" i="84"/>
  <c r="B357" i="84"/>
  <c r="A357" i="84"/>
  <c r="D356" i="84"/>
  <c r="C356" i="84"/>
  <c r="B356" i="84"/>
  <c r="A356" i="84"/>
  <c r="D355" i="84"/>
  <c r="C355" i="84"/>
  <c r="B355" i="84"/>
  <c r="A355" i="84"/>
  <c r="D354" i="84"/>
  <c r="C354" i="84"/>
  <c r="B354" i="84"/>
  <c r="A354" i="84"/>
  <c r="D353" i="84"/>
  <c r="C353" i="84"/>
  <c r="B353" i="84"/>
  <c r="A353" i="84"/>
  <c r="D352" i="84"/>
  <c r="C352" i="84"/>
  <c r="B352" i="84"/>
  <c r="A352" i="84"/>
  <c r="D351" i="84"/>
  <c r="C351" i="84"/>
  <c r="B351" i="84"/>
  <c r="A351" i="84"/>
  <c r="D350" i="84"/>
  <c r="C350" i="84"/>
  <c r="B350" i="84"/>
  <c r="A350" i="84"/>
  <c r="D349" i="84"/>
  <c r="C349" i="84"/>
  <c r="B349" i="84"/>
  <c r="A349" i="84"/>
  <c r="D348" i="84"/>
  <c r="C348" i="84"/>
  <c r="B348" i="84"/>
  <c r="A348" i="84"/>
  <c r="D347" i="84"/>
  <c r="C347" i="84"/>
  <c r="B347" i="84"/>
  <c r="A347" i="84"/>
  <c r="D346" i="84"/>
  <c r="C346" i="84"/>
  <c r="B346" i="84"/>
  <c r="A346" i="84"/>
  <c r="D345" i="84"/>
  <c r="C345" i="84"/>
  <c r="B345" i="84"/>
  <c r="A345" i="84"/>
  <c r="D344" i="84"/>
  <c r="C344" i="84"/>
  <c r="B344" i="84"/>
  <c r="A344" i="84"/>
  <c r="D343" i="84"/>
  <c r="C343" i="84"/>
  <c r="B343" i="84"/>
  <c r="A343" i="84"/>
  <c r="D342" i="84"/>
  <c r="C342" i="84"/>
  <c r="B342" i="84"/>
  <c r="A342" i="84"/>
  <c r="D341" i="84"/>
  <c r="C341" i="84"/>
  <c r="B341" i="84"/>
  <c r="A341" i="84"/>
  <c r="D340" i="84"/>
  <c r="C340" i="84"/>
  <c r="B340" i="84"/>
  <c r="A340" i="84"/>
  <c r="D339" i="84"/>
  <c r="C339" i="84"/>
  <c r="B339" i="84"/>
  <c r="A339" i="84"/>
  <c r="D338" i="84"/>
  <c r="C338" i="84"/>
  <c r="B338" i="84"/>
  <c r="A338" i="84"/>
  <c r="D337" i="84"/>
  <c r="C337" i="84"/>
  <c r="B337" i="84"/>
  <c r="A337" i="84"/>
  <c r="D336" i="84"/>
  <c r="C336" i="84"/>
  <c r="B336" i="84"/>
  <c r="A336" i="84"/>
  <c r="D335" i="84"/>
  <c r="C335" i="84"/>
  <c r="B335" i="84"/>
  <c r="A335" i="84"/>
  <c r="D334" i="84"/>
  <c r="C334" i="84"/>
  <c r="B334" i="84"/>
  <c r="A334" i="84"/>
  <c r="D333" i="84"/>
  <c r="C333" i="84"/>
  <c r="B333" i="84"/>
  <c r="A333" i="84"/>
  <c r="D332" i="84"/>
  <c r="C332" i="84"/>
  <c r="B332" i="84"/>
  <c r="A332" i="84"/>
  <c r="D331" i="84"/>
  <c r="C331" i="84"/>
  <c r="B331" i="84"/>
  <c r="A331" i="84"/>
  <c r="D330" i="84"/>
  <c r="C330" i="84"/>
  <c r="B330" i="84"/>
  <c r="A330" i="84"/>
  <c r="D329" i="84"/>
  <c r="C329" i="84"/>
  <c r="B329" i="84"/>
  <c r="A329" i="84"/>
  <c r="D328" i="84"/>
  <c r="C328" i="84"/>
  <c r="B328" i="84"/>
  <c r="A328" i="84"/>
  <c r="D327" i="84"/>
  <c r="C327" i="84"/>
  <c r="B327" i="84"/>
  <c r="A327" i="84"/>
  <c r="D326" i="84"/>
  <c r="C326" i="84"/>
  <c r="B326" i="84"/>
  <c r="A326" i="84"/>
  <c r="D325" i="84"/>
  <c r="C325" i="84"/>
  <c r="B325" i="84"/>
  <c r="A325" i="84"/>
  <c r="D324" i="84"/>
  <c r="C324" i="84"/>
  <c r="B324" i="84"/>
  <c r="A324" i="84"/>
  <c r="D323" i="84"/>
  <c r="C323" i="84"/>
  <c r="B323" i="84"/>
  <c r="A323" i="84"/>
  <c r="D322" i="84"/>
  <c r="C322" i="84"/>
  <c r="B322" i="84"/>
  <c r="A322" i="84"/>
  <c r="D321" i="84"/>
  <c r="C321" i="84"/>
  <c r="B321" i="84"/>
  <c r="A321" i="84"/>
  <c r="D320" i="84"/>
  <c r="C320" i="84"/>
  <c r="B320" i="84"/>
  <c r="A320" i="84"/>
  <c r="D319" i="84"/>
  <c r="C319" i="84"/>
  <c r="B319" i="84"/>
  <c r="A319" i="84"/>
  <c r="D318" i="84"/>
  <c r="C318" i="84"/>
  <c r="B318" i="84"/>
  <c r="A318" i="84"/>
  <c r="D317" i="84"/>
  <c r="C317" i="84"/>
  <c r="B317" i="84"/>
  <c r="A317" i="84"/>
  <c r="D316" i="84"/>
  <c r="C316" i="84"/>
  <c r="B316" i="84"/>
  <c r="A316" i="84"/>
  <c r="D315" i="84"/>
  <c r="C315" i="84"/>
  <c r="B315" i="84"/>
  <c r="A315" i="84"/>
  <c r="D314" i="84"/>
  <c r="C314" i="84"/>
  <c r="B314" i="84"/>
  <c r="A314" i="84"/>
  <c r="D313" i="84"/>
  <c r="C313" i="84"/>
  <c r="B313" i="84"/>
  <c r="A313" i="84"/>
  <c r="D312" i="84"/>
  <c r="C312" i="84"/>
  <c r="B312" i="84"/>
  <c r="A312" i="84"/>
  <c r="D311" i="84"/>
  <c r="C311" i="84"/>
  <c r="B311" i="84"/>
  <c r="A311" i="84"/>
  <c r="D310" i="84"/>
  <c r="C310" i="84"/>
  <c r="B310" i="84"/>
  <c r="A310" i="84"/>
  <c r="D309" i="84"/>
  <c r="C309" i="84"/>
  <c r="B309" i="84"/>
  <c r="A309" i="84"/>
  <c r="D308" i="84"/>
  <c r="C308" i="84"/>
  <c r="B308" i="84"/>
  <c r="A308" i="84"/>
  <c r="D307" i="84"/>
  <c r="C307" i="84"/>
  <c r="B307" i="84"/>
  <c r="A307" i="84"/>
  <c r="D306" i="84"/>
  <c r="C306" i="84"/>
  <c r="B306" i="84"/>
  <c r="A306" i="84"/>
  <c r="D305" i="84"/>
  <c r="C305" i="84"/>
  <c r="B305" i="84"/>
  <c r="A305" i="84"/>
  <c r="D304" i="84"/>
  <c r="C304" i="84"/>
  <c r="B304" i="84"/>
  <c r="A304" i="84"/>
  <c r="D303" i="84"/>
  <c r="C303" i="84"/>
  <c r="B303" i="84"/>
  <c r="A303" i="84"/>
  <c r="D302" i="84"/>
  <c r="C302" i="84"/>
  <c r="B302" i="84"/>
  <c r="A302" i="84"/>
  <c r="D301" i="84"/>
  <c r="C301" i="84"/>
  <c r="B301" i="84"/>
  <c r="A301" i="84"/>
  <c r="D300" i="84"/>
  <c r="C300" i="84"/>
  <c r="B300" i="84"/>
  <c r="A300" i="84"/>
  <c r="D299" i="84"/>
  <c r="C299" i="84"/>
  <c r="B299" i="84"/>
  <c r="A299" i="84"/>
  <c r="D298" i="84"/>
  <c r="C298" i="84"/>
  <c r="B298" i="84"/>
  <c r="A298" i="84"/>
  <c r="D297" i="84"/>
  <c r="C297" i="84"/>
  <c r="B297" i="84"/>
  <c r="A297" i="84"/>
  <c r="D296" i="84"/>
  <c r="C296" i="84"/>
  <c r="B296" i="84"/>
  <c r="A296" i="84"/>
  <c r="D295" i="84"/>
  <c r="C295" i="84"/>
  <c r="B295" i="84"/>
  <c r="A295" i="84"/>
  <c r="D294" i="84"/>
  <c r="C294" i="84"/>
  <c r="B294" i="84"/>
  <c r="A294" i="84"/>
  <c r="D293" i="84"/>
  <c r="C293" i="84"/>
  <c r="B293" i="84"/>
  <c r="A293" i="84"/>
  <c r="D292" i="84"/>
  <c r="C292" i="84"/>
  <c r="B292" i="84"/>
  <c r="A292" i="84"/>
  <c r="D291" i="84"/>
  <c r="C291" i="84"/>
  <c r="B291" i="84"/>
  <c r="A291" i="84"/>
  <c r="D290" i="84"/>
  <c r="C290" i="84"/>
  <c r="B290" i="84"/>
  <c r="A290" i="84"/>
  <c r="D289" i="84"/>
  <c r="C289" i="84"/>
  <c r="B289" i="84"/>
  <c r="A289" i="84"/>
  <c r="D288" i="84"/>
  <c r="C288" i="84"/>
  <c r="B288" i="84"/>
  <c r="A288" i="84"/>
  <c r="D287" i="84"/>
  <c r="C287" i="84"/>
  <c r="B287" i="84"/>
  <c r="A287" i="84"/>
  <c r="D286" i="84"/>
  <c r="C286" i="84"/>
  <c r="B286" i="84"/>
  <c r="A286" i="84"/>
  <c r="D285" i="84"/>
  <c r="C285" i="84"/>
  <c r="B285" i="84"/>
  <c r="A285" i="84"/>
  <c r="D284" i="84"/>
  <c r="C284" i="84"/>
  <c r="B284" i="84"/>
  <c r="A284" i="84"/>
  <c r="D283" i="84"/>
  <c r="C283" i="84"/>
  <c r="B283" i="84"/>
  <c r="A283" i="84"/>
  <c r="D282" i="84"/>
  <c r="C282" i="84"/>
  <c r="B282" i="84"/>
  <c r="A282" i="84"/>
  <c r="D281" i="84"/>
  <c r="C281" i="84"/>
  <c r="B281" i="84"/>
  <c r="A281" i="84"/>
  <c r="D280" i="84"/>
  <c r="C280" i="84"/>
  <c r="B280" i="84"/>
  <c r="A280" i="84"/>
  <c r="D279" i="84"/>
  <c r="C279" i="84"/>
  <c r="B279" i="84"/>
  <c r="A279" i="84"/>
  <c r="D278" i="84"/>
  <c r="C278" i="84"/>
  <c r="B278" i="84"/>
  <c r="A278" i="84"/>
  <c r="D277" i="84"/>
  <c r="C277" i="84"/>
  <c r="B277" i="84"/>
  <c r="A277" i="84"/>
  <c r="D276" i="84"/>
  <c r="C276" i="84"/>
  <c r="B276" i="84"/>
  <c r="A276" i="84"/>
  <c r="D275" i="84"/>
  <c r="C275" i="84"/>
  <c r="B275" i="84"/>
  <c r="A275" i="84"/>
  <c r="D274" i="84"/>
  <c r="C274" i="84"/>
  <c r="B274" i="84"/>
  <c r="A274" i="84"/>
  <c r="D273" i="84"/>
  <c r="C273" i="84"/>
  <c r="B273" i="84"/>
  <c r="A273" i="84"/>
  <c r="D272" i="84"/>
  <c r="C272" i="84"/>
  <c r="B272" i="84"/>
  <c r="A272" i="84"/>
  <c r="D271" i="84"/>
  <c r="C271" i="84"/>
  <c r="B271" i="84"/>
  <c r="A271" i="84"/>
  <c r="D270" i="84"/>
  <c r="C270" i="84"/>
  <c r="B270" i="84"/>
  <c r="A270" i="84"/>
  <c r="D269" i="84"/>
  <c r="C269" i="84"/>
  <c r="B269" i="84"/>
  <c r="A269" i="84"/>
  <c r="D268" i="84"/>
  <c r="C268" i="84"/>
  <c r="B268" i="84"/>
  <c r="A268" i="84"/>
  <c r="D267" i="84"/>
  <c r="C267" i="84"/>
  <c r="B267" i="84"/>
  <c r="A267" i="84"/>
  <c r="D266" i="84"/>
  <c r="C266" i="84"/>
  <c r="B266" i="84"/>
  <c r="A266" i="84"/>
  <c r="D265" i="84"/>
  <c r="C265" i="84"/>
  <c r="B265" i="84"/>
  <c r="A265" i="84"/>
  <c r="D264" i="84"/>
  <c r="C264" i="84"/>
  <c r="B264" i="84"/>
  <c r="A264" i="84"/>
  <c r="D263" i="84"/>
  <c r="C263" i="84"/>
  <c r="B263" i="84"/>
  <c r="A263" i="84"/>
  <c r="D262" i="84"/>
  <c r="C262" i="84"/>
  <c r="B262" i="84"/>
  <c r="A262" i="84"/>
  <c r="D261" i="84"/>
  <c r="C261" i="84"/>
  <c r="B261" i="84"/>
  <c r="A261" i="84"/>
  <c r="D260" i="84"/>
  <c r="C260" i="84"/>
  <c r="B260" i="84"/>
  <c r="A260" i="84"/>
  <c r="D259" i="84"/>
  <c r="C259" i="84"/>
  <c r="B259" i="84"/>
  <c r="A259" i="84"/>
  <c r="D258" i="84"/>
  <c r="C258" i="84"/>
  <c r="B258" i="84"/>
  <c r="A258" i="84"/>
  <c r="D257" i="84"/>
  <c r="C257" i="84"/>
  <c r="B257" i="84"/>
  <c r="A257" i="84"/>
  <c r="D256" i="84"/>
  <c r="C256" i="84"/>
  <c r="B256" i="84"/>
  <c r="A256" i="84"/>
  <c r="D255" i="84"/>
  <c r="C255" i="84"/>
  <c r="B255" i="84"/>
  <c r="A255" i="84"/>
  <c r="D254" i="84"/>
  <c r="C254" i="84"/>
  <c r="B254" i="84"/>
  <c r="A254" i="84"/>
  <c r="D253" i="84"/>
  <c r="C253" i="84"/>
  <c r="B253" i="84"/>
  <c r="A253" i="84"/>
  <c r="D252" i="84"/>
  <c r="C252" i="84"/>
  <c r="B252" i="84"/>
  <c r="A252" i="84"/>
  <c r="D251" i="84"/>
  <c r="C251" i="84"/>
  <c r="B251" i="84"/>
  <c r="A251" i="84"/>
  <c r="D250" i="84"/>
  <c r="C250" i="84"/>
  <c r="B250" i="84"/>
  <c r="A250" i="84"/>
  <c r="D249" i="84"/>
  <c r="C249" i="84"/>
  <c r="B249" i="84"/>
  <c r="A249" i="84"/>
  <c r="D248" i="84"/>
  <c r="C248" i="84"/>
  <c r="B248" i="84"/>
  <c r="A248" i="84"/>
  <c r="D247" i="84"/>
  <c r="C247" i="84"/>
  <c r="B247" i="84"/>
  <c r="A247" i="84"/>
  <c r="D246" i="84"/>
  <c r="C246" i="84"/>
  <c r="B246" i="84"/>
  <c r="A246" i="84"/>
  <c r="D245" i="84"/>
  <c r="C245" i="84"/>
  <c r="B245" i="84"/>
  <c r="A245" i="84"/>
  <c r="D244" i="84"/>
  <c r="C244" i="84"/>
  <c r="B244" i="84"/>
  <c r="A244" i="84"/>
  <c r="D243" i="84"/>
  <c r="C243" i="84"/>
  <c r="B243" i="84"/>
  <c r="A243" i="84"/>
  <c r="D242" i="84"/>
  <c r="C242" i="84"/>
  <c r="B242" i="84"/>
  <c r="A242" i="84"/>
  <c r="D241" i="84"/>
  <c r="C241" i="84"/>
  <c r="B241" i="84"/>
  <c r="A241" i="84"/>
  <c r="D240" i="84"/>
  <c r="C240" i="84"/>
  <c r="B240" i="84"/>
  <c r="A240" i="84"/>
  <c r="D239" i="84"/>
  <c r="C239" i="84"/>
  <c r="B239" i="84"/>
  <c r="A239" i="84"/>
  <c r="D238" i="84"/>
  <c r="C238" i="84"/>
  <c r="B238" i="84"/>
  <c r="A238" i="84"/>
  <c r="D237" i="84"/>
  <c r="C237" i="84"/>
  <c r="B237" i="84"/>
  <c r="A237" i="84"/>
  <c r="D236" i="84"/>
  <c r="C236" i="84"/>
  <c r="B236" i="84"/>
  <c r="A236" i="84"/>
  <c r="D235" i="84"/>
  <c r="C235" i="84"/>
  <c r="B235" i="84"/>
  <c r="A235" i="84"/>
  <c r="D234" i="84"/>
  <c r="C234" i="84"/>
  <c r="B234" i="84"/>
  <c r="A234" i="84"/>
  <c r="D233" i="84"/>
  <c r="C233" i="84"/>
  <c r="B233" i="84"/>
  <c r="A233" i="84"/>
  <c r="D232" i="84"/>
  <c r="C232" i="84"/>
  <c r="B232" i="84"/>
  <c r="A232" i="84"/>
  <c r="D231" i="84"/>
  <c r="C231" i="84"/>
  <c r="B231" i="84"/>
  <c r="A231" i="84"/>
  <c r="D230" i="84"/>
  <c r="C230" i="84"/>
  <c r="B230" i="84"/>
  <c r="A230" i="84"/>
  <c r="D229" i="84"/>
  <c r="C229" i="84"/>
  <c r="B229" i="84"/>
  <c r="A229" i="84"/>
  <c r="D228" i="84"/>
  <c r="C228" i="84"/>
  <c r="B228" i="84"/>
  <c r="A228" i="84"/>
  <c r="D227" i="84"/>
  <c r="C227" i="84"/>
  <c r="B227" i="84"/>
  <c r="A227" i="84"/>
  <c r="D226" i="84"/>
  <c r="C226" i="84"/>
  <c r="B226" i="84"/>
  <c r="A226" i="84"/>
  <c r="D225" i="84"/>
  <c r="C225" i="84"/>
  <c r="B225" i="84"/>
  <c r="A225" i="84"/>
  <c r="D224" i="84"/>
  <c r="C224" i="84"/>
  <c r="B224" i="84"/>
  <c r="A224" i="84"/>
  <c r="D223" i="84"/>
  <c r="C223" i="84"/>
  <c r="B223" i="84"/>
  <c r="A223" i="84"/>
  <c r="D222" i="84"/>
  <c r="C222" i="84"/>
  <c r="B222" i="84"/>
  <c r="A222" i="84"/>
  <c r="D221" i="84"/>
  <c r="C221" i="84"/>
  <c r="B221" i="84"/>
  <c r="A221" i="84"/>
  <c r="D220" i="84"/>
  <c r="C220" i="84"/>
  <c r="B220" i="84"/>
  <c r="A220" i="84"/>
  <c r="D219" i="84"/>
  <c r="C219" i="84"/>
  <c r="B219" i="84"/>
  <c r="A219" i="84"/>
  <c r="D218" i="84"/>
  <c r="C218" i="84"/>
  <c r="B218" i="84"/>
  <c r="A218" i="84"/>
  <c r="D217" i="84"/>
  <c r="C217" i="84"/>
  <c r="B217" i="84"/>
  <c r="A217" i="84"/>
  <c r="D216" i="84"/>
  <c r="C216" i="84"/>
  <c r="B216" i="84"/>
  <c r="A216" i="84"/>
  <c r="D215" i="84"/>
  <c r="C215" i="84"/>
  <c r="B215" i="84"/>
  <c r="A215" i="84"/>
  <c r="D214" i="84"/>
  <c r="C214" i="84"/>
  <c r="B214" i="84"/>
  <c r="A214" i="84"/>
  <c r="D213" i="84"/>
  <c r="C213" i="84"/>
  <c r="B213" i="84"/>
  <c r="A213" i="84"/>
  <c r="D212" i="84"/>
  <c r="C212" i="84"/>
  <c r="B212" i="84"/>
  <c r="A212" i="84"/>
  <c r="D211" i="84"/>
  <c r="C211" i="84"/>
  <c r="B211" i="84"/>
  <c r="A211" i="84"/>
  <c r="D210" i="84"/>
  <c r="C210" i="84"/>
  <c r="B210" i="84"/>
  <c r="A210" i="84"/>
  <c r="D209" i="84"/>
  <c r="C209" i="84"/>
  <c r="B209" i="84"/>
  <c r="A209" i="84"/>
  <c r="D208" i="84"/>
  <c r="C208" i="84"/>
  <c r="B208" i="84"/>
  <c r="A208" i="84"/>
  <c r="D207" i="84"/>
  <c r="C207" i="84"/>
  <c r="B207" i="84"/>
  <c r="A207" i="84"/>
  <c r="D206" i="84"/>
  <c r="C206" i="84"/>
  <c r="B206" i="84"/>
  <c r="A206" i="84"/>
  <c r="D205" i="84"/>
  <c r="C205" i="84"/>
  <c r="B205" i="84"/>
  <c r="A205" i="84"/>
  <c r="D204" i="84"/>
  <c r="C204" i="84"/>
  <c r="B204" i="84"/>
  <c r="A204" i="84"/>
  <c r="D203" i="84"/>
  <c r="C203" i="84"/>
  <c r="B203" i="84"/>
  <c r="A203" i="84"/>
  <c r="D202" i="84"/>
  <c r="C202" i="84"/>
  <c r="B202" i="84"/>
  <c r="A202" i="84"/>
  <c r="D201" i="84"/>
  <c r="C201" i="84"/>
  <c r="B201" i="84"/>
  <c r="A201" i="84"/>
  <c r="D200" i="84"/>
  <c r="C200" i="84"/>
  <c r="B200" i="84"/>
  <c r="A200" i="84"/>
  <c r="D199" i="84"/>
  <c r="C199" i="84"/>
  <c r="B199" i="84"/>
  <c r="A199" i="84"/>
  <c r="D198" i="84"/>
  <c r="C198" i="84"/>
  <c r="B198" i="84"/>
  <c r="A198" i="84"/>
  <c r="D197" i="84"/>
  <c r="C197" i="84"/>
  <c r="B197" i="84"/>
  <c r="A197" i="84"/>
  <c r="D196" i="84"/>
  <c r="C196" i="84"/>
  <c r="B196" i="84"/>
  <c r="A196" i="84"/>
  <c r="D195" i="84"/>
  <c r="C195" i="84"/>
  <c r="B195" i="84"/>
  <c r="A195" i="84"/>
  <c r="D194" i="84"/>
  <c r="C194" i="84"/>
  <c r="B194" i="84"/>
  <c r="A194" i="84"/>
  <c r="D193" i="84"/>
  <c r="C193" i="84"/>
  <c r="B193" i="84"/>
  <c r="A193" i="84"/>
  <c r="D192" i="84"/>
  <c r="C192" i="84"/>
  <c r="B192" i="84"/>
  <c r="A192" i="84"/>
  <c r="D191" i="84"/>
  <c r="C191" i="84"/>
  <c r="B191" i="84"/>
  <c r="A191" i="84"/>
  <c r="D190" i="84"/>
  <c r="C190" i="84"/>
  <c r="B190" i="84"/>
  <c r="A190" i="84"/>
  <c r="D189" i="84"/>
  <c r="C189" i="84"/>
  <c r="B189" i="84"/>
  <c r="A189" i="84"/>
  <c r="D188" i="84"/>
  <c r="C188" i="84"/>
  <c r="B188" i="84"/>
  <c r="A188" i="84"/>
  <c r="D187" i="84"/>
  <c r="C187" i="84"/>
  <c r="B187" i="84"/>
  <c r="A187" i="84"/>
  <c r="D186" i="84"/>
  <c r="C186" i="84"/>
  <c r="B186" i="84"/>
  <c r="A186" i="84"/>
  <c r="D185" i="84"/>
  <c r="C185" i="84"/>
  <c r="B185" i="84"/>
  <c r="A185" i="84"/>
  <c r="D184" i="84"/>
  <c r="C184" i="84"/>
  <c r="B184" i="84"/>
  <c r="A184" i="84"/>
  <c r="D183" i="84"/>
  <c r="C183" i="84"/>
  <c r="B183" i="84"/>
  <c r="A183" i="84"/>
  <c r="D182" i="84"/>
  <c r="C182" i="84"/>
  <c r="B182" i="84"/>
  <c r="A182" i="84"/>
  <c r="D181" i="84"/>
  <c r="C181" i="84"/>
  <c r="B181" i="84"/>
  <c r="A181" i="84"/>
  <c r="D180" i="84"/>
  <c r="C180" i="84"/>
  <c r="B180" i="84"/>
  <c r="A180" i="84"/>
  <c r="D179" i="84"/>
  <c r="C179" i="84"/>
  <c r="B179" i="84"/>
  <c r="A179" i="84"/>
  <c r="D178" i="84"/>
  <c r="C178" i="84"/>
  <c r="B178" i="84"/>
  <c r="A178" i="84"/>
  <c r="D177" i="84"/>
  <c r="C177" i="84"/>
  <c r="B177" i="84"/>
  <c r="A177" i="84"/>
  <c r="D176" i="84"/>
  <c r="C176" i="84"/>
  <c r="B176" i="84"/>
  <c r="A176" i="84"/>
  <c r="D175" i="84"/>
  <c r="C175" i="84"/>
  <c r="B175" i="84"/>
  <c r="A175" i="84"/>
  <c r="D174" i="84"/>
  <c r="C174" i="84"/>
  <c r="B174" i="84"/>
  <c r="A174" i="84"/>
  <c r="D173" i="84"/>
  <c r="C173" i="84"/>
  <c r="B173" i="84"/>
  <c r="A173" i="84"/>
  <c r="D172" i="84"/>
  <c r="C172" i="84"/>
  <c r="B172" i="84"/>
  <c r="A172" i="84"/>
  <c r="D171" i="84"/>
  <c r="C171" i="84"/>
  <c r="B171" i="84"/>
  <c r="A171" i="84"/>
  <c r="D170" i="84"/>
  <c r="C170" i="84"/>
  <c r="B170" i="84"/>
  <c r="A170" i="84"/>
  <c r="D169" i="84"/>
  <c r="C169" i="84"/>
  <c r="B169" i="84"/>
  <c r="A169" i="84"/>
  <c r="D168" i="84"/>
  <c r="C168" i="84"/>
  <c r="B168" i="84"/>
  <c r="A168" i="84"/>
  <c r="D167" i="84"/>
  <c r="C167" i="84"/>
  <c r="B167" i="84"/>
  <c r="A167" i="84"/>
  <c r="D166" i="84"/>
  <c r="C166" i="84"/>
  <c r="B166" i="84"/>
  <c r="A166" i="84"/>
  <c r="D165" i="84"/>
  <c r="C165" i="84"/>
  <c r="B165" i="84"/>
  <c r="A165" i="84"/>
  <c r="D164" i="84"/>
  <c r="C164" i="84"/>
  <c r="B164" i="84"/>
  <c r="A164" i="84"/>
  <c r="D163" i="84"/>
  <c r="C163" i="84"/>
  <c r="B163" i="84"/>
  <c r="A163" i="84"/>
  <c r="D162" i="84"/>
  <c r="C162" i="84"/>
  <c r="B162" i="84"/>
  <c r="A162" i="84"/>
  <c r="D161" i="84"/>
  <c r="C161" i="84"/>
  <c r="B161" i="84"/>
  <c r="A161" i="84"/>
  <c r="D160" i="84"/>
  <c r="C160" i="84"/>
  <c r="B160" i="84"/>
  <c r="A160" i="84"/>
  <c r="D159" i="84"/>
  <c r="C159" i="84"/>
  <c r="B159" i="84"/>
  <c r="A159" i="84"/>
  <c r="D158" i="84"/>
  <c r="C158" i="84"/>
  <c r="B158" i="84"/>
  <c r="A158" i="84"/>
  <c r="D157" i="84"/>
  <c r="C157" i="84"/>
  <c r="B157" i="84"/>
  <c r="A157" i="84"/>
  <c r="D156" i="84"/>
  <c r="C156" i="84"/>
  <c r="B156" i="84"/>
  <c r="A156" i="84"/>
  <c r="D155" i="84"/>
  <c r="C155" i="84"/>
  <c r="B155" i="84"/>
  <c r="A155" i="84"/>
  <c r="D154" i="84"/>
  <c r="C154" i="84"/>
  <c r="B154" i="84"/>
  <c r="A154" i="84"/>
  <c r="D153" i="84"/>
  <c r="C153" i="84"/>
  <c r="B153" i="84"/>
  <c r="A153" i="84"/>
  <c r="D152" i="84"/>
  <c r="C152" i="84"/>
  <c r="B152" i="84"/>
  <c r="A152" i="84"/>
  <c r="D151" i="84"/>
  <c r="C151" i="84"/>
  <c r="B151" i="84"/>
  <c r="A151" i="84"/>
  <c r="D150" i="84"/>
  <c r="C150" i="84"/>
  <c r="B150" i="84"/>
  <c r="A150" i="84"/>
  <c r="D149" i="84"/>
  <c r="C149" i="84"/>
  <c r="B149" i="84"/>
  <c r="A149" i="84"/>
  <c r="D148" i="84"/>
  <c r="C148" i="84"/>
  <c r="B148" i="84"/>
  <c r="A148" i="84"/>
  <c r="D147" i="84"/>
  <c r="C147" i="84"/>
  <c r="B147" i="84"/>
  <c r="A147" i="84"/>
  <c r="D146" i="84"/>
  <c r="C146" i="84"/>
  <c r="B146" i="84"/>
  <c r="A146" i="84"/>
  <c r="D145" i="84"/>
  <c r="C145" i="84"/>
  <c r="B145" i="84"/>
  <c r="A145" i="84"/>
  <c r="D144" i="84"/>
  <c r="C144" i="84"/>
  <c r="B144" i="84"/>
  <c r="A144" i="84"/>
  <c r="D143" i="84"/>
  <c r="C143" i="84"/>
  <c r="B143" i="84"/>
  <c r="A143" i="84"/>
  <c r="D142" i="84"/>
  <c r="C142" i="84"/>
  <c r="B142" i="84"/>
  <c r="A142" i="84"/>
  <c r="D141" i="84"/>
  <c r="C141" i="84"/>
  <c r="B141" i="84"/>
  <c r="A141" i="84"/>
  <c r="D140" i="84"/>
  <c r="C140" i="84"/>
  <c r="B140" i="84"/>
  <c r="A140" i="84"/>
  <c r="D139" i="84"/>
  <c r="C139" i="84"/>
  <c r="B139" i="84"/>
  <c r="A139" i="84"/>
  <c r="D138" i="84"/>
  <c r="C138" i="84"/>
  <c r="B138" i="84"/>
  <c r="A138" i="84"/>
  <c r="D137" i="84"/>
  <c r="C137" i="84"/>
  <c r="B137" i="84"/>
  <c r="A137" i="84"/>
  <c r="D136" i="84"/>
  <c r="C136" i="84"/>
  <c r="B136" i="84"/>
  <c r="A136" i="84"/>
  <c r="D135" i="84"/>
  <c r="C135" i="84"/>
  <c r="B135" i="84"/>
  <c r="A135" i="84"/>
  <c r="D134" i="84"/>
  <c r="C134" i="84"/>
  <c r="B134" i="84"/>
  <c r="A134" i="84"/>
  <c r="D133" i="84"/>
  <c r="C133" i="84"/>
  <c r="B133" i="84"/>
  <c r="A133" i="84"/>
  <c r="D132" i="84"/>
  <c r="C132" i="84"/>
  <c r="B132" i="84"/>
  <c r="A132" i="84"/>
  <c r="D131" i="84"/>
  <c r="C131" i="84"/>
  <c r="B131" i="84"/>
  <c r="A131" i="84"/>
  <c r="D130" i="84"/>
  <c r="C130" i="84"/>
  <c r="B130" i="84"/>
  <c r="A130" i="84"/>
  <c r="D129" i="84"/>
  <c r="C129" i="84"/>
  <c r="B129" i="84"/>
  <c r="A129" i="84"/>
  <c r="D128" i="84"/>
  <c r="C128" i="84"/>
  <c r="B128" i="84"/>
  <c r="A128" i="84"/>
  <c r="D127" i="84"/>
  <c r="C127" i="84"/>
  <c r="B127" i="84"/>
  <c r="A127" i="84"/>
  <c r="D126" i="84"/>
  <c r="C126" i="84"/>
  <c r="B126" i="84"/>
  <c r="A126" i="84"/>
  <c r="D125" i="84"/>
  <c r="C125" i="84"/>
  <c r="B125" i="84"/>
  <c r="A125" i="84"/>
  <c r="D124" i="84"/>
  <c r="C124" i="84"/>
  <c r="B124" i="84"/>
  <c r="A124" i="84"/>
  <c r="D123" i="84"/>
  <c r="C123" i="84"/>
  <c r="B123" i="84"/>
  <c r="A123" i="84"/>
  <c r="D122" i="84"/>
  <c r="C122" i="84"/>
  <c r="B122" i="84"/>
  <c r="A122" i="84"/>
  <c r="D121" i="84"/>
  <c r="C121" i="84"/>
  <c r="B121" i="84"/>
  <c r="A121" i="84"/>
  <c r="D120" i="84"/>
  <c r="C120" i="84"/>
  <c r="B120" i="84"/>
  <c r="A120" i="84"/>
  <c r="D119" i="84"/>
  <c r="C119" i="84"/>
  <c r="B119" i="84"/>
  <c r="A119" i="84"/>
  <c r="D118" i="84"/>
  <c r="C118" i="84"/>
  <c r="B118" i="84"/>
  <c r="A118" i="84"/>
  <c r="D117" i="84"/>
  <c r="C117" i="84"/>
  <c r="B117" i="84"/>
  <c r="A117" i="84"/>
  <c r="D116" i="84"/>
  <c r="C116" i="84"/>
  <c r="B116" i="84"/>
  <c r="A116" i="84"/>
  <c r="D115" i="84"/>
  <c r="C115" i="84"/>
  <c r="B115" i="84"/>
  <c r="A115" i="84"/>
  <c r="D114" i="84"/>
  <c r="C114" i="84"/>
  <c r="B114" i="84"/>
  <c r="A114" i="84"/>
  <c r="D113" i="84"/>
  <c r="C113" i="84"/>
  <c r="B113" i="84"/>
  <c r="A113" i="84"/>
  <c r="D112" i="84"/>
  <c r="C112" i="84"/>
  <c r="B112" i="84"/>
  <c r="A112" i="84"/>
  <c r="D111" i="84"/>
  <c r="C111" i="84"/>
  <c r="B111" i="84"/>
  <c r="A111" i="84"/>
  <c r="D110" i="84"/>
  <c r="C110" i="84"/>
  <c r="B110" i="84"/>
  <c r="A110" i="84"/>
  <c r="D109" i="84"/>
  <c r="C109" i="84"/>
  <c r="B109" i="84"/>
  <c r="A109" i="84"/>
  <c r="D108" i="84"/>
  <c r="C108" i="84"/>
  <c r="B108" i="84"/>
  <c r="A108" i="84"/>
  <c r="D107" i="84"/>
  <c r="C107" i="84"/>
  <c r="B107" i="84"/>
  <c r="A107" i="84"/>
  <c r="D106" i="84"/>
  <c r="C106" i="84"/>
  <c r="B106" i="84"/>
  <c r="A106" i="84"/>
  <c r="D105" i="84"/>
  <c r="C105" i="84"/>
  <c r="B105" i="84"/>
  <c r="A105" i="84"/>
  <c r="D104" i="84"/>
  <c r="C104" i="84"/>
  <c r="B104" i="84"/>
  <c r="A104" i="84"/>
  <c r="D103" i="84"/>
  <c r="C103" i="84"/>
  <c r="B103" i="84"/>
  <c r="A103" i="84"/>
  <c r="D102" i="84"/>
  <c r="C102" i="84"/>
  <c r="B102" i="84"/>
  <c r="A102" i="84"/>
  <c r="D101" i="84"/>
  <c r="C101" i="84"/>
  <c r="B101" i="84"/>
  <c r="A101" i="84"/>
  <c r="D100" i="84"/>
  <c r="C100" i="84"/>
  <c r="B100" i="84"/>
  <c r="A100" i="84"/>
  <c r="D99" i="84"/>
  <c r="C99" i="84"/>
  <c r="B99" i="84"/>
  <c r="A99" i="84"/>
  <c r="D98" i="84"/>
  <c r="C98" i="84"/>
  <c r="B98" i="84"/>
  <c r="A98" i="84"/>
  <c r="D97" i="84"/>
  <c r="C97" i="84"/>
  <c r="B97" i="84"/>
  <c r="A97" i="84"/>
  <c r="D96" i="84"/>
  <c r="C96" i="84"/>
  <c r="B96" i="84"/>
  <c r="A96" i="84"/>
  <c r="D95" i="84"/>
  <c r="C95" i="84"/>
  <c r="B95" i="84"/>
  <c r="A95" i="84"/>
  <c r="D94" i="84"/>
  <c r="C94" i="84"/>
  <c r="B94" i="84"/>
  <c r="A94" i="84"/>
  <c r="D93" i="84"/>
  <c r="C93" i="84"/>
  <c r="B93" i="84"/>
  <c r="A93" i="84"/>
  <c r="D92" i="84"/>
  <c r="C92" i="84"/>
  <c r="B92" i="84"/>
  <c r="A92" i="84"/>
  <c r="D91" i="84"/>
  <c r="C91" i="84"/>
  <c r="B91" i="84"/>
  <c r="A91" i="84"/>
  <c r="D90" i="84"/>
  <c r="C90" i="84"/>
  <c r="B90" i="84"/>
  <c r="A90" i="84"/>
  <c r="D89" i="84"/>
  <c r="C89" i="84"/>
  <c r="B89" i="84"/>
  <c r="A89" i="84"/>
  <c r="D88" i="84"/>
  <c r="C88" i="84"/>
  <c r="B88" i="84"/>
  <c r="A88" i="84"/>
  <c r="D87" i="84"/>
  <c r="C87" i="84"/>
  <c r="B87" i="84"/>
  <c r="A87" i="84"/>
  <c r="D86" i="84"/>
  <c r="C86" i="84"/>
  <c r="B86" i="84"/>
  <c r="A86" i="84"/>
  <c r="D85" i="84"/>
  <c r="C85" i="84"/>
  <c r="B85" i="84"/>
  <c r="A85" i="84"/>
  <c r="D84" i="84"/>
  <c r="C84" i="84"/>
  <c r="B84" i="84"/>
  <c r="A84" i="84"/>
  <c r="D83" i="84"/>
  <c r="C83" i="84"/>
  <c r="B83" i="84"/>
  <c r="A83" i="84"/>
  <c r="D82" i="84"/>
  <c r="C82" i="84"/>
  <c r="B82" i="84"/>
  <c r="A82" i="84"/>
  <c r="D81" i="84"/>
  <c r="C81" i="84"/>
  <c r="B81" i="84"/>
  <c r="A81" i="84"/>
  <c r="D80" i="84"/>
  <c r="C80" i="84"/>
  <c r="B80" i="84"/>
  <c r="A80" i="84"/>
  <c r="D79" i="84"/>
  <c r="C79" i="84"/>
  <c r="B79" i="84"/>
  <c r="A79" i="84"/>
  <c r="D78" i="84"/>
  <c r="C78" i="84"/>
  <c r="B78" i="84"/>
  <c r="A78" i="84"/>
  <c r="D77" i="84"/>
  <c r="C77" i="84"/>
  <c r="B77" i="84"/>
  <c r="A77" i="84"/>
  <c r="D76" i="84"/>
  <c r="C76" i="84"/>
  <c r="B76" i="84"/>
  <c r="A76" i="84"/>
  <c r="D75" i="84"/>
  <c r="C75" i="84"/>
  <c r="B75" i="84"/>
  <c r="A75" i="84"/>
  <c r="D74" i="84"/>
  <c r="C74" i="84"/>
  <c r="B74" i="84"/>
  <c r="A74" i="84"/>
  <c r="D73" i="84"/>
  <c r="C73" i="84"/>
  <c r="B73" i="84"/>
  <c r="A73" i="84"/>
  <c r="D72" i="84"/>
  <c r="C72" i="84"/>
  <c r="B72" i="84"/>
  <c r="A72" i="84"/>
  <c r="D71" i="84"/>
  <c r="C71" i="84"/>
  <c r="B71" i="84"/>
  <c r="A71" i="84"/>
  <c r="D70" i="84"/>
  <c r="C70" i="84"/>
  <c r="B70" i="84"/>
  <c r="A70" i="84"/>
  <c r="D69" i="84"/>
  <c r="C69" i="84"/>
  <c r="B69" i="84"/>
  <c r="A69" i="84"/>
  <c r="D68" i="84"/>
  <c r="C68" i="84"/>
  <c r="B68" i="84"/>
  <c r="A68" i="84"/>
  <c r="D67" i="84"/>
  <c r="C67" i="84"/>
  <c r="B67" i="84"/>
  <c r="A67" i="84"/>
  <c r="D66" i="84"/>
  <c r="C66" i="84"/>
  <c r="B66" i="84"/>
  <c r="A66" i="84"/>
  <c r="D65" i="84"/>
  <c r="C65" i="84"/>
  <c r="B65" i="84"/>
  <c r="A65" i="84"/>
  <c r="D64" i="84"/>
  <c r="C64" i="84"/>
  <c r="B64" i="84"/>
  <c r="A64" i="84"/>
  <c r="D63" i="84"/>
  <c r="C63" i="84"/>
  <c r="B63" i="84"/>
  <c r="A63" i="84"/>
  <c r="D62" i="84"/>
  <c r="C62" i="84"/>
  <c r="B62" i="84"/>
  <c r="A62" i="84"/>
  <c r="D61" i="84"/>
  <c r="C61" i="84"/>
  <c r="B61" i="84"/>
  <c r="A61" i="84"/>
  <c r="D60" i="84"/>
  <c r="C60" i="84"/>
  <c r="B60" i="84"/>
  <c r="A60" i="84"/>
  <c r="D59" i="84"/>
  <c r="C59" i="84"/>
  <c r="B59" i="84"/>
  <c r="A59" i="84"/>
  <c r="D58" i="84"/>
  <c r="C58" i="84"/>
  <c r="B58" i="84"/>
  <c r="A58" i="84"/>
  <c r="D57" i="84"/>
  <c r="C57" i="84"/>
  <c r="B57" i="84"/>
  <c r="A57" i="84"/>
  <c r="D56" i="84"/>
  <c r="C56" i="84"/>
  <c r="B56" i="84"/>
  <c r="A56" i="84"/>
  <c r="D55" i="84"/>
  <c r="C55" i="84"/>
  <c r="B55" i="84"/>
  <c r="A55" i="84"/>
  <c r="D54" i="84"/>
  <c r="C54" i="84"/>
  <c r="B54" i="84"/>
  <c r="A54" i="84"/>
  <c r="D53" i="84"/>
  <c r="C53" i="84"/>
  <c r="B53" i="84"/>
  <c r="A53" i="84"/>
  <c r="D52" i="84"/>
  <c r="C52" i="84"/>
  <c r="B52" i="84"/>
  <c r="A52" i="84"/>
  <c r="D51" i="84"/>
  <c r="C51" i="84"/>
  <c r="B51" i="84"/>
  <c r="A51" i="84"/>
  <c r="D50" i="84"/>
  <c r="C50" i="84"/>
  <c r="B50" i="84"/>
  <c r="A50" i="84"/>
  <c r="D49" i="84"/>
  <c r="C49" i="84"/>
  <c r="B49" i="84"/>
  <c r="A49" i="84"/>
  <c r="D48" i="84"/>
  <c r="C48" i="84"/>
  <c r="B48" i="84"/>
  <c r="A48" i="84"/>
  <c r="D47" i="84"/>
  <c r="C47" i="84"/>
  <c r="B47" i="84"/>
  <c r="A47" i="84"/>
  <c r="D46" i="84"/>
  <c r="C46" i="84"/>
  <c r="B46" i="84"/>
  <c r="A46" i="84"/>
  <c r="D45" i="84"/>
  <c r="C45" i="84"/>
  <c r="B45" i="84"/>
  <c r="A45" i="84"/>
  <c r="D44" i="84"/>
  <c r="C44" i="84"/>
  <c r="B44" i="84"/>
  <c r="A44" i="84"/>
  <c r="D43" i="84"/>
  <c r="C43" i="84"/>
  <c r="B43" i="84"/>
  <c r="A43" i="84"/>
  <c r="D42" i="84"/>
  <c r="C42" i="84"/>
  <c r="B42" i="84"/>
  <c r="A42" i="84"/>
  <c r="D41" i="84"/>
  <c r="C41" i="84"/>
  <c r="B41" i="84"/>
  <c r="A41" i="84"/>
  <c r="D40" i="84"/>
  <c r="C40" i="84"/>
  <c r="B40" i="84"/>
  <c r="A40" i="84"/>
  <c r="D39" i="84"/>
  <c r="C39" i="84"/>
  <c r="B39" i="84"/>
  <c r="A39" i="84"/>
  <c r="D38" i="84"/>
  <c r="C38" i="84"/>
  <c r="B38" i="84"/>
  <c r="A38" i="84"/>
  <c r="D37" i="84"/>
  <c r="C37" i="84"/>
  <c r="B37" i="84"/>
  <c r="A37" i="84"/>
  <c r="D36" i="84"/>
  <c r="C36" i="84"/>
  <c r="B36" i="84"/>
  <c r="A36" i="84"/>
  <c r="D35" i="84"/>
  <c r="C35" i="84"/>
  <c r="B35" i="84"/>
  <c r="A35" i="84"/>
  <c r="D34" i="84"/>
  <c r="C34" i="84"/>
  <c r="B34" i="84"/>
  <c r="A34" i="84"/>
  <c r="D33" i="84"/>
  <c r="C33" i="84"/>
  <c r="B33" i="84"/>
  <c r="A33" i="84"/>
  <c r="D32" i="84"/>
  <c r="C32" i="84"/>
  <c r="B32" i="84"/>
  <c r="A32" i="84"/>
  <c r="D31" i="84"/>
  <c r="C31" i="84"/>
  <c r="B31" i="84"/>
  <c r="A31" i="84"/>
  <c r="D30" i="84"/>
  <c r="C30" i="84"/>
  <c r="B30" i="84"/>
  <c r="A30" i="84"/>
  <c r="D29" i="84"/>
  <c r="C29" i="84"/>
  <c r="B29" i="84"/>
  <c r="A29" i="84"/>
  <c r="D28" i="84"/>
  <c r="C28" i="84"/>
  <c r="B28" i="84"/>
  <c r="A28" i="84"/>
  <c r="D27" i="84"/>
  <c r="C27" i="84"/>
  <c r="B27" i="84"/>
  <c r="A27" i="84"/>
  <c r="D26" i="84"/>
  <c r="C26" i="84"/>
  <c r="B26" i="84"/>
  <c r="A26" i="84"/>
  <c r="D25" i="84"/>
  <c r="C25" i="84"/>
  <c r="B25" i="84"/>
  <c r="A25" i="84"/>
  <c r="D24" i="84"/>
  <c r="C24" i="84"/>
  <c r="B24" i="84"/>
  <c r="A24" i="84"/>
  <c r="D23" i="84"/>
  <c r="C23" i="84"/>
  <c r="B23" i="84"/>
  <c r="A23" i="84"/>
  <c r="D22" i="84"/>
  <c r="C22" i="84"/>
  <c r="B22" i="84"/>
  <c r="A22" i="84"/>
  <c r="D21" i="84"/>
  <c r="C21" i="84"/>
  <c r="B21" i="84"/>
  <c r="A21" i="84"/>
  <c r="D20" i="84"/>
  <c r="C20" i="84"/>
  <c r="B20" i="84"/>
  <c r="A20" i="84"/>
  <c r="D19" i="84"/>
  <c r="C19" i="84"/>
  <c r="B19" i="84"/>
  <c r="A19" i="84"/>
  <c r="D18" i="84"/>
  <c r="C18" i="84"/>
  <c r="B18" i="84"/>
  <c r="A18" i="84"/>
  <c r="D17" i="84"/>
  <c r="C17" i="84"/>
  <c r="B17" i="84"/>
  <c r="A17" i="84"/>
  <c r="D16" i="84"/>
  <c r="C16" i="84"/>
  <c r="B16" i="84"/>
  <c r="A16" i="84"/>
  <c r="D15" i="84"/>
  <c r="C15" i="84"/>
  <c r="B15" i="84"/>
  <c r="A15" i="84"/>
  <c r="D14" i="84"/>
  <c r="C14" i="84"/>
  <c r="B14" i="84"/>
  <c r="A14" i="84"/>
  <c r="D13" i="84"/>
  <c r="C13" i="84"/>
  <c r="B13" i="84"/>
  <c r="A13" i="84"/>
  <c r="K9" i="84"/>
  <c r="K8" i="84"/>
  <c r="K7" i="84"/>
  <c r="E7" i="84"/>
  <c r="K6" i="84"/>
  <c r="E6" i="84"/>
  <c r="K5" i="84"/>
  <c r="E5" i="84"/>
  <c r="A4" i="84"/>
  <c r="A3" i="84"/>
  <c r="A2" i="84"/>
  <c r="AH76" i="39" l="1"/>
  <c r="AQ76" i="39"/>
  <c r="AQ68" i="39"/>
  <c r="AN62" i="39"/>
  <c r="AN76" i="39"/>
  <c r="AK76" i="39"/>
  <c r="AE76" i="39"/>
  <c r="AB62" i="39"/>
  <c r="AB76" i="39"/>
  <c r="Y76" i="39"/>
  <c r="Y68" i="39"/>
  <c r="V76" i="39"/>
  <c r="S76" i="39"/>
  <c r="P76" i="39"/>
  <c r="M76" i="39"/>
  <c r="S68" i="39"/>
  <c r="P68" i="39"/>
  <c r="J68" i="39"/>
  <c r="Y62" i="39"/>
  <c r="AK62" i="39"/>
  <c r="M62" i="39"/>
  <c r="V62" i="39"/>
  <c r="S62" i="39"/>
  <c r="AE62" i="39"/>
  <c r="AQ62" i="39"/>
  <c r="J62" i="39"/>
  <c r="AH62" i="39"/>
  <c r="P62" i="39"/>
  <c r="M68" i="39"/>
  <c r="AB68" i="39"/>
  <c r="AN68" i="39"/>
  <c r="AT75" i="39"/>
  <c r="D512" i="83"/>
  <c r="C512" i="83"/>
  <c r="B512" i="83"/>
  <c r="A512" i="83"/>
  <c r="D511" i="83"/>
  <c r="C511" i="83"/>
  <c r="B511" i="83"/>
  <c r="A511" i="83"/>
  <c r="D510" i="83"/>
  <c r="C510" i="83"/>
  <c r="B510" i="83"/>
  <c r="A510" i="83"/>
  <c r="D509" i="83"/>
  <c r="C509" i="83"/>
  <c r="B509" i="83"/>
  <c r="A509" i="83"/>
  <c r="D508" i="83"/>
  <c r="C508" i="83"/>
  <c r="B508" i="83"/>
  <c r="A508" i="83"/>
  <c r="D507" i="83"/>
  <c r="C507" i="83"/>
  <c r="B507" i="83"/>
  <c r="A507" i="83"/>
  <c r="D506" i="83"/>
  <c r="C506" i="83"/>
  <c r="B506" i="83"/>
  <c r="A506" i="83"/>
  <c r="D505" i="83"/>
  <c r="C505" i="83"/>
  <c r="B505" i="83"/>
  <c r="A505" i="83"/>
  <c r="D504" i="83"/>
  <c r="C504" i="83"/>
  <c r="B504" i="83"/>
  <c r="A504" i="83"/>
  <c r="D503" i="83"/>
  <c r="C503" i="83"/>
  <c r="B503" i="83"/>
  <c r="A503" i="83"/>
  <c r="D502" i="83"/>
  <c r="C502" i="83"/>
  <c r="B502" i="83"/>
  <c r="A502" i="83"/>
  <c r="D501" i="83"/>
  <c r="C501" i="83"/>
  <c r="B501" i="83"/>
  <c r="A501" i="83"/>
  <c r="D500" i="83"/>
  <c r="C500" i="83"/>
  <c r="B500" i="83"/>
  <c r="A500" i="83"/>
  <c r="D499" i="83"/>
  <c r="C499" i="83"/>
  <c r="B499" i="83"/>
  <c r="A499" i="83"/>
  <c r="D498" i="83"/>
  <c r="C498" i="83"/>
  <c r="B498" i="83"/>
  <c r="A498" i="83"/>
  <c r="D497" i="83"/>
  <c r="C497" i="83"/>
  <c r="B497" i="83"/>
  <c r="A497" i="83"/>
  <c r="D496" i="83"/>
  <c r="C496" i="83"/>
  <c r="B496" i="83"/>
  <c r="A496" i="83"/>
  <c r="D495" i="83"/>
  <c r="C495" i="83"/>
  <c r="B495" i="83"/>
  <c r="A495" i="83"/>
  <c r="D494" i="83"/>
  <c r="C494" i="83"/>
  <c r="B494" i="83"/>
  <c r="A494" i="83"/>
  <c r="D493" i="83"/>
  <c r="C493" i="83"/>
  <c r="B493" i="83"/>
  <c r="A493" i="83"/>
  <c r="D492" i="83"/>
  <c r="C492" i="83"/>
  <c r="B492" i="83"/>
  <c r="A492" i="83"/>
  <c r="D491" i="83"/>
  <c r="C491" i="83"/>
  <c r="B491" i="83"/>
  <c r="A491" i="83"/>
  <c r="D490" i="83"/>
  <c r="C490" i="83"/>
  <c r="B490" i="83"/>
  <c r="A490" i="83"/>
  <c r="D489" i="83"/>
  <c r="C489" i="83"/>
  <c r="B489" i="83"/>
  <c r="A489" i="83"/>
  <c r="D488" i="83"/>
  <c r="C488" i="83"/>
  <c r="B488" i="83"/>
  <c r="A488" i="83"/>
  <c r="D487" i="83"/>
  <c r="C487" i="83"/>
  <c r="B487" i="83"/>
  <c r="A487" i="83"/>
  <c r="D486" i="83"/>
  <c r="C486" i="83"/>
  <c r="B486" i="83"/>
  <c r="A486" i="83"/>
  <c r="D485" i="83"/>
  <c r="C485" i="83"/>
  <c r="B485" i="83"/>
  <c r="A485" i="83"/>
  <c r="D484" i="83"/>
  <c r="C484" i="83"/>
  <c r="B484" i="83"/>
  <c r="A484" i="83"/>
  <c r="D483" i="83"/>
  <c r="C483" i="83"/>
  <c r="B483" i="83"/>
  <c r="A483" i="83"/>
  <c r="D482" i="83"/>
  <c r="C482" i="83"/>
  <c r="B482" i="83"/>
  <c r="A482" i="83"/>
  <c r="D481" i="83"/>
  <c r="C481" i="83"/>
  <c r="B481" i="83"/>
  <c r="A481" i="83"/>
  <c r="D480" i="83"/>
  <c r="C480" i="83"/>
  <c r="B480" i="83"/>
  <c r="A480" i="83"/>
  <c r="D479" i="83"/>
  <c r="C479" i="83"/>
  <c r="B479" i="83"/>
  <c r="A479" i="83"/>
  <c r="D478" i="83"/>
  <c r="C478" i="83"/>
  <c r="B478" i="83"/>
  <c r="A478" i="83"/>
  <c r="D477" i="83"/>
  <c r="C477" i="83"/>
  <c r="B477" i="83"/>
  <c r="A477" i="83"/>
  <c r="D476" i="83"/>
  <c r="C476" i="83"/>
  <c r="B476" i="83"/>
  <c r="A476" i="83"/>
  <c r="D475" i="83"/>
  <c r="C475" i="83"/>
  <c r="B475" i="83"/>
  <c r="A475" i="83"/>
  <c r="D474" i="83"/>
  <c r="C474" i="83"/>
  <c r="B474" i="83"/>
  <c r="A474" i="83"/>
  <c r="D473" i="83"/>
  <c r="C473" i="83"/>
  <c r="B473" i="83"/>
  <c r="A473" i="83"/>
  <c r="D472" i="83"/>
  <c r="C472" i="83"/>
  <c r="B472" i="83"/>
  <c r="A472" i="83"/>
  <c r="D471" i="83"/>
  <c r="C471" i="83"/>
  <c r="B471" i="83"/>
  <c r="A471" i="83"/>
  <c r="D470" i="83"/>
  <c r="C470" i="83"/>
  <c r="B470" i="83"/>
  <c r="A470" i="83"/>
  <c r="D469" i="83"/>
  <c r="C469" i="83"/>
  <c r="B469" i="83"/>
  <c r="A469" i="83"/>
  <c r="D468" i="83"/>
  <c r="C468" i="83"/>
  <c r="B468" i="83"/>
  <c r="A468" i="83"/>
  <c r="D467" i="83"/>
  <c r="C467" i="83"/>
  <c r="B467" i="83"/>
  <c r="A467" i="83"/>
  <c r="D466" i="83"/>
  <c r="C466" i="83"/>
  <c r="B466" i="83"/>
  <c r="A466" i="83"/>
  <c r="D465" i="83"/>
  <c r="C465" i="83"/>
  <c r="B465" i="83"/>
  <c r="A465" i="83"/>
  <c r="D464" i="83"/>
  <c r="C464" i="83"/>
  <c r="B464" i="83"/>
  <c r="A464" i="83"/>
  <c r="D463" i="83"/>
  <c r="C463" i="83"/>
  <c r="B463" i="83"/>
  <c r="A463" i="83"/>
  <c r="D462" i="83"/>
  <c r="C462" i="83"/>
  <c r="B462" i="83"/>
  <c r="A462" i="83"/>
  <c r="D461" i="83"/>
  <c r="C461" i="83"/>
  <c r="B461" i="83"/>
  <c r="A461" i="83"/>
  <c r="D460" i="83"/>
  <c r="C460" i="83"/>
  <c r="B460" i="83"/>
  <c r="A460" i="83"/>
  <c r="D459" i="83"/>
  <c r="C459" i="83"/>
  <c r="B459" i="83"/>
  <c r="A459" i="83"/>
  <c r="D458" i="83"/>
  <c r="C458" i="83"/>
  <c r="B458" i="83"/>
  <c r="A458" i="83"/>
  <c r="D457" i="83"/>
  <c r="C457" i="83"/>
  <c r="B457" i="83"/>
  <c r="A457" i="83"/>
  <c r="D456" i="83"/>
  <c r="C456" i="83"/>
  <c r="B456" i="83"/>
  <c r="A456" i="83"/>
  <c r="D455" i="83"/>
  <c r="C455" i="83"/>
  <c r="B455" i="83"/>
  <c r="A455" i="83"/>
  <c r="D454" i="83"/>
  <c r="C454" i="83"/>
  <c r="B454" i="83"/>
  <c r="A454" i="83"/>
  <c r="D453" i="83"/>
  <c r="C453" i="83"/>
  <c r="B453" i="83"/>
  <c r="A453" i="83"/>
  <c r="D452" i="83"/>
  <c r="C452" i="83"/>
  <c r="B452" i="83"/>
  <c r="A452" i="83"/>
  <c r="D451" i="83"/>
  <c r="C451" i="83"/>
  <c r="B451" i="83"/>
  <c r="A451" i="83"/>
  <c r="D450" i="83"/>
  <c r="C450" i="83"/>
  <c r="B450" i="83"/>
  <c r="A450" i="83"/>
  <c r="D449" i="83"/>
  <c r="C449" i="83"/>
  <c r="B449" i="83"/>
  <c r="A449" i="83"/>
  <c r="D448" i="83"/>
  <c r="C448" i="83"/>
  <c r="B448" i="83"/>
  <c r="A448" i="83"/>
  <c r="D447" i="83"/>
  <c r="C447" i="83"/>
  <c r="B447" i="83"/>
  <c r="A447" i="83"/>
  <c r="D446" i="83"/>
  <c r="C446" i="83"/>
  <c r="B446" i="83"/>
  <c r="A446" i="83"/>
  <c r="D445" i="83"/>
  <c r="C445" i="83"/>
  <c r="B445" i="83"/>
  <c r="A445" i="83"/>
  <c r="D444" i="83"/>
  <c r="C444" i="83"/>
  <c r="B444" i="83"/>
  <c r="A444" i="83"/>
  <c r="D443" i="83"/>
  <c r="C443" i="83"/>
  <c r="B443" i="83"/>
  <c r="A443" i="83"/>
  <c r="D442" i="83"/>
  <c r="C442" i="83"/>
  <c r="B442" i="83"/>
  <c r="A442" i="83"/>
  <c r="D441" i="83"/>
  <c r="C441" i="83"/>
  <c r="B441" i="83"/>
  <c r="A441" i="83"/>
  <c r="D440" i="83"/>
  <c r="C440" i="83"/>
  <c r="B440" i="83"/>
  <c r="A440" i="83"/>
  <c r="D439" i="83"/>
  <c r="C439" i="83"/>
  <c r="B439" i="83"/>
  <c r="A439" i="83"/>
  <c r="D438" i="83"/>
  <c r="C438" i="83"/>
  <c r="B438" i="83"/>
  <c r="A438" i="83"/>
  <c r="D437" i="83"/>
  <c r="C437" i="83"/>
  <c r="B437" i="83"/>
  <c r="A437" i="83"/>
  <c r="D436" i="83"/>
  <c r="C436" i="83"/>
  <c r="B436" i="83"/>
  <c r="A436" i="83"/>
  <c r="D435" i="83"/>
  <c r="C435" i="83"/>
  <c r="B435" i="83"/>
  <c r="A435" i="83"/>
  <c r="D434" i="83"/>
  <c r="C434" i="83"/>
  <c r="B434" i="83"/>
  <c r="A434" i="83"/>
  <c r="D433" i="83"/>
  <c r="C433" i="83"/>
  <c r="B433" i="83"/>
  <c r="A433" i="83"/>
  <c r="D432" i="83"/>
  <c r="C432" i="83"/>
  <c r="B432" i="83"/>
  <c r="A432" i="83"/>
  <c r="D431" i="83"/>
  <c r="C431" i="83"/>
  <c r="B431" i="83"/>
  <c r="A431" i="83"/>
  <c r="D430" i="83"/>
  <c r="C430" i="83"/>
  <c r="B430" i="83"/>
  <c r="A430" i="83"/>
  <c r="D429" i="83"/>
  <c r="C429" i="83"/>
  <c r="B429" i="83"/>
  <c r="A429" i="83"/>
  <c r="D428" i="83"/>
  <c r="C428" i="83"/>
  <c r="B428" i="83"/>
  <c r="A428" i="83"/>
  <c r="D427" i="83"/>
  <c r="C427" i="83"/>
  <c r="B427" i="83"/>
  <c r="A427" i="83"/>
  <c r="D426" i="83"/>
  <c r="C426" i="83"/>
  <c r="B426" i="83"/>
  <c r="A426" i="83"/>
  <c r="D425" i="83"/>
  <c r="C425" i="83"/>
  <c r="B425" i="83"/>
  <c r="A425" i="83"/>
  <c r="D424" i="83"/>
  <c r="C424" i="83"/>
  <c r="B424" i="83"/>
  <c r="A424" i="83"/>
  <c r="D423" i="83"/>
  <c r="C423" i="83"/>
  <c r="B423" i="83"/>
  <c r="A423" i="83"/>
  <c r="D422" i="83"/>
  <c r="C422" i="83"/>
  <c r="B422" i="83"/>
  <c r="A422" i="83"/>
  <c r="D421" i="83"/>
  <c r="C421" i="83"/>
  <c r="B421" i="83"/>
  <c r="A421" i="83"/>
  <c r="D420" i="83"/>
  <c r="C420" i="83"/>
  <c r="B420" i="83"/>
  <c r="A420" i="83"/>
  <c r="D419" i="83"/>
  <c r="C419" i="83"/>
  <c r="B419" i="83"/>
  <c r="A419" i="83"/>
  <c r="D418" i="83"/>
  <c r="C418" i="83"/>
  <c r="B418" i="83"/>
  <c r="A418" i="83"/>
  <c r="D417" i="83"/>
  <c r="C417" i="83"/>
  <c r="B417" i="83"/>
  <c r="A417" i="83"/>
  <c r="D416" i="83"/>
  <c r="C416" i="83"/>
  <c r="B416" i="83"/>
  <c r="A416" i="83"/>
  <c r="D415" i="83"/>
  <c r="C415" i="83"/>
  <c r="B415" i="83"/>
  <c r="A415" i="83"/>
  <c r="D414" i="83"/>
  <c r="C414" i="83"/>
  <c r="B414" i="83"/>
  <c r="A414" i="83"/>
  <c r="D413" i="83"/>
  <c r="C413" i="83"/>
  <c r="B413" i="83"/>
  <c r="A413" i="83"/>
  <c r="D412" i="83"/>
  <c r="C412" i="83"/>
  <c r="B412" i="83"/>
  <c r="A412" i="83"/>
  <c r="D411" i="83"/>
  <c r="C411" i="83"/>
  <c r="B411" i="83"/>
  <c r="A411" i="83"/>
  <c r="D410" i="83"/>
  <c r="C410" i="83"/>
  <c r="B410" i="83"/>
  <c r="A410" i="83"/>
  <c r="D409" i="83"/>
  <c r="C409" i="83"/>
  <c r="B409" i="83"/>
  <c r="A409" i="83"/>
  <c r="D408" i="83"/>
  <c r="C408" i="83"/>
  <c r="B408" i="83"/>
  <c r="A408" i="83"/>
  <c r="D407" i="83"/>
  <c r="C407" i="83"/>
  <c r="B407" i="83"/>
  <c r="A407" i="83"/>
  <c r="D406" i="83"/>
  <c r="C406" i="83"/>
  <c r="B406" i="83"/>
  <c r="A406" i="83"/>
  <c r="D405" i="83"/>
  <c r="C405" i="83"/>
  <c r="B405" i="83"/>
  <c r="A405" i="83"/>
  <c r="D404" i="83"/>
  <c r="C404" i="83"/>
  <c r="B404" i="83"/>
  <c r="A404" i="83"/>
  <c r="D403" i="83"/>
  <c r="C403" i="83"/>
  <c r="B403" i="83"/>
  <c r="A403" i="83"/>
  <c r="D402" i="83"/>
  <c r="C402" i="83"/>
  <c r="B402" i="83"/>
  <c r="A402" i="83"/>
  <c r="D401" i="83"/>
  <c r="C401" i="83"/>
  <c r="B401" i="83"/>
  <c r="A401" i="83"/>
  <c r="D400" i="83"/>
  <c r="C400" i="83"/>
  <c r="B400" i="83"/>
  <c r="A400" i="83"/>
  <c r="D399" i="83"/>
  <c r="C399" i="83"/>
  <c r="B399" i="83"/>
  <c r="A399" i="83"/>
  <c r="D398" i="83"/>
  <c r="C398" i="83"/>
  <c r="B398" i="83"/>
  <c r="A398" i="83"/>
  <c r="D397" i="83"/>
  <c r="C397" i="83"/>
  <c r="B397" i="83"/>
  <c r="A397" i="83"/>
  <c r="D396" i="83"/>
  <c r="C396" i="83"/>
  <c r="B396" i="83"/>
  <c r="A396" i="83"/>
  <c r="D395" i="83"/>
  <c r="C395" i="83"/>
  <c r="B395" i="83"/>
  <c r="A395" i="83"/>
  <c r="D394" i="83"/>
  <c r="C394" i="83"/>
  <c r="B394" i="83"/>
  <c r="A394" i="83"/>
  <c r="D393" i="83"/>
  <c r="C393" i="83"/>
  <c r="B393" i="83"/>
  <c r="A393" i="83"/>
  <c r="D392" i="83"/>
  <c r="C392" i="83"/>
  <c r="B392" i="83"/>
  <c r="A392" i="83"/>
  <c r="D391" i="83"/>
  <c r="C391" i="83"/>
  <c r="B391" i="83"/>
  <c r="A391" i="83"/>
  <c r="D390" i="83"/>
  <c r="C390" i="83"/>
  <c r="B390" i="83"/>
  <c r="A390" i="83"/>
  <c r="D389" i="83"/>
  <c r="C389" i="83"/>
  <c r="B389" i="83"/>
  <c r="A389" i="83"/>
  <c r="D388" i="83"/>
  <c r="C388" i="83"/>
  <c r="B388" i="83"/>
  <c r="A388" i="83"/>
  <c r="D387" i="83"/>
  <c r="C387" i="83"/>
  <c r="B387" i="83"/>
  <c r="A387" i="83"/>
  <c r="D386" i="83"/>
  <c r="C386" i="83"/>
  <c r="B386" i="83"/>
  <c r="A386" i="83"/>
  <c r="D385" i="83"/>
  <c r="C385" i="83"/>
  <c r="B385" i="83"/>
  <c r="A385" i="83"/>
  <c r="D384" i="83"/>
  <c r="C384" i="83"/>
  <c r="B384" i="83"/>
  <c r="A384" i="83"/>
  <c r="D383" i="83"/>
  <c r="C383" i="83"/>
  <c r="B383" i="83"/>
  <c r="A383" i="83"/>
  <c r="D382" i="83"/>
  <c r="C382" i="83"/>
  <c r="B382" i="83"/>
  <c r="A382" i="83"/>
  <c r="D381" i="83"/>
  <c r="C381" i="83"/>
  <c r="B381" i="83"/>
  <c r="A381" i="83"/>
  <c r="D380" i="83"/>
  <c r="C380" i="83"/>
  <c r="B380" i="83"/>
  <c r="A380" i="83"/>
  <c r="D379" i="83"/>
  <c r="C379" i="83"/>
  <c r="B379" i="83"/>
  <c r="A379" i="83"/>
  <c r="D378" i="83"/>
  <c r="C378" i="83"/>
  <c r="B378" i="83"/>
  <c r="A378" i="83"/>
  <c r="D377" i="83"/>
  <c r="C377" i="83"/>
  <c r="B377" i="83"/>
  <c r="A377" i="83"/>
  <c r="D376" i="83"/>
  <c r="C376" i="83"/>
  <c r="B376" i="83"/>
  <c r="A376" i="83"/>
  <c r="D375" i="83"/>
  <c r="C375" i="83"/>
  <c r="B375" i="83"/>
  <c r="A375" i="83"/>
  <c r="D374" i="83"/>
  <c r="C374" i="83"/>
  <c r="B374" i="83"/>
  <c r="A374" i="83"/>
  <c r="D373" i="83"/>
  <c r="C373" i="83"/>
  <c r="B373" i="83"/>
  <c r="A373" i="83"/>
  <c r="D372" i="83"/>
  <c r="C372" i="83"/>
  <c r="B372" i="83"/>
  <c r="A372" i="83"/>
  <c r="D371" i="83"/>
  <c r="C371" i="83"/>
  <c r="B371" i="83"/>
  <c r="A371" i="83"/>
  <c r="D370" i="83"/>
  <c r="C370" i="83"/>
  <c r="B370" i="83"/>
  <c r="A370" i="83"/>
  <c r="D369" i="83"/>
  <c r="C369" i="83"/>
  <c r="B369" i="83"/>
  <c r="A369" i="83"/>
  <c r="D368" i="83"/>
  <c r="C368" i="83"/>
  <c r="B368" i="83"/>
  <c r="A368" i="83"/>
  <c r="D367" i="83"/>
  <c r="C367" i="83"/>
  <c r="B367" i="83"/>
  <c r="A367" i="83"/>
  <c r="D366" i="83"/>
  <c r="C366" i="83"/>
  <c r="B366" i="83"/>
  <c r="A366" i="83"/>
  <c r="D365" i="83"/>
  <c r="C365" i="83"/>
  <c r="B365" i="83"/>
  <c r="A365" i="83"/>
  <c r="D364" i="83"/>
  <c r="C364" i="83"/>
  <c r="B364" i="83"/>
  <c r="A364" i="83"/>
  <c r="D363" i="83"/>
  <c r="C363" i="83"/>
  <c r="B363" i="83"/>
  <c r="A363" i="83"/>
  <c r="D362" i="83"/>
  <c r="C362" i="83"/>
  <c r="B362" i="83"/>
  <c r="A362" i="83"/>
  <c r="D361" i="83"/>
  <c r="C361" i="83"/>
  <c r="B361" i="83"/>
  <c r="A361" i="83"/>
  <c r="D360" i="83"/>
  <c r="C360" i="83"/>
  <c r="B360" i="83"/>
  <c r="A360" i="83"/>
  <c r="D359" i="83"/>
  <c r="C359" i="83"/>
  <c r="B359" i="83"/>
  <c r="A359" i="83"/>
  <c r="D358" i="83"/>
  <c r="C358" i="83"/>
  <c r="B358" i="83"/>
  <c r="A358" i="83"/>
  <c r="D357" i="83"/>
  <c r="C357" i="83"/>
  <c r="B357" i="83"/>
  <c r="A357" i="83"/>
  <c r="D356" i="83"/>
  <c r="C356" i="83"/>
  <c r="B356" i="83"/>
  <c r="A356" i="83"/>
  <c r="D355" i="83"/>
  <c r="C355" i="83"/>
  <c r="B355" i="83"/>
  <c r="A355" i="83"/>
  <c r="D354" i="83"/>
  <c r="C354" i="83"/>
  <c r="B354" i="83"/>
  <c r="A354" i="83"/>
  <c r="D353" i="83"/>
  <c r="C353" i="83"/>
  <c r="B353" i="83"/>
  <c r="A353" i="83"/>
  <c r="D352" i="83"/>
  <c r="C352" i="83"/>
  <c r="B352" i="83"/>
  <c r="A352" i="83"/>
  <c r="D351" i="83"/>
  <c r="C351" i="83"/>
  <c r="B351" i="83"/>
  <c r="A351" i="83"/>
  <c r="D350" i="83"/>
  <c r="C350" i="83"/>
  <c r="B350" i="83"/>
  <c r="A350" i="83"/>
  <c r="D349" i="83"/>
  <c r="C349" i="83"/>
  <c r="B349" i="83"/>
  <c r="A349" i="83"/>
  <c r="D348" i="83"/>
  <c r="C348" i="83"/>
  <c r="B348" i="83"/>
  <c r="A348" i="83"/>
  <c r="D347" i="83"/>
  <c r="C347" i="83"/>
  <c r="B347" i="83"/>
  <c r="A347" i="83"/>
  <c r="D346" i="83"/>
  <c r="C346" i="83"/>
  <c r="B346" i="83"/>
  <c r="A346" i="83"/>
  <c r="D345" i="83"/>
  <c r="C345" i="83"/>
  <c r="B345" i="83"/>
  <c r="A345" i="83"/>
  <c r="D344" i="83"/>
  <c r="C344" i="83"/>
  <c r="B344" i="83"/>
  <c r="A344" i="83"/>
  <c r="D343" i="83"/>
  <c r="C343" i="83"/>
  <c r="B343" i="83"/>
  <c r="A343" i="83"/>
  <c r="D342" i="83"/>
  <c r="C342" i="83"/>
  <c r="B342" i="83"/>
  <c r="A342" i="83"/>
  <c r="D341" i="83"/>
  <c r="C341" i="83"/>
  <c r="B341" i="83"/>
  <c r="A341" i="83"/>
  <c r="D340" i="83"/>
  <c r="C340" i="83"/>
  <c r="B340" i="83"/>
  <c r="A340" i="83"/>
  <c r="D339" i="83"/>
  <c r="C339" i="83"/>
  <c r="B339" i="83"/>
  <c r="A339" i="83"/>
  <c r="D338" i="83"/>
  <c r="C338" i="83"/>
  <c r="B338" i="83"/>
  <c r="A338" i="83"/>
  <c r="D337" i="83"/>
  <c r="C337" i="83"/>
  <c r="B337" i="83"/>
  <c r="A337" i="83"/>
  <c r="D336" i="83"/>
  <c r="C336" i="83"/>
  <c r="B336" i="83"/>
  <c r="A336" i="83"/>
  <c r="D335" i="83"/>
  <c r="C335" i="83"/>
  <c r="B335" i="83"/>
  <c r="A335" i="83"/>
  <c r="D334" i="83"/>
  <c r="C334" i="83"/>
  <c r="B334" i="83"/>
  <c r="A334" i="83"/>
  <c r="D333" i="83"/>
  <c r="C333" i="83"/>
  <c r="B333" i="83"/>
  <c r="A333" i="83"/>
  <c r="D332" i="83"/>
  <c r="C332" i="83"/>
  <c r="B332" i="83"/>
  <c r="A332" i="83"/>
  <c r="D331" i="83"/>
  <c r="C331" i="83"/>
  <c r="B331" i="83"/>
  <c r="A331" i="83"/>
  <c r="D330" i="83"/>
  <c r="C330" i="83"/>
  <c r="B330" i="83"/>
  <c r="A330" i="83"/>
  <c r="D329" i="83"/>
  <c r="C329" i="83"/>
  <c r="B329" i="83"/>
  <c r="A329" i="83"/>
  <c r="D328" i="83"/>
  <c r="C328" i="83"/>
  <c r="B328" i="83"/>
  <c r="A328" i="83"/>
  <c r="D327" i="83"/>
  <c r="C327" i="83"/>
  <c r="B327" i="83"/>
  <c r="A327" i="83"/>
  <c r="D326" i="83"/>
  <c r="C326" i="83"/>
  <c r="B326" i="83"/>
  <c r="A326" i="83"/>
  <c r="D325" i="83"/>
  <c r="C325" i="83"/>
  <c r="B325" i="83"/>
  <c r="A325" i="83"/>
  <c r="D324" i="83"/>
  <c r="C324" i="83"/>
  <c r="B324" i="83"/>
  <c r="A324" i="83"/>
  <c r="D323" i="83"/>
  <c r="C323" i="83"/>
  <c r="B323" i="83"/>
  <c r="A323" i="83"/>
  <c r="D322" i="83"/>
  <c r="C322" i="83"/>
  <c r="B322" i="83"/>
  <c r="A322" i="83"/>
  <c r="D321" i="83"/>
  <c r="C321" i="83"/>
  <c r="B321" i="83"/>
  <c r="A321" i="83"/>
  <c r="D320" i="83"/>
  <c r="C320" i="83"/>
  <c r="B320" i="83"/>
  <c r="A320" i="83"/>
  <c r="D319" i="83"/>
  <c r="C319" i="83"/>
  <c r="B319" i="83"/>
  <c r="A319" i="83"/>
  <c r="D318" i="83"/>
  <c r="C318" i="83"/>
  <c r="B318" i="83"/>
  <c r="A318" i="83"/>
  <c r="D317" i="83"/>
  <c r="C317" i="83"/>
  <c r="B317" i="83"/>
  <c r="A317" i="83"/>
  <c r="D316" i="83"/>
  <c r="C316" i="83"/>
  <c r="B316" i="83"/>
  <c r="A316" i="83"/>
  <c r="D315" i="83"/>
  <c r="C315" i="83"/>
  <c r="B315" i="83"/>
  <c r="A315" i="83"/>
  <c r="D314" i="83"/>
  <c r="C314" i="83"/>
  <c r="B314" i="83"/>
  <c r="A314" i="83"/>
  <c r="D313" i="83"/>
  <c r="C313" i="83"/>
  <c r="B313" i="83"/>
  <c r="A313" i="83"/>
  <c r="D312" i="83"/>
  <c r="C312" i="83"/>
  <c r="B312" i="83"/>
  <c r="A312" i="83"/>
  <c r="D311" i="83"/>
  <c r="C311" i="83"/>
  <c r="B311" i="83"/>
  <c r="A311" i="83"/>
  <c r="D310" i="83"/>
  <c r="C310" i="83"/>
  <c r="B310" i="83"/>
  <c r="A310" i="83"/>
  <c r="D309" i="83"/>
  <c r="C309" i="83"/>
  <c r="B309" i="83"/>
  <c r="A309" i="83"/>
  <c r="D308" i="83"/>
  <c r="C308" i="83"/>
  <c r="B308" i="83"/>
  <c r="A308" i="83"/>
  <c r="D307" i="83"/>
  <c r="C307" i="83"/>
  <c r="B307" i="83"/>
  <c r="A307" i="83"/>
  <c r="D306" i="83"/>
  <c r="C306" i="83"/>
  <c r="B306" i="83"/>
  <c r="A306" i="83"/>
  <c r="D305" i="83"/>
  <c r="C305" i="83"/>
  <c r="B305" i="83"/>
  <c r="A305" i="83"/>
  <c r="D304" i="83"/>
  <c r="C304" i="83"/>
  <c r="B304" i="83"/>
  <c r="A304" i="83"/>
  <c r="D303" i="83"/>
  <c r="C303" i="83"/>
  <c r="B303" i="83"/>
  <c r="A303" i="83"/>
  <c r="D302" i="83"/>
  <c r="C302" i="83"/>
  <c r="B302" i="83"/>
  <c r="A302" i="83"/>
  <c r="D301" i="83"/>
  <c r="C301" i="83"/>
  <c r="B301" i="83"/>
  <c r="A301" i="83"/>
  <c r="D300" i="83"/>
  <c r="C300" i="83"/>
  <c r="B300" i="83"/>
  <c r="A300" i="83"/>
  <c r="D299" i="83"/>
  <c r="C299" i="83"/>
  <c r="B299" i="83"/>
  <c r="A299" i="83"/>
  <c r="D298" i="83"/>
  <c r="C298" i="83"/>
  <c r="B298" i="83"/>
  <c r="A298" i="83"/>
  <c r="D297" i="83"/>
  <c r="C297" i="83"/>
  <c r="B297" i="83"/>
  <c r="A297" i="83"/>
  <c r="D296" i="83"/>
  <c r="C296" i="83"/>
  <c r="B296" i="83"/>
  <c r="A296" i="83"/>
  <c r="D295" i="83"/>
  <c r="C295" i="83"/>
  <c r="B295" i="83"/>
  <c r="A295" i="83"/>
  <c r="D294" i="83"/>
  <c r="C294" i="83"/>
  <c r="B294" i="83"/>
  <c r="A294" i="83"/>
  <c r="D293" i="83"/>
  <c r="C293" i="83"/>
  <c r="B293" i="83"/>
  <c r="A293" i="83"/>
  <c r="D292" i="83"/>
  <c r="C292" i="83"/>
  <c r="B292" i="83"/>
  <c r="A292" i="83"/>
  <c r="D291" i="83"/>
  <c r="C291" i="83"/>
  <c r="B291" i="83"/>
  <c r="A291" i="83"/>
  <c r="D290" i="83"/>
  <c r="C290" i="83"/>
  <c r="B290" i="83"/>
  <c r="A290" i="83"/>
  <c r="D289" i="83"/>
  <c r="C289" i="83"/>
  <c r="B289" i="83"/>
  <c r="A289" i="83"/>
  <c r="D288" i="83"/>
  <c r="C288" i="83"/>
  <c r="B288" i="83"/>
  <c r="A288" i="83"/>
  <c r="D287" i="83"/>
  <c r="C287" i="83"/>
  <c r="B287" i="83"/>
  <c r="A287" i="83"/>
  <c r="D286" i="83"/>
  <c r="C286" i="83"/>
  <c r="B286" i="83"/>
  <c r="A286" i="83"/>
  <c r="D285" i="83"/>
  <c r="C285" i="83"/>
  <c r="B285" i="83"/>
  <c r="A285" i="83"/>
  <c r="D284" i="83"/>
  <c r="C284" i="83"/>
  <c r="B284" i="83"/>
  <c r="A284" i="83"/>
  <c r="D283" i="83"/>
  <c r="C283" i="83"/>
  <c r="B283" i="83"/>
  <c r="A283" i="83"/>
  <c r="D282" i="83"/>
  <c r="C282" i="83"/>
  <c r="B282" i="83"/>
  <c r="A282" i="83"/>
  <c r="D281" i="83"/>
  <c r="C281" i="83"/>
  <c r="B281" i="83"/>
  <c r="A281" i="83"/>
  <c r="D280" i="83"/>
  <c r="C280" i="83"/>
  <c r="B280" i="83"/>
  <c r="A280" i="83"/>
  <c r="D279" i="83"/>
  <c r="C279" i="83"/>
  <c r="B279" i="83"/>
  <c r="A279" i="83"/>
  <c r="D278" i="83"/>
  <c r="C278" i="83"/>
  <c r="B278" i="83"/>
  <c r="A278" i="83"/>
  <c r="D277" i="83"/>
  <c r="C277" i="83"/>
  <c r="B277" i="83"/>
  <c r="A277" i="83"/>
  <c r="D276" i="83"/>
  <c r="C276" i="83"/>
  <c r="B276" i="83"/>
  <c r="A276" i="83"/>
  <c r="D275" i="83"/>
  <c r="C275" i="83"/>
  <c r="B275" i="83"/>
  <c r="A275" i="83"/>
  <c r="D274" i="83"/>
  <c r="C274" i="83"/>
  <c r="B274" i="83"/>
  <c r="A274" i="83"/>
  <c r="D273" i="83"/>
  <c r="C273" i="83"/>
  <c r="B273" i="83"/>
  <c r="A273" i="83"/>
  <c r="D272" i="83"/>
  <c r="C272" i="83"/>
  <c r="B272" i="83"/>
  <c r="A272" i="83"/>
  <c r="D271" i="83"/>
  <c r="C271" i="83"/>
  <c r="B271" i="83"/>
  <c r="A271" i="83"/>
  <c r="D270" i="83"/>
  <c r="C270" i="83"/>
  <c r="B270" i="83"/>
  <c r="A270" i="83"/>
  <c r="D269" i="83"/>
  <c r="C269" i="83"/>
  <c r="B269" i="83"/>
  <c r="A269" i="83"/>
  <c r="D268" i="83"/>
  <c r="C268" i="83"/>
  <c r="B268" i="83"/>
  <c r="A268" i="83"/>
  <c r="D267" i="83"/>
  <c r="C267" i="83"/>
  <c r="B267" i="83"/>
  <c r="A267" i="83"/>
  <c r="D266" i="83"/>
  <c r="C266" i="83"/>
  <c r="B266" i="83"/>
  <c r="A266" i="83"/>
  <c r="D265" i="83"/>
  <c r="C265" i="83"/>
  <c r="B265" i="83"/>
  <c r="A265" i="83"/>
  <c r="D264" i="83"/>
  <c r="C264" i="83"/>
  <c r="B264" i="83"/>
  <c r="A264" i="83"/>
  <c r="D263" i="83"/>
  <c r="C263" i="83"/>
  <c r="B263" i="83"/>
  <c r="A263" i="83"/>
  <c r="D262" i="83"/>
  <c r="C262" i="83"/>
  <c r="B262" i="83"/>
  <c r="A262" i="83"/>
  <c r="D261" i="83"/>
  <c r="C261" i="83"/>
  <c r="B261" i="83"/>
  <c r="A261" i="83"/>
  <c r="D260" i="83"/>
  <c r="C260" i="83"/>
  <c r="B260" i="83"/>
  <c r="A260" i="83"/>
  <c r="D259" i="83"/>
  <c r="C259" i="83"/>
  <c r="B259" i="83"/>
  <c r="A259" i="83"/>
  <c r="D258" i="83"/>
  <c r="C258" i="83"/>
  <c r="B258" i="83"/>
  <c r="A258" i="83"/>
  <c r="D257" i="83"/>
  <c r="C257" i="83"/>
  <c r="B257" i="83"/>
  <c r="A257" i="83"/>
  <c r="D256" i="83"/>
  <c r="C256" i="83"/>
  <c r="B256" i="83"/>
  <c r="A256" i="83"/>
  <c r="D255" i="83"/>
  <c r="C255" i="83"/>
  <c r="B255" i="83"/>
  <c r="A255" i="83"/>
  <c r="D254" i="83"/>
  <c r="C254" i="83"/>
  <c r="B254" i="83"/>
  <c r="A254" i="83"/>
  <c r="D253" i="83"/>
  <c r="C253" i="83"/>
  <c r="B253" i="83"/>
  <c r="A253" i="83"/>
  <c r="D252" i="83"/>
  <c r="C252" i="83"/>
  <c r="B252" i="83"/>
  <c r="A252" i="83"/>
  <c r="D251" i="83"/>
  <c r="C251" i="83"/>
  <c r="B251" i="83"/>
  <c r="A251" i="83"/>
  <c r="D250" i="83"/>
  <c r="C250" i="83"/>
  <c r="B250" i="83"/>
  <c r="A250" i="83"/>
  <c r="D249" i="83"/>
  <c r="C249" i="83"/>
  <c r="B249" i="83"/>
  <c r="A249" i="83"/>
  <c r="D248" i="83"/>
  <c r="C248" i="83"/>
  <c r="B248" i="83"/>
  <c r="A248" i="83"/>
  <c r="D247" i="83"/>
  <c r="C247" i="83"/>
  <c r="B247" i="83"/>
  <c r="A247" i="83"/>
  <c r="D246" i="83"/>
  <c r="C246" i="83"/>
  <c r="B246" i="83"/>
  <c r="A246" i="83"/>
  <c r="D245" i="83"/>
  <c r="C245" i="83"/>
  <c r="B245" i="83"/>
  <c r="A245" i="83"/>
  <c r="D244" i="83"/>
  <c r="C244" i="83"/>
  <c r="B244" i="83"/>
  <c r="A244" i="83"/>
  <c r="D243" i="83"/>
  <c r="C243" i="83"/>
  <c r="B243" i="83"/>
  <c r="A243" i="83"/>
  <c r="D242" i="83"/>
  <c r="C242" i="83"/>
  <c r="B242" i="83"/>
  <c r="A242" i="83"/>
  <c r="D241" i="83"/>
  <c r="C241" i="83"/>
  <c r="B241" i="83"/>
  <c r="A241" i="83"/>
  <c r="D240" i="83"/>
  <c r="C240" i="83"/>
  <c r="B240" i="83"/>
  <c r="A240" i="83"/>
  <c r="D239" i="83"/>
  <c r="C239" i="83"/>
  <c r="B239" i="83"/>
  <c r="A239" i="83"/>
  <c r="D238" i="83"/>
  <c r="C238" i="83"/>
  <c r="B238" i="83"/>
  <c r="A238" i="83"/>
  <c r="D237" i="83"/>
  <c r="C237" i="83"/>
  <c r="B237" i="83"/>
  <c r="A237" i="83"/>
  <c r="D236" i="83"/>
  <c r="C236" i="83"/>
  <c r="B236" i="83"/>
  <c r="A236" i="83"/>
  <c r="D235" i="83"/>
  <c r="C235" i="83"/>
  <c r="B235" i="83"/>
  <c r="A235" i="83"/>
  <c r="D234" i="83"/>
  <c r="C234" i="83"/>
  <c r="B234" i="83"/>
  <c r="A234" i="83"/>
  <c r="D233" i="83"/>
  <c r="C233" i="83"/>
  <c r="B233" i="83"/>
  <c r="A233" i="83"/>
  <c r="D232" i="83"/>
  <c r="C232" i="83"/>
  <c r="B232" i="83"/>
  <c r="A232" i="83"/>
  <c r="D231" i="83"/>
  <c r="C231" i="83"/>
  <c r="B231" i="83"/>
  <c r="A231" i="83"/>
  <c r="D230" i="83"/>
  <c r="C230" i="83"/>
  <c r="B230" i="83"/>
  <c r="A230" i="83"/>
  <c r="D229" i="83"/>
  <c r="C229" i="83"/>
  <c r="B229" i="83"/>
  <c r="A229" i="83"/>
  <c r="D228" i="83"/>
  <c r="C228" i="83"/>
  <c r="B228" i="83"/>
  <c r="A228" i="83"/>
  <c r="D227" i="83"/>
  <c r="C227" i="83"/>
  <c r="B227" i="83"/>
  <c r="A227" i="83"/>
  <c r="D226" i="83"/>
  <c r="C226" i="83"/>
  <c r="B226" i="83"/>
  <c r="A226" i="83"/>
  <c r="D225" i="83"/>
  <c r="C225" i="83"/>
  <c r="B225" i="83"/>
  <c r="A225" i="83"/>
  <c r="D224" i="83"/>
  <c r="C224" i="83"/>
  <c r="B224" i="83"/>
  <c r="A224" i="83"/>
  <c r="D223" i="83"/>
  <c r="C223" i="83"/>
  <c r="B223" i="83"/>
  <c r="A223" i="83"/>
  <c r="D222" i="83"/>
  <c r="C222" i="83"/>
  <c r="B222" i="83"/>
  <c r="A222" i="83"/>
  <c r="D221" i="83"/>
  <c r="C221" i="83"/>
  <c r="B221" i="83"/>
  <c r="A221" i="83"/>
  <c r="D220" i="83"/>
  <c r="C220" i="83"/>
  <c r="B220" i="83"/>
  <c r="A220" i="83"/>
  <c r="D219" i="83"/>
  <c r="C219" i="83"/>
  <c r="B219" i="83"/>
  <c r="A219" i="83"/>
  <c r="D218" i="83"/>
  <c r="C218" i="83"/>
  <c r="B218" i="83"/>
  <c r="A218" i="83"/>
  <c r="D217" i="83"/>
  <c r="C217" i="83"/>
  <c r="B217" i="83"/>
  <c r="A217" i="83"/>
  <c r="D216" i="83"/>
  <c r="C216" i="83"/>
  <c r="B216" i="83"/>
  <c r="A216" i="83"/>
  <c r="D215" i="83"/>
  <c r="C215" i="83"/>
  <c r="B215" i="83"/>
  <c r="A215" i="83"/>
  <c r="D214" i="83"/>
  <c r="C214" i="83"/>
  <c r="B214" i="83"/>
  <c r="A214" i="83"/>
  <c r="D213" i="83"/>
  <c r="C213" i="83"/>
  <c r="B213" i="83"/>
  <c r="A213" i="83"/>
  <c r="D212" i="83"/>
  <c r="C212" i="83"/>
  <c r="B212" i="83"/>
  <c r="A212" i="83"/>
  <c r="D211" i="83"/>
  <c r="C211" i="83"/>
  <c r="B211" i="83"/>
  <c r="A211" i="83"/>
  <c r="D210" i="83"/>
  <c r="C210" i="83"/>
  <c r="B210" i="83"/>
  <c r="A210" i="83"/>
  <c r="D209" i="83"/>
  <c r="C209" i="83"/>
  <c r="B209" i="83"/>
  <c r="A209" i="83"/>
  <c r="D208" i="83"/>
  <c r="C208" i="83"/>
  <c r="B208" i="83"/>
  <c r="A208" i="83"/>
  <c r="D207" i="83"/>
  <c r="C207" i="83"/>
  <c r="B207" i="83"/>
  <c r="A207" i="83"/>
  <c r="D206" i="83"/>
  <c r="C206" i="83"/>
  <c r="B206" i="83"/>
  <c r="A206" i="83"/>
  <c r="D205" i="83"/>
  <c r="C205" i="83"/>
  <c r="B205" i="83"/>
  <c r="A205" i="83"/>
  <c r="D204" i="83"/>
  <c r="C204" i="83"/>
  <c r="B204" i="83"/>
  <c r="A204" i="83"/>
  <c r="D203" i="83"/>
  <c r="C203" i="83"/>
  <c r="B203" i="83"/>
  <c r="A203" i="83"/>
  <c r="D202" i="83"/>
  <c r="C202" i="83"/>
  <c r="B202" i="83"/>
  <c r="A202" i="83"/>
  <c r="D201" i="83"/>
  <c r="C201" i="83"/>
  <c r="B201" i="83"/>
  <c r="A201" i="83"/>
  <c r="D200" i="83"/>
  <c r="C200" i="83"/>
  <c r="B200" i="83"/>
  <c r="A200" i="83"/>
  <c r="D199" i="83"/>
  <c r="C199" i="83"/>
  <c r="B199" i="83"/>
  <c r="A199" i="83"/>
  <c r="D198" i="83"/>
  <c r="C198" i="83"/>
  <c r="B198" i="83"/>
  <c r="A198" i="83"/>
  <c r="D197" i="83"/>
  <c r="C197" i="83"/>
  <c r="B197" i="83"/>
  <c r="A197" i="83"/>
  <c r="D196" i="83"/>
  <c r="C196" i="83"/>
  <c r="B196" i="83"/>
  <c r="A196" i="83"/>
  <c r="D195" i="83"/>
  <c r="C195" i="83"/>
  <c r="B195" i="83"/>
  <c r="A195" i="83"/>
  <c r="D194" i="83"/>
  <c r="C194" i="83"/>
  <c r="B194" i="83"/>
  <c r="A194" i="83"/>
  <c r="D193" i="83"/>
  <c r="C193" i="83"/>
  <c r="B193" i="83"/>
  <c r="A193" i="83"/>
  <c r="D192" i="83"/>
  <c r="C192" i="83"/>
  <c r="B192" i="83"/>
  <c r="A192" i="83"/>
  <c r="D191" i="83"/>
  <c r="C191" i="83"/>
  <c r="B191" i="83"/>
  <c r="A191" i="83"/>
  <c r="D190" i="83"/>
  <c r="C190" i="83"/>
  <c r="B190" i="83"/>
  <c r="A190" i="83"/>
  <c r="D189" i="83"/>
  <c r="C189" i="83"/>
  <c r="B189" i="83"/>
  <c r="A189" i="83"/>
  <c r="D188" i="83"/>
  <c r="C188" i="83"/>
  <c r="B188" i="83"/>
  <c r="A188" i="83"/>
  <c r="D187" i="83"/>
  <c r="C187" i="83"/>
  <c r="B187" i="83"/>
  <c r="A187" i="83"/>
  <c r="D186" i="83"/>
  <c r="C186" i="83"/>
  <c r="B186" i="83"/>
  <c r="A186" i="83"/>
  <c r="D185" i="83"/>
  <c r="C185" i="83"/>
  <c r="B185" i="83"/>
  <c r="A185" i="83"/>
  <c r="D184" i="83"/>
  <c r="C184" i="83"/>
  <c r="B184" i="83"/>
  <c r="A184" i="83"/>
  <c r="D183" i="83"/>
  <c r="C183" i="83"/>
  <c r="B183" i="83"/>
  <c r="A183" i="83"/>
  <c r="D182" i="83"/>
  <c r="C182" i="83"/>
  <c r="B182" i="83"/>
  <c r="A182" i="83"/>
  <c r="D181" i="83"/>
  <c r="C181" i="83"/>
  <c r="B181" i="83"/>
  <c r="A181" i="83"/>
  <c r="D180" i="83"/>
  <c r="C180" i="83"/>
  <c r="B180" i="83"/>
  <c r="A180" i="83"/>
  <c r="D179" i="83"/>
  <c r="C179" i="83"/>
  <c r="B179" i="83"/>
  <c r="A179" i="83"/>
  <c r="D178" i="83"/>
  <c r="C178" i="83"/>
  <c r="B178" i="83"/>
  <c r="A178" i="83"/>
  <c r="D177" i="83"/>
  <c r="C177" i="83"/>
  <c r="B177" i="83"/>
  <c r="A177" i="83"/>
  <c r="D176" i="83"/>
  <c r="C176" i="83"/>
  <c r="B176" i="83"/>
  <c r="A176" i="83"/>
  <c r="D175" i="83"/>
  <c r="C175" i="83"/>
  <c r="B175" i="83"/>
  <c r="A175" i="83"/>
  <c r="D174" i="83"/>
  <c r="C174" i="83"/>
  <c r="B174" i="83"/>
  <c r="A174" i="83"/>
  <c r="D173" i="83"/>
  <c r="C173" i="83"/>
  <c r="B173" i="83"/>
  <c r="A173" i="83"/>
  <c r="D172" i="83"/>
  <c r="C172" i="83"/>
  <c r="B172" i="83"/>
  <c r="A172" i="83"/>
  <c r="D171" i="83"/>
  <c r="C171" i="83"/>
  <c r="B171" i="83"/>
  <c r="A171" i="83"/>
  <c r="D170" i="83"/>
  <c r="C170" i="83"/>
  <c r="B170" i="83"/>
  <c r="A170" i="83"/>
  <c r="D169" i="83"/>
  <c r="C169" i="83"/>
  <c r="B169" i="83"/>
  <c r="A169" i="83"/>
  <c r="D168" i="83"/>
  <c r="C168" i="83"/>
  <c r="B168" i="83"/>
  <c r="A168" i="83"/>
  <c r="D167" i="83"/>
  <c r="C167" i="83"/>
  <c r="B167" i="83"/>
  <c r="A167" i="83"/>
  <c r="D166" i="83"/>
  <c r="C166" i="83"/>
  <c r="B166" i="83"/>
  <c r="A166" i="83"/>
  <c r="D165" i="83"/>
  <c r="C165" i="83"/>
  <c r="B165" i="83"/>
  <c r="A165" i="83"/>
  <c r="D164" i="83"/>
  <c r="C164" i="83"/>
  <c r="B164" i="83"/>
  <c r="A164" i="83"/>
  <c r="D163" i="83"/>
  <c r="C163" i="83"/>
  <c r="B163" i="83"/>
  <c r="A163" i="83"/>
  <c r="D162" i="83"/>
  <c r="C162" i="83"/>
  <c r="B162" i="83"/>
  <c r="A162" i="83"/>
  <c r="D161" i="83"/>
  <c r="C161" i="83"/>
  <c r="B161" i="83"/>
  <c r="A161" i="83"/>
  <c r="D160" i="83"/>
  <c r="C160" i="83"/>
  <c r="B160" i="83"/>
  <c r="A160" i="83"/>
  <c r="D159" i="83"/>
  <c r="C159" i="83"/>
  <c r="B159" i="83"/>
  <c r="A159" i="83"/>
  <c r="D158" i="83"/>
  <c r="C158" i="83"/>
  <c r="B158" i="83"/>
  <c r="A158" i="83"/>
  <c r="D157" i="83"/>
  <c r="C157" i="83"/>
  <c r="B157" i="83"/>
  <c r="A157" i="83"/>
  <c r="D156" i="83"/>
  <c r="C156" i="83"/>
  <c r="B156" i="83"/>
  <c r="A156" i="83"/>
  <c r="D155" i="83"/>
  <c r="C155" i="83"/>
  <c r="B155" i="83"/>
  <c r="A155" i="83"/>
  <c r="D154" i="83"/>
  <c r="C154" i="83"/>
  <c r="B154" i="83"/>
  <c r="A154" i="83"/>
  <c r="D153" i="83"/>
  <c r="C153" i="83"/>
  <c r="B153" i="83"/>
  <c r="A153" i="83"/>
  <c r="D152" i="83"/>
  <c r="C152" i="83"/>
  <c r="B152" i="83"/>
  <c r="A152" i="83"/>
  <c r="D151" i="83"/>
  <c r="C151" i="83"/>
  <c r="B151" i="83"/>
  <c r="A151" i="83"/>
  <c r="D150" i="83"/>
  <c r="C150" i="83"/>
  <c r="B150" i="83"/>
  <c r="A150" i="83"/>
  <c r="D149" i="83"/>
  <c r="C149" i="83"/>
  <c r="B149" i="83"/>
  <c r="A149" i="83"/>
  <c r="D148" i="83"/>
  <c r="C148" i="83"/>
  <c r="B148" i="83"/>
  <c r="A148" i="83"/>
  <c r="D147" i="83"/>
  <c r="C147" i="83"/>
  <c r="B147" i="83"/>
  <c r="A147" i="83"/>
  <c r="D146" i="83"/>
  <c r="C146" i="83"/>
  <c r="B146" i="83"/>
  <c r="A146" i="83"/>
  <c r="D145" i="83"/>
  <c r="C145" i="83"/>
  <c r="B145" i="83"/>
  <c r="A145" i="83"/>
  <c r="D144" i="83"/>
  <c r="C144" i="83"/>
  <c r="B144" i="83"/>
  <c r="A144" i="83"/>
  <c r="D143" i="83"/>
  <c r="C143" i="83"/>
  <c r="B143" i="83"/>
  <c r="A143" i="83"/>
  <c r="D142" i="83"/>
  <c r="C142" i="83"/>
  <c r="B142" i="83"/>
  <c r="A142" i="83"/>
  <c r="D141" i="83"/>
  <c r="C141" i="83"/>
  <c r="B141" i="83"/>
  <c r="A141" i="83"/>
  <c r="D140" i="83"/>
  <c r="C140" i="83"/>
  <c r="B140" i="83"/>
  <c r="A140" i="83"/>
  <c r="D139" i="83"/>
  <c r="C139" i="83"/>
  <c r="B139" i="83"/>
  <c r="A139" i="83"/>
  <c r="D138" i="83"/>
  <c r="C138" i="83"/>
  <c r="B138" i="83"/>
  <c r="A138" i="83"/>
  <c r="D137" i="83"/>
  <c r="C137" i="83"/>
  <c r="B137" i="83"/>
  <c r="A137" i="83"/>
  <c r="D136" i="83"/>
  <c r="C136" i="83"/>
  <c r="B136" i="83"/>
  <c r="A136" i="83"/>
  <c r="D135" i="83"/>
  <c r="C135" i="83"/>
  <c r="B135" i="83"/>
  <c r="A135" i="83"/>
  <c r="D134" i="83"/>
  <c r="C134" i="83"/>
  <c r="B134" i="83"/>
  <c r="A134" i="83"/>
  <c r="D133" i="83"/>
  <c r="C133" i="83"/>
  <c r="B133" i="83"/>
  <c r="A133" i="83"/>
  <c r="D132" i="83"/>
  <c r="C132" i="83"/>
  <c r="B132" i="83"/>
  <c r="A132" i="83"/>
  <c r="D131" i="83"/>
  <c r="C131" i="83"/>
  <c r="B131" i="83"/>
  <c r="A131" i="83"/>
  <c r="D130" i="83"/>
  <c r="C130" i="83"/>
  <c r="B130" i="83"/>
  <c r="A130" i="83"/>
  <c r="D129" i="83"/>
  <c r="C129" i="83"/>
  <c r="B129" i="83"/>
  <c r="A129" i="83"/>
  <c r="D128" i="83"/>
  <c r="C128" i="83"/>
  <c r="B128" i="83"/>
  <c r="A128" i="83"/>
  <c r="D127" i="83"/>
  <c r="C127" i="83"/>
  <c r="B127" i="83"/>
  <c r="A127" i="83"/>
  <c r="D126" i="83"/>
  <c r="C126" i="83"/>
  <c r="B126" i="83"/>
  <c r="A126" i="83"/>
  <c r="D125" i="83"/>
  <c r="C125" i="83"/>
  <c r="B125" i="83"/>
  <c r="A125" i="83"/>
  <c r="D124" i="83"/>
  <c r="C124" i="83"/>
  <c r="B124" i="83"/>
  <c r="A124" i="83"/>
  <c r="D123" i="83"/>
  <c r="C123" i="83"/>
  <c r="B123" i="83"/>
  <c r="A123" i="83"/>
  <c r="D122" i="83"/>
  <c r="C122" i="83"/>
  <c r="B122" i="83"/>
  <c r="A122" i="83"/>
  <c r="D121" i="83"/>
  <c r="C121" i="83"/>
  <c r="B121" i="83"/>
  <c r="A121" i="83"/>
  <c r="D120" i="83"/>
  <c r="C120" i="83"/>
  <c r="B120" i="83"/>
  <c r="A120" i="83"/>
  <c r="D119" i="83"/>
  <c r="C119" i="83"/>
  <c r="B119" i="83"/>
  <c r="A119" i="83"/>
  <c r="D118" i="83"/>
  <c r="C118" i="83"/>
  <c r="B118" i="83"/>
  <c r="A118" i="83"/>
  <c r="D117" i="83"/>
  <c r="C117" i="83"/>
  <c r="B117" i="83"/>
  <c r="A117" i="83"/>
  <c r="D116" i="83"/>
  <c r="C116" i="83"/>
  <c r="B116" i="83"/>
  <c r="A116" i="83"/>
  <c r="D115" i="83"/>
  <c r="C115" i="83"/>
  <c r="B115" i="83"/>
  <c r="A115" i="83"/>
  <c r="D114" i="83"/>
  <c r="C114" i="83"/>
  <c r="B114" i="83"/>
  <c r="A114" i="83"/>
  <c r="D113" i="83"/>
  <c r="C113" i="83"/>
  <c r="B113" i="83"/>
  <c r="A113" i="83"/>
  <c r="D112" i="83"/>
  <c r="C112" i="83"/>
  <c r="B112" i="83"/>
  <c r="A112" i="83"/>
  <c r="D111" i="83"/>
  <c r="C111" i="83"/>
  <c r="B111" i="83"/>
  <c r="A111" i="83"/>
  <c r="D110" i="83"/>
  <c r="C110" i="83"/>
  <c r="B110" i="83"/>
  <c r="A110" i="83"/>
  <c r="D109" i="83"/>
  <c r="C109" i="83"/>
  <c r="B109" i="83"/>
  <c r="A109" i="83"/>
  <c r="D108" i="83"/>
  <c r="C108" i="83"/>
  <c r="B108" i="83"/>
  <c r="A108" i="83"/>
  <c r="D107" i="83"/>
  <c r="C107" i="83"/>
  <c r="B107" i="83"/>
  <c r="A107" i="83"/>
  <c r="D106" i="83"/>
  <c r="C106" i="83"/>
  <c r="B106" i="83"/>
  <c r="A106" i="83"/>
  <c r="D105" i="83"/>
  <c r="C105" i="83"/>
  <c r="B105" i="83"/>
  <c r="A105" i="83"/>
  <c r="D104" i="83"/>
  <c r="C104" i="83"/>
  <c r="B104" i="83"/>
  <c r="A104" i="83"/>
  <c r="D103" i="83"/>
  <c r="C103" i="83"/>
  <c r="B103" i="83"/>
  <c r="A103" i="83"/>
  <c r="D102" i="83"/>
  <c r="C102" i="83"/>
  <c r="B102" i="83"/>
  <c r="A102" i="83"/>
  <c r="D101" i="83"/>
  <c r="C101" i="83"/>
  <c r="B101" i="83"/>
  <c r="A101" i="83"/>
  <c r="D100" i="83"/>
  <c r="C100" i="83"/>
  <c r="B100" i="83"/>
  <c r="A100" i="83"/>
  <c r="D99" i="83"/>
  <c r="C99" i="83"/>
  <c r="B99" i="83"/>
  <c r="A99" i="83"/>
  <c r="D98" i="83"/>
  <c r="C98" i="83"/>
  <c r="B98" i="83"/>
  <c r="A98" i="83"/>
  <c r="D97" i="83"/>
  <c r="C97" i="83"/>
  <c r="B97" i="83"/>
  <c r="A97" i="83"/>
  <c r="D96" i="83"/>
  <c r="C96" i="83"/>
  <c r="B96" i="83"/>
  <c r="A96" i="83"/>
  <c r="D95" i="83"/>
  <c r="C95" i="83"/>
  <c r="B95" i="83"/>
  <c r="A95" i="83"/>
  <c r="D94" i="83"/>
  <c r="C94" i="83"/>
  <c r="B94" i="83"/>
  <c r="A94" i="83"/>
  <c r="D93" i="83"/>
  <c r="C93" i="83"/>
  <c r="B93" i="83"/>
  <c r="A93" i="83"/>
  <c r="D92" i="83"/>
  <c r="C92" i="83"/>
  <c r="B92" i="83"/>
  <c r="A92" i="83"/>
  <c r="D91" i="83"/>
  <c r="C91" i="83"/>
  <c r="B91" i="83"/>
  <c r="A91" i="83"/>
  <c r="D90" i="83"/>
  <c r="C90" i="83"/>
  <c r="B90" i="83"/>
  <c r="A90" i="83"/>
  <c r="D89" i="83"/>
  <c r="C89" i="83"/>
  <c r="B89" i="83"/>
  <c r="A89" i="83"/>
  <c r="D88" i="83"/>
  <c r="C88" i="83"/>
  <c r="B88" i="83"/>
  <c r="A88" i="83"/>
  <c r="D87" i="83"/>
  <c r="C87" i="83"/>
  <c r="B87" i="83"/>
  <c r="A87" i="83"/>
  <c r="D86" i="83"/>
  <c r="C86" i="83"/>
  <c r="B86" i="83"/>
  <c r="A86" i="83"/>
  <c r="D85" i="83"/>
  <c r="C85" i="83"/>
  <c r="B85" i="83"/>
  <c r="A85" i="83"/>
  <c r="D84" i="83"/>
  <c r="C84" i="83"/>
  <c r="B84" i="83"/>
  <c r="A84" i="83"/>
  <c r="D83" i="83"/>
  <c r="C83" i="83"/>
  <c r="B83" i="83"/>
  <c r="A83" i="83"/>
  <c r="D82" i="83"/>
  <c r="C82" i="83"/>
  <c r="B82" i="83"/>
  <c r="A82" i="83"/>
  <c r="D81" i="83"/>
  <c r="C81" i="83"/>
  <c r="B81" i="83"/>
  <c r="A81" i="83"/>
  <c r="D80" i="83"/>
  <c r="C80" i="83"/>
  <c r="B80" i="83"/>
  <c r="A80" i="83"/>
  <c r="D79" i="83"/>
  <c r="C79" i="83"/>
  <c r="B79" i="83"/>
  <c r="A79" i="83"/>
  <c r="D78" i="83"/>
  <c r="C78" i="83"/>
  <c r="B78" i="83"/>
  <c r="A78" i="83"/>
  <c r="D77" i="83"/>
  <c r="C77" i="83"/>
  <c r="B77" i="83"/>
  <c r="A77" i="83"/>
  <c r="D76" i="83"/>
  <c r="C76" i="83"/>
  <c r="B76" i="83"/>
  <c r="A76" i="83"/>
  <c r="D75" i="83"/>
  <c r="C75" i="83"/>
  <c r="B75" i="83"/>
  <c r="A75" i="83"/>
  <c r="D74" i="83"/>
  <c r="C74" i="83"/>
  <c r="B74" i="83"/>
  <c r="A74" i="83"/>
  <c r="D73" i="83"/>
  <c r="C73" i="83"/>
  <c r="B73" i="83"/>
  <c r="A73" i="83"/>
  <c r="D72" i="83"/>
  <c r="C72" i="83"/>
  <c r="B72" i="83"/>
  <c r="A72" i="83"/>
  <c r="D71" i="83"/>
  <c r="C71" i="83"/>
  <c r="B71" i="83"/>
  <c r="A71" i="83"/>
  <c r="D70" i="83"/>
  <c r="C70" i="83"/>
  <c r="B70" i="83"/>
  <c r="A70" i="83"/>
  <c r="D69" i="83"/>
  <c r="C69" i="83"/>
  <c r="B69" i="83"/>
  <c r="A69" i="83"/>
  <c r="D68" i="83"/>
  <c r="C68" i="83"/>
  <c r="B68" i="83"/>
  <c r="A68" i="83"/>
  <c r="D67" i="83"/>
  <c r="C67" i="83"/>
  <c r="B67" i="83"/>
  <c r="A67" i="83"/>
  <c r="D66" i="83"/>
  <c r="C66" i="83"/>
  <c r="B66" i="83"/>
  <c r="A66" i="83"/>
  <c r="D65" i="83"/>
  <c r="C65" i="83"/>
  <c r="B65" i="83"/>
  <c r="A65" i="83"/>
  <c r="D64" i="83"/>
  <c r="C64" i="83"/>
  <c r="B64" i="83"/>
  <c r="A64" i="83"/>
  <c r="D63" i="83"/>
  <c r="C63" i="83"/>
  <c r="B63" i="83"/>
  <c r="A63" i="83"/>
  <c r="D62" i="83"/>
  <c r="C62" i="83"/>
  <c r="B62" i="83"/>
  <c r="A62" i="83"/>
  <c r="D61" i="83"/>
  <c r="C61" i="83"/>
  <c r="B61" i="83"/>
  <c r="A61" i="83"/>
  <c r="D60" i="83"/>
  <c r="C60" i="83"/>
  <c r="B60" i="83"/>
  <c r="A60" i="83"/>
  <c r="D59" i="83"/>
  <c r="C59" i="83"/>
  <c r="B59" i="83"/>
  <c r="A59" i="83"/>
  <c r="D58" i="83"/>
  <c r="C58" i="83"/>
  <c r="B58" i="83"/>
  <c r="A58" i="83"/>
  <c r="D57" i="83"/>
  <c r="C57" i="83"/>
  <c r="B57" i="83"/>
  <c r="A57" i="83"/>
  <c r="D56" i="83"/>
  <c r="C56" i="83"/>
  <c r="B56" i="83"/>
  <c r="A56" i="83"/>
  <c r="D55" i="83"/>
  <c r="C55" i="83"/>
  <c r="B55" i="83"/>
  <c r="A55" i="83"/>
  <c r="D54" i="83"/>
  <c r="C54" i="83"/>
  <c r="B54" i="83"/>
  <c r="A54" i="83"/>
  <c r="D53" i="83"/>
  <c r="C53" i="83"/>
  <c r="B53" i="83"/>
  <c r="A53" i="83"/>
  <c r="D52" i="83"/>
  <c r="C52" i="83"/>
  <c r="B52" i="83"/>
  <c r="A52" i="83"/>
  <c r="D51" i="83"/>
  <c r="C51" i="83"/>
  <c r="B51" i="83"/>
  <c r="A51" i="83"/>
  <c r="D50" i="83"/>
  <c r="C50" i="83"/>
  <c r="B50" i="83"/>
  <c r="A50" i="83"/>
  <c r="D49" i="83"/>
  <c r="C49" i="83"/>
  <c r="B49" i="83"/>
  <c r="A49" i="83"/>
  <c r="D48" i="83"/>
  <c r="C48" i="83"/>
  <c r="B48" i="83"/>
  <c r="A48" i="83"/>
  <c r="D47" i="83"/>
  <c r="C47" i="83"/>
  <c r="B47" i="83"/>
  <c r="A47" i="83"/>
  <c r="D46" i="83"/>
  <c r="C46" i="83"/>
  <c r="B46" i="83"/>
  <c r="A46" i="83"/>
  <c r="D45" i="83"/>
  <c r="C45" i="83"/>
  <c r="B45" i="83"/>
  <c r="A45" i="83"/>
  <c r="D44" i="83"/>
  <c r="C44" i="83"/>
  <c r="B44" i="83"/>
  <c r="A44" i="83"/>
  <c r="D43" i="83"/>
  <c r="C43" i="83"/>
  <c r="B43" i="83"/>
  <c r="A43" i="83"/>
  <c r="D42" i="83"/>
  <c r="C42" i="83"/>
  <c r="B42" i="83"/>
  <c r="A42" i="83"/>
  <c r="D41" i="83"/>
  <c r="C41" i="83"/>
  <c r="B41" i="83"/>
  <c r="A41" i="83"/>
  <c r="D40" i="83"/>
  <c r="C40" i="83"/>
  <c r="B40" i="83"/>
  <c r="A40" i="83"/>
  <c r="D39" i="83"/>
  <c r="C39" i="83"/>
  <c r="B39" i="83"/>
  <c r="A39" i="83"/>
  <c r="D38" i="83"/>
  <c r="C38" i="83"/>
  <c r="B38" i="83"/>
  <c r="A38" i="83"/>
  <c r="D37" i="83"/>
  <c r="C37" i="83"/>
  <c r="B37" i="83"/>
  <c r="A37" i="83"/>
  <c r="D36" i="83"/>
  <c r="C36" i="83"/>
  <c r="B36" i="83"/>
  <c r="A36" i="83"/>
  <c r="D35" i="83"/>
  <c r="C35" i="83"/>
  <c r="B35" i="83"/>
  <c r="A35" i="83"/>
  <c r="D34" i="83"/>
  <c r="C34" i="83"/>
  <c r="B34" i="83"/>
  <c r="A34" i="83"/>
  <c r="D33" i="83"/>
  <c r="C33" i="83"/>
  <c r="B33" i="83"/>
  <c r="A33" i="83"/>
  <c r="D32" i="83"/>
  <c r="C32" i="83"/>
  <c r="B32" i="83"/>
  <c r="A32" i="83"/>
  <c r="D31" i="83"/>
  <c r="C31" i="83"/>
  <c r="B31" i="83"/>
  <c r="A31" i="83"/>
  <c r="D30" i="83"/>
  <c r="C30" i="83"/>
  <c r="B30" i="83"/>
  <c r="A30" i="83"/>
  <c r="D29" i="83"/>
  <c r="C29" i="83"/>
  <c r="B29" i="83"/>
  <c r="A29" i="83"/>
  <c r="D28" i="83"/>
  <c r="C28" i="83"/>
  <c r="B28" i="83"/>
  <c r="A28" i="83"/>
  <c r="D27" i="83"/>
  <c r="C27" i="83"/>
  <c r="B27" i="83"/>
  <c r="A27" i="83"/>
  <c r="D26" i="83"/>
  <c r="C26" i="83"/>
  <c r="B26" i="83"/>
  <c r="A26" i="83"/>
  <c r="D25" i="83"/>
  <c r="C25" i="83"/>
  <c r="B25" i="83"/>
  <c r="A25" i="83"/>
  <c r="D24" i="83"/>
  <c r="C24" i="83"/>
  <c r="B24" i="83"/>
  <c r="A24" i="83"/>
  <c r="D23" i="83"/>
  <c r="C23" i="83"/>
  <c r="B23" i="83"/>
  <c r="A23" i="83"/>
  <c r="D22" i="83"/>
  <c r="C22" i="83"/>
  <c r="B22" i="83"/>
  <c r="A22" i="83"/>
  <c r="D21" i="83"/>
  <c r="C21" i="83"/>
  <c r="B21" i="83"/>
  <c r="A21" i="83"/>
  <c r="D20" i="83"/>
  <c r="C20" i="83"/>
  <c r="B20" i="83"/>
  <c r="A20" i="83"/>
  <c r="D19" i="83"/>
  <c r="C19" i="83"/>
  <c r="B19" i="83"/>
  <c r="A19" i="83"/>
  <c r="D18" i="83"/>
  <c r="C18" i="83"/>
  <c r="B18" i="83"/>
  <c r="A18" i="83"/>
  <c r="D17" i="83"/>
  <c r="C17" i="83"/>
  <c r="B17" i="83"/>
  <c r="A17" i="83"/>
  <c r="D16" i="83"/>
  <c r="C16" i="83"/>
  <c r="B16" i="83"/>
  <c r="A16" i="83"/>
  <c r="D15" i="83"/>
  <c r="C15" i="83"/>
  <c r="B15" i="83"/>
  <c r="A15" i="83"/>
  <c r="D14" i="83"/>
  <c r="C14" i="83"/>
  <c r="B14" i="83"/>
  <c r="A14" i="83"/>
  <c r="D13" i="83"/>
  <c r="C13" i="83"/>
  <c r="B13" i="83"/>
  <c r="A13" i="83"/>
  <c r="K9" i="83"/>
  <c r="K8" i="83"/>
  <c r="K7" i="83"/>
  <c r="E7" i="83"/>
  <c r="K6" i="83"/>
  <c r="E6" i="83"/>
  <c r="K5" i="83"/>
  <c r="E5" i="83"/>
  <c r="A4" i="83"/>
  <c r="A3" i="83"/>
  <c r="A2" i="83"/>
  <c r="D512" i="82"/>
  <c r="C512" i="82"/>
  <c r="B512" i="82"/>
  <c r="A512" i="82"/>
  <c r="D511" i="82"/>
  <c r="C511" i="82"/>
  <c r="B511" i="82"/>
  <c r="A511" i="82"/>
  <c r="D510" i="82"/>
  <c r="C510" i="82"/>
  <c r="B510" i="82"/>
  <c r="A510" i="82"/>
  <c r="D509" i="82"/>
  <c r="C509" i="82"/>
  <c r="B509" i="82"/>
  <c r="A509" i="82"/>
  <c r="D508" i="82"/>
  <c r="C508" i="82"/>
  <c r="B508" i="82"/>
  <c r="A508" i="82"/>
  <c r="D507" i="82"/>
  <c r="C507" i="82"/>
  <c r="B507" i="82"/>
  <c r="A507" i="82"/>
  <c r="D506" i="82"/>
  <c r="C506" i="82"/>
  <c r="B506" i="82"/>
  <c r="A506" i="82"/>
  <c r="D505" i="82"/>
  <c r="C505" i="82"/>
  <c r="B505" i="82"/>
  <c r="A505" i="82"/>
  <c r="D504" i="82"/>
  <c r="C504" i="82"/>
  <c r="B504" i="82"/>
  <c r="A504" i="82"/>
  <c r="D503" i="82"/>
  <c r="C503" i="82"/>
  <c r="B503" i="82"/>
  <c r="A503" i="82"/>
  <c r="D502" i="82"/>
  <c r="C502" i="82"/>
  <c r="B502" i="82"/>
  <c r="A502" i="82"/>
  <c r="D501" i="82"/>
  <c r="C501" i="82"/>
  <c r="B501" i="82"/>
  <c r="A501" i="82"/>
  <c r="D500" i="82"/>
  <c r="C500" i="82"/>
  <c r="B500" i="82"/>
  <c r="A500" i="82"/>
  <c r="D499" i="82"/>
  <c r="C499" i="82"/>
  <c r="B499" i="82"/>
  <c r="A499" i="82"/>
  <c r="D498" i="82"/>
  <c r="C498" i="82"/>
  <c r="B498" i="82"/>
  <c r="A498" i="82"/>
  <c r="D497" i="82"/>
  <c r="C497" i="82"/>
  <c r="B497" i="82"/>
  <c r="A497" i="82"/>
  <c r="D496" i="82"/>
  <c r="C496" i="82"/>
  <c r="B496" i="82"/>
  <c r="A496" i="82"/>
  <c r="D495" i="82"/>
  <c r="C495" i="82"/>
  <c r="B495" i="82"/>
  <c r="A495" i="82"/>
  <c r="D494" i="82"/>
  <c r="C494" i="82"/>
  <c r="B494" i="82"/>
  <c r="A494" i="82"/>
  <c r="D493" i="82"/>
  <c r="C493" i="82"/>
  <c r="B493" i="82"/>
  <c r="A493" i="82"/>
  <c r="D492" i="82"/>
  <c r="C492" i="82"/>
  <c r="B492" i="82"/>
  <c r="A492" i="82"/>
  <c r="D491" i="82"/>
  <c r="C491" i="82"/>
  <c r="B491" i="82"/>
  <c r="A491" i="82"/>
  <c r="D490" i="82"/>
  <c r="C490" i="82"/>
  <c r="B490" i="82"/>
  <c r="A490" i="82"/>
  <c r="D489" i="82"/>
  <c r="C489" i="82"/>
  <c r="B489" i="82"/>
  <c r="A489" i="82"/>
  <c r="D488" i="82"/>
  <c r="C488" i="82"/>
  <c r="B488" i="82"/>
  <c r="A488" i="82"/>
  <c r="D487" i="82"/>
  <c r="C487" i="82"/>
  <c r="B487" i="82"/>
  <c r="A487" i="82"/>
  <c r="D486" i="82"/>
  <c r="C486" i="82"/>
  <c r="B486" i="82"/>
  <c r="A486" i="82"/>
  <c r="D485" i="82"/>
  <c r="C485" i="82"/>
  <c r="B485" i="82"/>
  <c r="A485" i="82"/>
  <c r="D484" i="82"/>
  <c r="C484" i="82"/>
  <c r="B484" i="82"/>
  <c r="A484" i="82"/>
  <c r="D483" i="82"/>
  <c r="C483" i="82"/>
  <c r="B483" i="82"/>
  <c r="A483" i="82"/>
  <c r="D482" i="82"/>
  <c r="C482" i="82"/>
  <c r="B482" i="82"/>
  <c r="A482" i="82"/>
  <c r="D481" i="82"/>
  <c r="C481" i="82"/>
  <c r="B481" i="82"/>
  <c r="A481" i="82"/>
  <c r="D480" i="82"/>
  <c r="C480" i="82"/>
  <c r="B480" i="82"/>
  <c r="A480" i="82"/>
  <c r="D479" i="82"/>
  <c r="C479" i="82"/>
  <c r="B479" i="82"/>
  <c r="A479" i="82"/>
  <c r="D478" i="82"/>
  <c r="C478" i="82"/>
  <c r="B478" i="82"/>
  <c r="A478" i="82"/>
  <c r="D477" i="82"/>
  <c r="C477" i="82"/>
  <c r="B477" i="82"/>
  <c r="A477" i="82"/>
  <c r="D476" i="82"/>
  <c r="C476" i="82"/>
  <c r="B476" i="82"/>
  <c r="A476" i="82"/>
  <c r="D475" i="82"/>
  <c r="C475" i="82"/>
  <c r="B475" i="82"/>
  <c r="A475" i="82"/>
  <c r="D474" i="82"/>
  <c r="C474" i="82"/>
  <c r="B474" i="82"/>
  <c r="A474" i="82"/>
  <c r="D473" i="82"/>
  <c r="C473" i="82"/>
  <c r="B473" i="82"/>
  <c r="A473" i="82"/>
  <c r="D472" i="82"/>
  <c r="C472" i="82"/>
  <c r="B472" i="82"/>
  <c r="A472" i="82"/>
  <c r="D471" i="82"/>
  <c r="C471" i="82"/>
  <c r="B471" i="82"/>
  <c r="A471" i="82"/>
  <c r="D470" i="82"/>
  <c r="C470" i="82"/>
  <c r="B470" i="82"/>
  <c r="A470" i="82"/>
  <c r="D469" i="82"/>
  <c r="C469" i="82"/>
  <c r="B469" i="82"/>
  <c r="A469" i="82"/>
  <c r="D468" i="82"/>
  <c r="C468" i="82"/>
  <c r="B468" i="82"/>
  <c r="A468" i="82"/>
  <c r="D467" i="82"/>
  <c r="C467" i="82"/>
  <c r="B467" i="82"/>
  <c r="A467" i="82"/>
  <c r="D466" i="82"/>
  <c r="C466" i="82"/>
  <c r="B466" i="82"/>
  <c r="A466" i="82"/>
  <c r="D465" i="82"/>
  <c r="C465" i="82"/>
  <c r="B465" i="82"/>
  <c r="A465" i="82"/>
  <c r="D464" i="82"/>
  <c r="C464" i="82"/>
  <c r="B464" i="82"/>
  <c r="A464" i="82"/>
  <c r="D463" i="82"/>
  <c r="C463" i="82"/>
  <c r="B463" i="82"/>
  <c r="A463" i="82"/>
  <c r="D462" i="82"/>
  <c r="C462" i="82"/>
  <c r="B462" i="82"/>
  <c r="A462" i="82"/>
  <c r="D461" i="82"/>
  <c r="C461" i="82"/>
  <c r="B461" i="82"/>
  <c r="A461" i="82"/>
  <c r="D460" i="82"/>
  <c r="C460" i="82"/>
  <c r="B460" i="82"/>
  <c r="A460" i="82"/>
  <c r="D459" i="82"/>
  <c r="C459" i="82"/>
  <c r="B459" i="82"/>
  <c r="A459" i="82"/>
  <c r="D458" i="82"/>
  <c r="C458" i="82"/>
  <c r="B458" i="82"/>
  <c r="A458" i="82"/>
  <c r="D457" i="82"/>
  <c r="C457" i="82"/>
  <c r="B457" i="82"/>
  <c r="A457" i="82"/>
  <c r="D456" i="82"/>
  <c r="C456" i="82"/>
  <c r="B456" i="82"/>
  <c r="A456" i="82"/>
  <c r="D455" i="82"/>
  <c r="C455" i="82"/>
  <c r="B455" i="82"/>
  <c r="A455" i="82"/>
  <c r="D454" i="82"/>
  <c r="C454" i="82"/>
  <c r="B454" i="82"/>
  <c r="A454" i="82"/>
  <c r="D453" i="82"/>
  <c r="C453" i="82"/>
  <c r="B453" i="82"/>
  <c r="A453" i="82"/>
  <c r="D452" i="82"/>
  <c r="C452" i="82"/>
  <c r="B452" i="82"/>
  <c r="A452" i="82"/>
  <c r="D451" i="82"/>
  <c r="C451" i="82"/>
  <c r="B451" i="82"/>
  <c r="A451" i="82"/>
  <c r="D450" i="82"/>
  <c r="C450" i="82"/>
  <c r="B450" i="82"/>
  <c r="A450" i="82"/>
  <c r="D449" i="82"/>
  <c r="C449" i="82"/>
  <c r="B449" i="82"/>
  <c r="A449" i="82"/>
  <c r="D448" i="82"/>
  <c r="C448" i="82"/>
  <c r="B448" i="82"/>
  <c r="A448" i="82"/>
  <c r="D447" i="82"/>
  <c r="C447" i="82"/>
  <c r="B447" i="82"/>
  <c r="A447" i="82"/>
  <c r="D446" i="82"/>
  <c r="C446" i="82"/>
  <c r="B446" i="82"/>
  <c r="A446" i="82"/>
  <c r="D445" i="82"/>
  <c r="C445" i="82"/>
  <c r="B445" i="82"/>
  <c r="A445" i="82"/>
  <c r="D444" i="82"/>
  <c r="C444" i="82"/>
  <c r="B444" i="82"/>
  <c r="A444" i="82"/>
  <c r="D443" i="82"/>
  <c r="C443" i="82"/>
  <c r="B443" i="82"/>
  <c r="A443" i="82"/>
  <c r="D442" i="82"/>
  <c r="C442" i="82"/>
  <c r="B442" i="82"/>
  <c r="A442" i="82"/>
  <c r="D441" i="82"/>
  <c r="C441" i="82"/>
  <c r="B441" i="82"/>
  <c r="A441" i="82"/>
  <c r="D440" i="82"/>
  <c r="C440" i="82"/>
  <c r="B440" i="82"/>
  <c r="A440" i="82"/>
  <c r="D439" i="82"/>
  <c r="C439" i="82"/>
  <c r="B439" i="82"/>
  <c r="A439" i="82"/>
  <c r="D438" i="82"/>
  <c r="C438" i="82"/>
  <c r="B438" i="82"/>
  <c r="A438" i="82"/>
  <c r="D437" i="82"/>
  <c r="C437" i="82"/>
  <c r="B437" i="82"/>
  <c r="A437" i="82"/>
  <c r="D436" i="82"/>
  <c r="C436" i="82"/>
  <c r="B436" i="82"/>
  <c r="A436" i="82"/>
  <c r="D435" i="82"/>
  <c r="C435" i="82"/>
  <c r="B435" i="82"/>
  <c r="A435" i="82"/>
  <c r="D434" i="82"/>
  <c r="C434" i="82"/>
  <c r="B434" i="82"/>
  <c r="A434" i="82"/>
  <c r="D433" i="82"/>
  <c r="C433" i="82"/>
  <c r="B433" i="82"/>
  <c r="A433" i="82"/>
  <c r="D432" i="82"/>
  <c r="C432" i="82"/>
  <c r="B432" i="82"/>
  <c r="A432" i="82"/>
  <c r="D431" i="82"/>
  <c r="C431" i="82"/>
  <c r="B431" i="82"/>
  <c r="A431" i="82"/>
  <c r="D430" i="82"/>
  <c r="C430" i="82"/>
  <c r="B430" i="82"/>
  <c r="A430" i="82"/>
  <c r="D429" i="82"/>
  <c r="C429" i="82"/>
  <c r="B429" i="82"/>
  <c r="A429" i="82"/>
  <c r="D428" i="82"/>
  <c r="C428" i="82"/>
  <c r="B428" i="82"/>
  <c r="A428" i="82"/>
  <c r="D427" i="82"/>
  <c r="C427" i="82"/>
  <c r="B427" i="82"/>
  <c r="A427" i="82"/>
  <c r="D426" i="82"/>
  <c r="C426" i="82"/>
  <c r="B426" i="82"/>
  <c r="A426" i="82"/>
  <c r="D425" i="82"/>
  <c r="C425" i="82"/>
  <c r="B425" i="82"/>
  <c r="A425" i="82"/>
  <c r="D424" i="82"/>
  <c r="C424" i="82"/>
  <c r="B424" i="82"/>
  <c r="A424" i="82"/>
  <c r="D423" i="82"/>
  <c r="C423" i="82"/>
  <c r="B423" i="82"/>
  <c r="A423" i="82"/>
  <c r="D422" i="82"/>
  <c r="C422" i="82"/>
  <c r="B422" i="82"/>
  <c r="A422" i="82"/>
  <c r="D421" i="82"/>
  <c r="C421" i="82"/>
  <c r="B421" i="82"/>
  <c r="A421" i="82"/>
  <c r="D420" i="82"/>
  <c r="C420" i="82"/>
  <c r="B420" i="82"/>
  <c r="A420" i="82"/>
  <c r="D419" i="82"/>
  <c r="C419" i="82"/>
  <c r="B419" i="82"/>
  <c r="A419" i="82"/>
  <c r="D418" i="82"/>
  <c r="C418" i="82"/>
  <c r="B418" i="82"/>
  <c r="A418" i="82"/>
  <c r="D417" i="82"/>
  <c r="C417" i="82"/>
  <c r="B417" i="82"/>
  <c r="A417" i="82"/>
  <c r="D416" i="82"/>
  <c r="C416" i="82"/>
  <c r="B416" i="82"/>
  <c r="A416" i="82"/>
  <c r="D415" i="82"/>
  <c r="C415" i="82"/>
  <c r="B415" i="82"/>
  <c r="A415" i="82"/>
  <c r="D414" i="82"/>
  <c r="C414" i="82"/>
  <c r="B414" i="82"/>
  <c r="A414" i="82"/>
  <c r="D413" i="82"/>
  <c r="C413" i="82"/>
  <c r="B413" i="82"/>
  <c r="A413" i="82"/>
  <c r="D412" i="82"/>
  <c r="C412" i="82"/>
  <c r="B412" i="82"/>
  <c r="A412" i="82"/>
  <c r="D411" i="82"/>
  <c r="C411" i="82"/>
  <c r="B411" i="82"/>
  <c r="A411" i="82"/>
  <c r="D410" i="82"/>
  <c r="C410" i="82"/>
  <c r="B410" i="82"/>
  <c r="A410" i="82"/>
  <c r="D409" i="82"/>
  <c r="C409" i="82"/>
  <c r="B409" i="82"/>
  <c r="A409" i="82"/>
  <c r="D408" i="82"/>
  <c r="C408" i="82"/>
  <c r="B408" i="82"/>
  <c r="A408" i="82"/>
  <c r="D407" i="82"/>
  <c r="C407" i="82"/>
  <c r="B407" i="82"/>
  <c r="A407" i="82"/>
  <c r="D406" i="82"/>
  <c r="C406" i="82"/>
  <c r="B406" i="82"/>
  <c r="A406" i="82"/>
  <c r="D405" i="82"/>
  <c r="C405" i="82"/>
  <c r="B405" i="82"/>
  <c r="A405" i="82"/>
  <c r="D404" i="82"/>
  <c r="C404" i="82"/>
  <c r="B404" i="82"/>
  <c r="A404" i="82"/>
  <c r="D403" i="82"/>
  <c r="C403" i="82"/>
  <c r="B403" i="82"/>
  <c r="A403" i="82"/>
  <c r="D402" i="82"/>
  <c r="C402" i="82"/>
  <c r="B402" i="82"/>
  <c r="A402" i="82"/>
  <c r="D401" i="82"/>
  <c r="C401" i="82"/>
  <c r="B401" i="82"/>
  <c r="A401" i="82"/>
  <c r="D400" i="82"/>
  <c r="C400" i="82"/>
  <c r="B400" i="82"/>
  <c r="A400" i="82"/>
  <c r="D399" i="82"/>
  <c r="C399" i="82"/>
  <c r="B399" i="82"/>
  <c r="A399" i="82"/>
  <c r="D398" i="82"/>
  <c r="C398" i="82"/>
  <c r="B398" i="82"/>
  <c r="A398" i="82"/>
  <c r="D397" i="82"/>
  <c r="C397" i="82"/>
  <c r="B397" i="82"/>
  <c r="A397" i="82"/>
  <c r="D396" i="82"/>
  <c r="C396" i="82"/>
  <c r="B396" i="82"/>
  <c r="A396" i="82"/>
  <c r="D395" i="82"/>
  <c r="C395" i="82"/>
  <c r="B395" i="82"/>
  <c r="A395" i="82"/>
  <c r="D394" i="82"/>
  <c r="C394" i="82"/>
  <c r="B394" i="82"/>
  <c r="A394" i="82"/>
  <c r="D393" i="82"/>
  <c r="C393" i="82"/>
  <c r="B393" i="82"/>
  <c r="A393" i="82"/>
  <c r="D392" i="82"/>
  <c r="C392" i="82"/>
  <c r="B392" i="82"/>
  <c r="A392" i="82"/>
  <c r="D391" i="82"/>
  <c r="C391" i="82"/>
  <c r="B391" i="82"/>
  <c r="A391" i="82"/>
  <c r="D390" i="82"/>
  <c r="C390" i="82"/>
  <c r="B390" i="82"/>
  <c r="A390" i="82"/>
  <c r="D389" i="82"/>
  <c r="C389" i="82"/>
  <c r="B389" i="82"/>
  <c r="A389" i="82"/>
  <c r="D388" i="82"/>
  <c r="C388" i="82"/>
  <c r="B388" i="82"/>
  <c r="A388" i="82"/>
  <c r="D387" i="82"/>
  <c r="C387" i="82"/>
  <c r="B387" i="82"/>
  <c r="A387" i="82"/>
  <c r="D386" i="82"/>
  <c r="C386" i="82"/>
  <c r="B386" i="82"/>
  <c r="A386" i="82"/>
  <c r="D385" i="82"/>
  <c r="C385" i="82"/>
  <c r="B385" i="82"/>
  <c r="A385" i="82"/>
  <c r="D384" i="82"/>
  <c r="C384" i="82"/>
  <c r="B384" i="82"/>
  <c r="A384" i="82"/>
  <c r="D383" i="82"/>
  <c r="C383" i="82"/>
  <c r="B383" i="82"/>
  <c r="A383" i="82"/>
  <c r="D382" i="82"/>
  <c r="C382" i="82"/>
  <c r="B382" i="82"/>
  <c r="A382" i="82"/>
  <c r="D381" i="82"/>
  <c r="C381" i="82"/>
  <c r="B381" i="82"/>
  <c r="A381" i="82"/>
  <c r="D380" i="82"/>
  <c r="C380" i="82"/>
  <c r="B380" i="82"/>
  <c r="A380" i="82"/>
  <c r="D379" i="82"/>
  <c r="C379" i="82"/>
  <c r="B379" i="82"/>
  <c r="A379" i="82"/>
  <c r="D378" i="82"/>
  <c r="C378" i="82"/>
  <c r="B378" i="82"/>
  <c r="A378" i="82"/>
  <c r="D377" i="82"/>
  <c r="C377" i="82"/>
  <c r="B377" i="82"/>
  <c r="A377" i="82"/>
  <c r="D376" i="82"/>
  <c r="C376" i="82"/>
  <c r="B376" i="82"/>
  <c r="A376" i="82"/>
  <c r="D375" i="82"/>
  <c r="C375" i="82"/>
  <c r="B375" i="82"/>
  <c r="A375" i="82"/>
  <c r="D374" i="82"/>
  <c r="C374" i="82"/>
  <c r="B374" i="82"/>
  <c r="A374" i="82"/>
  <c r="D373" i="82"/>
  <c r="C373" i="82"/>
  <c r="B373" i="82"/>
  <c r="A373" i="82"/>
  <c r="D372" i="82"/>
  <c r="C372" i="82"/>
  <c r="B372" i="82"/>
  <c r="A372" i="82"/>
  <c r="D371" i="82"/>
  <c r="C371" i="82"/>
  <c r="B371" i="82"/>
  <c r="A371" i="82"/>
  <c r="D370" i="82"/>
  <c r="C370" i="82"/>
  <c r="B370" i="82"/>
  <c r="A370" i="82"/>
  <c r="D369" i="82"/>
  <c r="C369" i="82"/>
  <c r="B369" i="82"/>
  <c r="A369" i="82"/>
  <c r="D368" i="82"/>
  <c r="C368" i="82"/>
  <c r="B368" i="82"/>
  <c r="A368" i="82"/>
  <c r="D367" i="82"/>
  <c r="C367" i="82"/>
  <c r="B367" i="82"/>
  <c r="A367" i="82"/>
  <c r="D366" i="82"/>
  <c r="C366" i="82"/>
  <c r="B366" i="82"/>
  <c r="A366" i="82"/>
  <c r="D365" i="82"/>
  <c r="C365" i="82"/>
  <c r="B365" i="82"/>
  <c r="A365" i="82"/>
  <c r="D364" i="82"/>
  <c r="C364" i="82"/>
  <c r="B364" i="82"/>
  <c r="A364" i="82"/>
  <c r="D363" i="82"/>
  <c r="C363" i="82"/>
  <c r="B363" i="82"/>
  <c r="A363" i="82"/>
  <c r="D362" i="82"/>
  <c r="C362" i="82"/>
  <c r="B362" i="82"/>
  <c r="A362" i="82"/>
  <c r="D361" i="82"/>
  <c r="C361" i="82"/>
  <c r="B361" i="82"/>
  <c r="A361" i="82"/>
  <c r="D360" i="82"/>
  <c r="C360" i="82"/>
  <c r="B360" i="82"/>
  <c r="A360" i="82"/>
  <c r="D359" i="82"/>
  <c r="C359" i="82"/>
  <c r="B359" i="82"/>
  <c r="A359" i="82"/>
  <c r="D358" i="82"/>
  <c r="C358" i="82"/>
  <c r="B358" i="82"/>
  <c r="A358" i="82"/>
  <c r="D357" i="82"/>
  <c r="C357" i="82"/>
  <c r="B357" i="82"/>
  <c r="A357" i="82"/>
  <c r="D356" i="82"/>
  <c r="C356" i="82"/>
  <c r="B356" i="82"/>
  <c r="A356" i="82"/>
  <c r="D355" i="82"/>
  <c r="C355" i="82"/>
  <c r="B355" i="82"/>
  <c r="A355" i="82"/>
  <c r="D354" i="82"/>
  <c r="C354" i="82"/>
  <c r="B354" i="82"/>
  <c r="A354" i="82"/>
  <c r="D353" i="82"/>
  <c r="C353" i="82"/>
  <c r="B353" i="82"/>
  <c r="A353" i="82"/>
  <c r="D352" i="82"/>
  <c r="C352" i="82"/>
  <c r="B352" i="82"/>
  <c r="A352" i="82"/>
  <c r="D351" i="82"/>
  <c r="C351" i="82"/>
  <c r="B351" i="82"/>
  <c r="A351" i="82"/>
  <c r="D350" i="82"/>
  <c r="C350" i="82"/>
  <c r="B350" i="82"/>
  <c r="A350" i="82"/>
  <c r="D349" i="82"/>
  <c r="C349" i="82"/>
  <c r="B349" i="82"/>
  <c r="A349" i="82"/>
  <c r="D348" i="82"/>
  <c r="C348" i="82"/>
  <c r="B348" i="82"/>
  <c r="A348" i="82"/>
  <c r="D347" i="82"/>
  <c r="C347" i="82"/>
  <c r="B347" i="82"/>
  <c r="A347" i="82"/>
  <c r="D346" i="82"/>
  <c r="C346" i="82"/>
  <c r="B346" i="82"/>
  <c r="A346" i="82"/>
  <c r="D345" i="82"/>
  <c r="C345" i="82"/>
  <c r="B345" i="82"/>
  <c r="A345" i="82"/>
  <c r="D344" i="82"/>
  <c r="C344" i="82"/>
  <c r="B344" i="82"/>
  <c r="A344" i="82"/>
  <c r="D343" i="82"/>
  <c r="C343" i="82"/>
  <c r="B343" i="82"/>
  <c r="A343" i="82"/>
  <c r="D342" i="82"/>
  <c r="C342" i="82"/>
  <c r="B342" i="82"/>
  <c r="A342" i="82"/>
  <c r="D341" i="82"/>
  <c r="C341" i="82"/>
  <c r="B341" i="82"/>
  <c r="A341" i="82"/>
  <c r="D340" i="82"/>
  <c r="C340" i="82"/>
  <c r="B340" i="82"/>
  <c r="A340" i="82"/>
  <c r="D339" i="82"/>
  <c r="C339" i="82"/>
  <c r="B339" i="82"/>
  <c r="A339" i="82"/>
  <c r="D338" i="82"/>
  <c r="C338" i="82"/>
  <c r="B338" i="82"/>
  <c r="A338" i="82"/>
  <c r="D337" i="82"/>
  <c r="C337" i="82"/>
  <c r="B337" i="82"/>
  <c r="A337" i="82"/>
  <c r="D336" i="82"/>
  <c r="C336" i="82"/>
  <c r="B336" i="82"/>
  <c r="A336" i="82"/>
  <c r="D335" i="82"/>
  <c r="C335" i="82"/>
  <c r="B335" i="82"/>
  <c r="A335" i="82"/>
  <c r="D334" i="82"/>
  <c r="C334" i="82"/>
  <c r="B334" i="82"/>
  <c r="A334" i="82"/>
  <c r="D333" i="82"/>
  <c r="C333" i="82"/>
  <c r="B333" i="82"/>
  <c r="A333" i="82"/>
  <c r="D332" i="82"/>
  <c r="C332" i="82"/>
  <c r="B332" i="82"/>
  <c r="A332" i="82"/>
  <c r="D331" i="82"/>
  <c r="C331" i="82"/>
  <c r="B331" i="82"/>
  <c r="A331" i="82"/>
  <c r="D330" i="82"/>
  <c r="C330" i="82"/>
  <c r="B330" i="82"/>
  <c r="A330" i="82"/>
  <c r="D329" i="82"/>
  <c r="C329" i="82"/>
  <c r="B329" i="82"/>
  <c r="A329" i="82"/>
  <c r="D328" i="82"/>
  <c r="C328" i="82"/>
  <c r="B328" i="82"/>
  <c r="A328" i="82"/>
  <c r="D327" i="82"/>
  <c r="C327" i="82"/>
  <c r="B327" i="82"/>
  <c r="A327" i="82"/>
  <c r="D326" i="82"/>
  <c r="C326" i="82"/>
  <c r="B326" i="82"/>
  <c r="A326" i="82"/>
  <c r="D325" i="82"/>
  <c r="C325" i="82"/>
  <c r="B325" i="82"/>
  <c r="A325" i="82"/>
  <c r="D324" i="82"/>
  <c r="C324" i="82"/>
  <c r="B324" i="82"/>
  <c r="A324" i="82"/>
  <c r="D323" i="82"/>
  <c r="C323" i="82"/>
  <c r="B323" i="82"/>
  <c r="A323" i="82"/>
  <c r="D322" i="82"/>
  <c r="C322" i="82"/>
  <c r="B322" i="82"/>
  <c r="A322" i="82"/>
  <c r="D321" i="82"/>
  <c r="C321" i="82"/>
  <c r="B321" i="82"/>
  <c r="A321" i="82"/>
  <c r="D320" i="82"/>
  <c r="C320" i="82"/>
  <c r="B320" i="82"/>
  <c r="A320" i="82"/>
  <c r="D319" i="82"/>
  <c r="C319" i="82"/>
  <c r="B319" i="82"/>
  <c r="A319" i="82"/>
  <c r="D318" i="82"/>
  <c r="C318" i="82"/>
  <c r="B318" i="82"/>
  <c r="A318" i="82"/>
  <c r="D317" i="82"/>
  <c r="C317" i="82"/>
  <c r="B317" i="82"/>
  <c r="A317" i="82"/>
  <c r="D316" i="82"/>
  <c r="C316" i="82"/>
  <c r="B316" i="82"/>
  <c r="A316" i="82"/>
  <c r="D315" i="82"/>
  <c r="C315" i="82"/>
  <c r="B315" i="82"/>
  <c r="A315" i="82"/>
  <c r="D314" i="82"/>
  <c r="C314" i="82"/>
  <c r="B314" i="82"/>
  <c r="A314" i="82"/>
  <c r="D313" i="82"/>
  <c r="C313" i="82"/>
  <c r="B313" i="82"/>
  <c r="A313" i="82"/>
  <c r="D312" i="82"/>
  <c r="C312" i="82"/>
  <c r="B312" i="82"/>
  <c r="A312" i="82"/>
  <c r="D311" i="82"/>
  <c r="C311" i="82"/>
  <c r="B311" i="82"/>
  <c r="A311" i="82"/>
  <c r="D310" i="82"/>
  <c r="C310" i="82"/>
  <c r="B310" i="82"/>
  <c r="A310" i="82"/>
  <c r="D309" i="82"/>
  <c r="C309" i="82"/>
  <c r="B309" i="82"/>
  <c r="A309" i="82"/>
  <c r="D308" i="82"/>
  <c r="C308" i="82"/>
  <c r="B308" i="82"/>
  <c r="A308" i="82"/>
  <c r="D307" i="82"/>
  <c r="C307" i="82"/>
  <c r="B307" i="82"/>
  <c r="A307" i="82"/>
  <c r="D306" i="82"/>
  <c r="C306" i="82"/>
  <c r="B306" i="82"/>
  <c r="A306" i="82"/>
  <c r="D305" i="82"/>
  <c r="C305" i="82"/>
  <c r="B305" i="82"/>
  <c r="A305" i="82"/>
  <c r="D304" i="82"/>
  <c r="C304" i="82"/>
  <c r="B304" i="82"/>
  <c r="A304" i="82"/>
  <c r="D303" i="82"/>
  <c r="C303" i="82"/>
  <c r="B303" i="82"/>
  <c r="A303" i="82"/>
  <c r="D302" i="82"/>
  <c r="C302" i="82"/>
  <c r="B302" i="82"/>
  <c r="A302" i="82"/>
  <c r="D301" i="82"/>
  <c r="C301" i="82"/>
  <c r="B301" i="82"/>
  <c r="A301" i="82"/>
  <c r="D300" i="82"/>
  <c r="C300" i="82"/>
  <c r="B300" i="82"/>
  <c r="A300" i="82"/>
  <c r="D299" i="82"/>
  <c r="C299" i="82"/>
  <c r="B299" i="82"/>
  <c r="A299" i="82"/>
  <c r="D298" i="82"/>
  <c r="C298" i="82"/>
  <c r="B298" i="82"/>
  <c r="A298" i="82"/>
  <c r="D297" i="82"/>
  <c r="C297" i="82"/>
  <c r="B297" i="82"/>
  <c r="A297" i="82"/>
  <c r="D296" i="82"/>
  <c r="C296" i="82"/>
  <c r="B296" i="82"/>
  <c r="A296" i="82"/>
  <c r="D295" i="82"/>
  <c r="C295" i="82"/>
  <c r="B295" i="82"/>
  <c r="A295" i="82"/>
  <c r="D294" i="82"/>
  <c r="C294" i="82"/>
  <c r="B294" i="82"/>
  <c r="A294" i="82"/>
  <c r="D293" i="82"/>
  <c r="C293" i="82"/>
  <c r="B293" i="82"/>
  <c r="A293" i="82"/>
  <c r="D292" i="82"/>
  <c r="C292" i="82"/>
  <c r="B292" i="82"/>
  <c r="A292" i="82"/>
  <c r="D291" i="82"/>
  <c r="C291" i="82"/>
  <c r="B291" i="82"/>
  <c r="A291" i="82"/>
  <c r="D290" i="82"/>
  <c r="C290" i="82"/>
  <c r="B290" i="82"/>
  <c r="A290" i="82"/>
  <c r="D289" i="82"/>
  <c r="C289" i="82"/>
  <c r="B289" i="82"/>
  <c r="A289" i="82"/>
  <c r="D288" i="82"/>
  <c r="C288" i="82"/>
  <c r="B288" i="82"/>
  <c r="A288" i="82"/>
  <c r="D287" i="82"/>
  <c r="C287" i="82"/>
  <c r="B287" i="82"/>
  <c r="A287" i="82"/>
  <c r="D286" i="82"/>
  <c r="C286" i="82"/>
  <c r="B286" i="82"/>
  <c r="A286" i="82"/>
  <c r="D285" i="82"/>
  <c r="C285" i="82"/>
  <c r="B285" i="82"/>
  <c r="A285" i="82"/>
  <c r="D284" i="82"/>
  <c r="C284" i="82"/>
  <c r="B284" i="82"/>
  <c r="A284" i="82"/>
  <c r="D283" i="82"/>
  <c r="C283" i="82"/>
  <c r="B283" i="82"/>
  <c r="A283" i="82"/>
  <c r="D282" i="82"/>
  <c r="C282" i="82"/>
  <c r="B282" i="82"/>
  <c r="A282" i="82"/>
  <c r="D281" i="82"/>
  <c r="C281" i="82"/>
  <c r="B281" i="82"/>
  <c r="A281" i="82"/>
  <c r="D280" i="82"/>
  <c r="C280" i="82"/>
  <c r="B280" i="82"/>
  <c r="A280" i="82"/>
  <c r="D279" i="82"/>
  <c r="C279" i="82"/>
  <c r="B279" i="82"/>
  <c r="A279" i="82"/>
  <c r="D278" i="82"/>
  <c r="C278" i="82"/>
  <c r="B278" i="82"/>
  <c r="A278" i="82"/>
  <c r="D277" i="82"/>
  <c r="C277" i="82"/>
  <c r="B277" i="82"/>
  <c r="A277" i="82"/>
  <c r="D276" i="82"/>
  <c r="C276" i="82"/>
  <c r="B276" i="82"/>
  <c r="A276" i="82"/>
  <c r="D275" i="82"/>
  <c r="C275" i="82"/>
  <c r="B275" i="82"/>
  <c r="A275" i="82"/>
  <c r="D274" i="82"/>
  <c r="C274" i="82"/>
  <c r="B274" i="82"/>
  <c r="A274" i="82"/>
  <c r="D273" i="82"/>
  <c r="C273" i="82"/>
  <c r="B273" i="82"/>
  <c r="A273" i="82"/>
  <c r="D272" i="82"/>
  <c r="C272" i="82"/>
  <c r="B272" i="82"/>
  <c r="A272" i="82"/>
  <c r="D271" i="82"/>
  <c r="C271" i="82"/>
  <c r="B271" i="82"/>
  <c r="A271" i="82"/>
  <c r="D270" i="82"/>
  <c r="C270" i="82"/>
  <c r="B270" i="82"/>
  <c r="A270" i="82"/>
  <c r="D269" i="82"/>
  <c r="C269" i="82"/>
  <c r="B269" i="82"/>
  <c r="A269" i="82"/>
  <c r="D268" i="82"/>
  <c r="C268" i="82"/>
  <c r="B268" i="82"/>
  <c r="A268" i="82"/>
  <c r="D267" i="82"/>
  <c r="C267" i="82"/>
  <c r="B267" i="82"/>
  <c r="A267" i="82"/>
  <c r="D266" i="82"/>
  <c r="C266" i="82"/>
  <c r="B266" i="82"/>
  <c r="A266" i="82"/>
  <c r="D265" i="82"/>
  <c r="C265" i="82"/>
  <c r="B265" i="82"/>
  <c r="A265" i="82"/>
  <c r="D264" i="82"/>
  <c r="C264" i="82"/>
  <c r="B264" i="82"/>
  <c r="A264" i="82"/>
  <c r="D263" i="82"/>
  <c r="C263" i="82"/>
  <c r="B263" i="82"/>
  <c r="A263" i="82"/>
  <c r="D262" i="82"/>
  <c r="C262" i="82"/>
  <c r="B262" i="82"/>
  <c r="A262" i="82"/>
  <c r="D261" i="82"/>
  <c r="C261" i="82"/>
  <c r="B261" i="82"/>
  <c r="A261" i="82"/>
  <c r="D260" i="82"/>
  <c r="C260" i="82"/>
  <c r="B260" i="82"/>
  <c r="A260" i="82"/>
  <c r="D259" i="82"/>
  <c r="C259" i="82"/>
  <c r="B259" i="82"/>
  <c r="A259" i="82"/>
  <c r="D258" i="82"/>
  <c r="C258" i="82"/>
  <c r="B258" i="82"/>
  <c r="A258" i="82"/>
  <c r="D257" i="82"/>
  <c r="C257" i="82"/>
  <c r="B257" i="82"/>
  <c r="A257" i="82"/>
  <c r="D256" i="82"/>
  <c r="C256" i="82"/>
  <c r="B256" i="82"/>
  <c r="A256" i="82"/>
  <c r="D255" i="82"/>
  <c r="C255" i="82"/>
  <c r="B255" i="82"/>
  <c r="A255" i="82"/>
  <c r="D254" i="82"/>
  <c r="C254" i="82"/>
  <c r="B254" i="82"/>
  <c r="A254" i="82"/>
  <c r="D253" i="82"/>
  <c r="C253" i="82"/>
  <c r="B253" i="82"/>
  <c r="A253" i="82"/>
  <c r="D252" i="82"/>
  <c r="C252" i="82"/>
  <c r="B252" i="82"/>
  <c r="A252" i="82"/>
  <c r="D251" i="82"/>
  <c r="C251" i="82"/>
  <c r="B251" i="82"/>
  <c r="A251" i="82"/>
  <c r="D250" i="82"/>
  <c r="C250" i="82"/>
  <c r="B250" i="82"/>
  <c r="A250" i="82"/>
  <c r="D249" i="82"/>
  <c r="C249" i="82"/>
  <c r="B249" i="82"/>
  <c r="A249" i="82"/>
  <c r="D248" i="82"/>
  <c r="C248" i="82"/>
  <c r="B248" i="82"/>
  <c r="A248" i="82"/>
  <c r="D247" i="82"/>
  <c r="C247" i="82"/>
  <c r="B247" i="82"/>
  <c r="A247" i="82"/>
  <c r="D246" i="82"/>
  <c r="C246" i="82"/>
  <c r="B246" i="82"/>
  <c r="A246" i="82"/>
  <c r="D245" i="82"/>
  <c r="C245" i="82"/>
  <c r="B245" i="82"/>
  <c r="A245" i="82"/>
  <c r="D244" i="82"/>
  <c r="C244" i="82"/>
  <c r="B244" i="82"/>
  <c r="A244" i="82"/>
  <c r="D243" i="82"/>
  <c r="C243" i="82"/>
  <c r="B243" i="82"/>
  <c r="A243" i="82"/>
  <c r="D242" i="82"/>
  <c r="C242" i="82"/>
  <c r="B242" i="82"/>
  <c r="A242" i="82"/>
  <c r="D241" i="82"/>
  <c r="C241" i="82"/>
  <c r="B241" i="82"/>
  <c r="A241" i="82"/>
  <c r="D240" i="82"/>
  <c r="C240" i="82"/>
  <c r="B240" i="82"/>
  <c r="A240" i="82"/>
  <c r="D239" i="82"/>
  <c r="C239" i="82"/>
  <c r="B239" i="82"/>
  <c r="A239" i="82"/>
  <c r="D238" i="82"/>
  <c r="C238" i="82"/>
  <c r="B238" i="82"/>
  <c r="A238" i="82"/>
  <c r="D237" i="82"/>
  <c r="C237" i="82"/>
  <c r="B237" i="82"/>
  <c r="A237" i="82"/>
  <c r="D236" i="82"/>
  <c r="C236" i="82"/>
  <c r="B236" i="82"/>
  <c r="A236" i="82"/>
  <c r="D235" i="82"/>
  <c r="C235" i="82"/>
  <c r="B235" i="82"/>
  <c r="A235" i="82"/>
  <c r="D234" i="82"/>
  <c r="C234" i="82"/>
  <c r="B234" i="82"/>
  <c r="A234" i="82"/>
  <c r="D233" i="82"/>
  <c r="C233" i="82"/>
  <c r="B233" i="82"/>
  <c r="A233" i="82"/>
  <c r="D232" i="82"/>
  <c r="C232" i="82"/>
  <c r="B232" i="82"/>
  <c r="A232" i="82"/>
  <c r="D231" i="82"/>
  <c r="C231" i="82"/>
  <c r="B231" i="82"/>
  <c r="A231" i="82"/>
  <c r="D230" i="82"/>
  <c r="C230" i="82"/>
  <c r="B230" i="82"/>
  <c r="A230" i="82"/>
  <c r="D229" i="82"/>
  <c r="C229" i="82"/>
  <c r="B229" i="82"/>
  <c r="A229" i="82"/>
  <c r="D228" i="82"/>
  <c r="C228" i="82"/>
  <c r="B228" i="82"/>
  <c r="A228" i="82"/>
  <c r="D227" i="82"/>
  <c r="C227" i="82"/>
  <c r="B227" i="82"/>
  <c r="A227" i="82"/>
  <c r="D226" i="82"/>
  <c r="C226" i="82"/>
  <c r="B226" i="82"/>
  <c r="A226" i="82"/>
  <c r="D225" i="82"/>
  <c r="C225" i="82"/>
  <c r="B225" i="82"/>
  <c r="A225" i="82"/>
  <c r="D224" i="82"/>
  <c r="C224" i="82"/>
  <c r="B224" i="82"/>
  <c r="A224" i="82"/>
  <c r="D223" i="82"/>
  <c r="C223" i="82"/>
  <c r="B223" i="82"/>
  <c r="A223" i="82"/>
  <c r="D222" i="82"/>
  <c r="C222" i="82"/>
  <c r="B222" i="82"/>
  <c r="A222" i="82"/>
  <c r="D221" i="82"/>
  <c r="C221" i="82"/>
  <c r="B221" i="82"/>
  <c r="A221" i="82"/>
  <c r="D220" i="82"/>
  <c r="C220" i="82"/>
  <c r="B220" i="82"/>
  <c r="A220" i="82"/>
  <c r="D219" i="82"/>
  <c r="C219" i="82"/>
  <c r="B219" i="82"/>
  <c r="A219" i="82"/>
  <c r="D218" i="82"/>
  <c r="C218" i="82"/>
  <c r="B218" i="82"/>
  <c r="A218" i="82"/>
  <c r="D217" i="82"/>
  <c r="C217" i="82"/>
  <c r="B217" i="82"/>
  <c r="A217" i="82"/>
  <c r="D216" i="82"/>
  <c r="C216" i="82"/>
  <c r="B216" i="82"/>
  <c r="A216" i="82"/>
  <c r="D215" i="82"/>
  <c r="C215" i="82"/>
  <c r="B215" i="82"/>
  <c r="A215" i="82"/>
  <c r="D214" i="82"/>
  <c r="C214" i="82"/>
  <c r="B214" i="82"/>
  <c r="A214" i="82"/>
  <c r="D213" i="82"/>
  <c r="C213" i="82"/>
  <c r="B213" i="82"/>
  <c r="A213" i="82"/>
  <c r="D212" i="82"/>
  <c r="C212" i="82"/>
  <c r="B212" i="82"/>
  <c r="A212" i="82"/>
  <c r="D211" i="82"/>
  <c r="C211" i="82"/>
  <c r="B211" i="82"/>
  <c r="A211" i="82"/>
  <c r="D210" i="82"/>
  <c r="C210" i="82"/>
  <c r="B210" i="82"/>
  <c r="A210" i="82"/>
  <c r="D209" i="82"/>
  <c r="C209" i="82"/>
  <c r="B209" i="82"/>
  <c r="A209" i="82"/>
  <c r="D208" i="82"/>
  <c r="C208" i="82"/>
  <c r="B208" i="82"/>
  <c r="A208" i="82"/>
  <c r="D207" i="82"/>
  <c r="C207" i="82"/>
  <c r="B207" i="82"/>
  <c r="A207" i="82"/>
  <c r="D206" i="82"/>
  <c r="C206" i="82"/>
  <c r="B206" i="82"/>
  <c r="A206" i="82"/>
  <c r="D205" i="82"/>
  <c r="C205" i="82"/>
  <c r="B205" i="82"/>
  <c r="A205" i="82"/>
  <c r="D204" i="82"/>
  <c r="C204" i="82"/>
  <c r="B204" i="82"/>
  <c r="A204" i="82"/>
  <c r="D203" i="82"/>
  <c r="C203" i="82"/>
  <c r="B203" i="82"/>
  <c r="A203" i="82"/>
  <c r="D202" i="82"/>
  <c r="C202" i="82"/>
  <c r="B202" i="82"/>
  <c r="A202" i="82"/>
  <c r="D201" i="82"/>
  <c r="C201" i="82"/>
  <c r="B201" i="82"/>
  <c r="A201" i="82"/>
  <c r="D200" i="82"/>
  <c r="C200" i="82"/>
  <c r="B200" i="82"/>
  <c r="A200" i="82"/>
  <c r="D199" i="82"/>
  <c r="C199" i="82"/>
  <c r="B199" i="82"/>
  <c r="A199" i="82"/>
  <c r="D198" i="82"/>
  <c r="C198" i="82"/>
  <c r="B198" i="82"/>
  <c r="A198" i="82"/>
  <c r="D197" i="82"/>
  <c r="C197" i="82"/>
  <c r="B197" i="82"/>
  <c r="A197" i="82"/>
  <c r="D196" i="82"/>
  <c r="C196" i="82"/>
  <c r="B196" i="82"/>
  <c r="A196" i="82"/>
  <c r="D195" i="82"/>
  <c r="C195" i="82"/>
  <c r="B195" i="82"/>
  <c r="A195" i="82"/>
  <c r="D194" i="82"/>
  <c r="C194" i="82"/>
  <c r="B194" i="82"/>
  <c r="A194" i="82"/>
  <c r="D193" i="82"/>
  <c r="C193" i="82"/>
  <c r="B193" i="82"/>
  <c r="A193" i="82"/>
  <c r="D192" i="82"/>
  <c r="C192" i="82"/>
  <c r="B192" i="82"/>
  <c r="A192" i="82"/>
  <c r="D191" i="82"/>
  <c r="C191" i="82"/>
  <c r="B191" i="82"/>
  <c r="A191" i="82"/>
  <c r="D190" i="82"/>
  <c r="C190" i="82"/>
  <c r="B190" i="82"/>
  <c r="A190" i="82"/>
  <c r="D189" i="82"/>
  <c r="C189" i="82"/>
  <c r="B189" i="82"/>
  <c r="A189" i="82"/>
  <c r="D188" i="82"/>
  <c r="C188" i="82"/>
  <c r="B188" i="82"/>
  <c r="A188" i="82"/>
  <c r="D187" i="82"/>
  <c r="C187" i="82"/>
  <c r="B187" i="82"/>
  <c r="A187" i="82"/>
  <c r="D186" i="82"/>
  <c r="C186" i="82"/>
  <c r="B186" i="82"/>
  <c r="A186" i="82"/>
  <c r="D185" i="82"/>
  <c r="C185" i="82"/>
  <c r="B185" i="82"/>
  <c r="A185" i="82"/>
  <c r="D184" i="82"/>
  <c r="C184" i="82"/>
  <c r="B184" i="82"/>
  <c r="A184" i="82"/>
  <c r="D183" i="82"/>
  <c r="C183" i="82"/>
  <c r="B183" i="82"/>
  <c r="A183" i="82"/>
  <c r="D182" i="82"/>
  <c r="C182" i="82"/>
  <c r="B182" i="82"/>
  <c r="A182" i="82"/>
  <c r="D181" i="82"/>
  <c r="C181" i="82"/>
  <c r="B181" i="82"/>
  <c r="A181" i="82"/>
  <c r="D180" i="82"/>
  <c r="C180" i="82"/>
  <c r="B180" i="82"/>
  <c r="A180" i="82"/>
  <c r="D179" i="82"/>
  <c r="C179" i="82"/>
  <c r="B179" i="82"/>
  <c r="A179" i="82"/>
  <c r="D178" i="82"/>
  <c r="C178" i="82"/>
  <c r="B178" i="82"/>
  <c r="A178" i="82"/>
  <c r="D177" i="82"/>
  <c r="C177" i="82"/>
  <c r="B177" i="82"/>
  <c r="A177" i="82"/>
  <c r="D176" i="82"/>
  <c r="C176" i="82"/>
  <c r="B176" i="82"/>
  <c r="A176" i="82"/>
  <c r="D175" i="82"/>
  <c r="C175" i="82"/>
  <c r="B175" i="82"/>
  <c r="A175" i="82"/>
  <c r="D174" i="82"/>
  <c r="C174" i="82"/>
  <c r="B174" i="82"/>
  <c r="A174" i="82"/>
  <c r="D173" i="82"/>
  <c r="C173" i="82"/>
  <c r="B173" i="82"/>
  <c r="A173" i="82"/>
  <c r="D172" i="82"/>
  <c r="C172" i="82"/>
  <c r="B172" i="82"/>
  <c r="A172" i="82"/>
  <c r="D171" i="82"/>
  <c r="C171" i="82"/>
  <c r="B171" i="82"/>
  <c r="A171" i="82"/>
  <c r="D170" i="82"/>
  <c r="C170" i="82"/>
  <c r="B170" i="82"/>
  <c r="A170" i="82"/>
  <c r="D169" i="82"/>
  <c r="C169" i="82"/>
  <c r="B169" i="82"/>
  <c r="A169" i="82"/>
  <c r="D168" i="82"/>
  <c r="C168" i="82"/>
  <c r="B168" i="82"/>
  <c r="A168" i="82"/>
  <c r="D167" i="82"/>
  <c r="C167" i="82"/>
  <c r="B167" i="82"/>
  <c r="A167" i="82"/>
  <c r="D166" i="82"/>
  <c r="C166" i="82"/>
  <c r="B166" i="82"/>
  <c r="A166" i="82"/>
  <c r="D165" i="82"/>
  <c r="C165" i="82"/>
  <c r="B165" i="82"/>
  <c r="A165" i="82"/>
  <c r="D164" i="82"/>
  <c r="C164" i="82"/>
  <c r="B164" i="82"/>
  <c r="A164" i="82"/>
  <c r="D163" i="82"/>
  <c r="C163" i="82"/>
  <c r="B163" i="82"/>
  <c r="A163" i="82"/>
  <c r="D162" i="82"/>
  <c r="C162" i="82"/>
  <c r="B162" i="82"/>
  <c r="A162" i="82"/>
  <c r="D161" i="82"/>
  <c r="C161" i="82"/>
  <c r="B161" i="82"/>
  <c r="A161" i="82"/>
  <c r="D160" i="82"/>
  <c r="C160" i="82"/>
  <c r="B160" i="82"/>
  <c r="A160" i="82"/>
  <c r="D159" i="82"/>
  <c r="C159" i="82"/>
  <c r="B159" i="82"/>
  <c r="A159" i="82"/>
  <c r="D158" i="82"/>
  <c r="C158" i="82"/>
  <c r="B158" i="82"/>
  <c r="A158" i="82"/>
  <c r="D157" i="82"/>
  <c r="C157" i="82"/>
  <c r="B157" i="82"/>
  <c r="A157" i="82"/>
  <c r="D156" i="82"/>
  <c r="C156" i="82"/>
  <c r="B156" i="82"/>
  <c r="A156" i="82"/>
  <c r="D155" i="82"/>
  <c r="C155" i="82"/>
  <c r="B155" i="82"/>
  <c r="A155" i="82"/>
  <c r="D154" i="82"/>
  <c r="C154" i="82"/>
  <c r="B154" i="82"/>
  <c r="A154" i="82"/>
  <c r="D153" i="82"/>
  <c r="C153" i="82"/>
  <c r="B153" i="82"/>
  <c r="A153" i="82"/>
  <c r="D152" i="82"/>
  <c r="C152" i="82"/>
  <c r="B152" i="82"/>
  <c r="A152" i="82"/>
  <c r="D151" i="82"/>
  <c r="C151" i="82"/>
  <c r="B151" i="82"/>
  <c r="A151" i="82"/>
  <c r="D150" i="82"/>
  <c r="C150" i="82"/>
  <c r="B150" i="82"/>
  <c r="A150" i="82"/>
  <c r="D149" i="82"/>
  <c r="C149" i="82"/>
  <c r="B149" i="82"/>
  <c r="A149" i="82"/>
  <c r="D148" i="82"/>
  <c r="C148" i="82"/>
  <c r="B148" i="82"/>
  <c r="A148" i="82"/>
  <c r="D147" i="82"/>
  <c r="C147" i="82"/>
  <c r="B147" i="82"/>
  <c r="A147" i="82"/>
  <c r="D146" i="82"/>
  <c r="C146" i="82"/>
  <c r="B146" i="82"/>
  <c r="A146" i="82"/>
  <c r="D145" i="82"/>
  <c r="C145" i="82"/>
  <c r="B145" i="82"/>
  <c r="A145" i="82"/>
  <c r="D144" i="82"/>
  <c r="C144" i="82"/>
  <c r="B144" i="82"/>
  <c r="A144" i="82"/>
  <c r="D143" i="82"/>
  <c r="C143" i="82"/>
  <c r="B143" i="82"/>
  <c r="A143" i="82"/>
  <c r="D142" i="82"/>
  <c r="C142" i="82"/>
  <c r="B142" i="82"/>
  <c r="A142" i="82"/>
  <c r="D141" i="82"/>
  <c r="C141" i="82"/>
  <c r="B141" i="82"/>
  <c r="A141" i="82"/>
  <c r="D140" i="82"/>
  <c r="C140" i="82"/>
  <c r="B140" i="82"/>
  <c r="A140" i="82"/>
  <c r="D139" i="82"/>
  <c r="C139" i="82"/>
  <c r="B139" i="82"/>
  <c r="A139" i="82"/>
  <c r="D138" i="82"/>
  <c r="C138" i="82"/>
  <c r="B138" i="82"/>
  <c r="A138" i="82"/>
  <c r="D137" i="82"/>
  <c r="C137" i="82"/>
  <c r="B137" i="82"/>
  <c r="A137" i="82"/>
  <c r="D136" i="82"/>
  <c r="C136" i="82"/>
  <c r="B136" i="82"/>
  <c r="A136" i="82"/>
  <c r="D135" i="82"/>
  <c r="C135" i="82"/>
  <c r="B135" i="82"/>
  <c r="A135" i="82"/>
  <c r="D134" i="82"/>
  <c r="C134" i="82"/>
  <c r="B134" i="82"/>
  <c r="A134" i="82"/>
  <c r="D133" i="82"/>
  <c r="C133" i="82"/>
  <c r="B133" i="82"/>
  <c r="A133" i="82"/>
  <c r="D132" i="82"/>
  <c r="C132" i="82"/>
  <c r="B132" i="82"/>
  <c r="A132" i="82"/>
  <c r="D131" i="82"/>
  <c r="C131" i="82"/>
  <c r="B131" i="82"/>
  <c r="A131" i="82"/>
  <c r="D130" i="82"/>
  <c r="C130" i="82"/>
  <c r="B130" i="82"/>
  <c r="A130" i="82"/>
  <c r="D129" i="82"/>
  <c r="C129" i="82"/>
  <c r="B129" i="82"/>
  <c r="A129" i="82"/>
  <c r="D128" i="82"/>
  <c r="C128" i="82"/>
  <c r="B128" i="82"/>
  <c r="A128" i="82"/>
  <c r="D127" i="82"/>
  <c r="C127" i="82"/>
  <c r="B127" i="82"/>
  <c r="A127" i="82"/>
  <c r="D126" i="82"/>
  <c r="C126" i="82"/>
  <c r="B126" i="82"/>
  <c r="A126" i="82"/>
  <c r="D125" i="82"/>
  <c r="C125" i="82"/>
  <c r="B125" i="82"/>
  <c r="A125" i="82"/>
  <c r="D124" i="82"/>
  <c r="C124" i="82"/>
  <c r="B124" i="82"/>
  <c r="A124" i="82"/>
  <c r="D123" i="82"/>
  <c r="C123" i="82"/>
  <c r="B123" i="82"/>
  <c r="A123" i="82"/>
  <c r="D122" i="82"/>
  <c r="C122" i="82"/>
  <c r="B122" i="82"/>
  <c r="A122" i="82"/>
  <c r="D121" i="82"/>
  <c r="C121" i="82"/>
  <c r="B121" i="82"/>
  <c r="A121" i="82"/>
  <c r="D120" i="82"/>
  <c r="C120" i="82"/>
  <c r="B120" i="82"/>
  <c r="A120" i="82"/>
  <c r="D119" i="82"/>
  <c r="C119" i="82"/>
  <c r="B119" i="82"/>
  <c r="A119" i="82"/>
  <c r="D118" i="82"/>
  <c r="C118" i="82"/>
  <c r="B118" i="82"/>
  <c r="A118" i="82"/>
  <c r="D117" i="82"/>
  <c r="C117" i="82"/>
  <c r="B117" i="82"/>
  <c r="A117" i="82"/>
  <c r="D116" i="82"/>
  <c r="C116" i="82"/>
  <c r="B116" i="82"/>
  <c r="A116" i="82"/>
  <c r="D115" i="82"/>
  <c r="C115" i="82"/>
  <c r="B115" i="82"/>
  <c r="A115" i="82"/>
  <c r="D114" i="82"/>
  <c r="C114" i="82"/>
  <c r="B114" i="82"/>
  <c r="A114" i="82"/>
  <c r="D113" i="82"/>
  <c r="C113" i="82"/>
  <c r="B113" i="82"/>
  <c r="A113" i="82"/>
  <c r="D112" i="82"/>
  <c r="C112" i="82"/>
  <c r="B112" i="82"/>
  <c r="A112" i="82"/>
  <c r="D111" i="82"/>
  <c r="C111" i="82"/>
  <c r="B111" i="82"/>
  <c r="A111" i="82"/>
  <c r="D110" i="82"/>
  <c r="C110" i="82"/>
  <c r="B110" i="82"/>
  <c r="A110" i="82"/>
  <c r="D109" i="82"/>
  <c r="C109" i="82"/>
  <c r="B109" i="82"/>
  <c r="A109" i="82"/>
  <c r="D108" i="82"/>
  <c r="C108" i="82"/>
  <c r="B108" i="82"/>
  <c r="A108" i="82"/>
  <c r="D107" i="82"/>
  <c r="C107" i="82"/>
  <c r="B107" i="82"/>
  <c r="A107" i="82"/>
  <c r="D106" i="82"/>
  <c r="C106" i="82"/>
  <c r="B106" i="82"/>
  <c r="A106" i="82"/>
  <c r="D105" i="82"/>
  <c r="C105" i="82"/>
  <c r="B105" i="82"/>
  <c r="A105" i="82"/>
  <c r="D104" i="82"/>
  <c r="C104" i="82"/>
  <c r="B104" i="82"/>
  <c r="A104" i="82"/>
  <c r="D103" i="82"/>
  <c r="C103" i="82"/>
  <c r="B103" i="82"/>
  <c r="A103" i="82"/>
  <c r="D102" i="82"/>
  <c r="C102" i="82"/>
  <c r="B102" i="82"/>
  <c r="A102" i="82"/>
  <c r="D101" i="82"/>
  <c r="C101" i="82"/>
  <c r="B101" i="82"/>
  <c r="A101" i="82"/>
  <c r="D100" i="82"/>
  <c r="C100" i="82"/>
  <c r="B100" i="82"/>
  <c r="A100" i="82"/>
  <c r="D99" i="82"/>
  <c r="C99" i="82"/>
  <c r="B99" i="82"/>
  <c r="A99" i="82"/>
  <c r="D98" i="82"/>
  <c r="C98" i="82"/>
  <c r="B98" i="82"/>
  <c r="A98" i="82"/>
  <c r="D97" i="82"/>
  <c r="C97" i="82"/>
  <c r="B97" i="82"/>
  <c r="A97" i="82"/>
  <c r="D96" i="82"/>
  <c r="C96" i="82"/>
  <c r="B96" i="82"/>
  <c r="A96" i="82"/>
  <c r="D95" i="82"/>
  <c r="C95" i="82"/>
  <c r="B95" i="82"/>
  <c r="A95" i="82"/>
  <c r="D94" i="82"/>
  <c r="C94" i="82"/>
  <c r="B94" i="82"/>
  <c r="A94" i="82"/>
  <c r="D93" i="82"/>
  <c r="C93" i="82"/>
  <c r="B93" i="82"/>
  <c r="A93" i="82"/>
  <c r="D92" i="82"/>
  <c r="C92" i="82"/>
  <c r="B92" i="82"/>
  <c r="A92" i="82"/>
  <c r="D91" i="82"/>
  <c r="C91" i="82"/>
  <c r="B91" i="82"/>
  <c r="A91" i="82"/>
  <c r="D90" i="82"/>
  <c r="C90" i="82"/>
  <c r="B90" i="82"/>
  <c r="A90" i="82"/>
  <c r="D89" i="82"/>
  <c r="C89" i="82"/>
  <c r="B89" i="82"/>
  <c r="A89" i="82"/>
  <c r="D88" i="82"/>
  <c r="C88" i="82"/>
  <c r="B88" i="82"/>
  <c r="A88" i="82"/>
  <c r="D87" i="82"/>
  <c r="C87" i="82"/>
  <c r="B87" i="82"/>
  <c r="A87" i="82"/>
  <c r="D86" i="82"/>
  <c r="C86" i="82"/>
  <c r="B86" i="82"/>
  <c r="A86" i="82"/>
  <c r="D85" i="82"/>
  <c r="C85" i="82"/>
  <c r="B85" i="82"/>
  <c r="A85" i="82"/>
  <c r="D84" i="82"/>
  <c r="C84" i="82"/>
  <c r="B84" i="82"/>
  <c r="A84" i="82"/>
  <c r="D83" i="82"/>
  <c r="C83" i="82"/>
  <c r="B83" i="82"/>
  <c r="A83" i="82"/>
  <c r="D82" i="82"/>
  <c r="C82" i="82"/>
  <c r="B82" i="82"/>
  <c r="A82" i="82"/>
  <c r="D81" i="82"/>
  <c r="C81" i="82"/>
  <c r="B81" i="82"/>
  <c r="A81" i="82"/>
  <c r="D80" i="82"/>
  <c r="C80" i="82"/>
  <c r="B80" i="82"/>
  <c r="A80" i="82"/>
  <c r="D79" i="82"/>
  <c r="C79" i="82"/>
  <c r="B79" i="82"/>
  <c r="A79" i="82"/>
  <c r="D78" i="82"/>
  <c r="C78" i="82"/>
  <c r="B78" i="82"/>
  <c r="A78" i="82"/>
  <c r="D77" i="82"/>
  <c r="C77" i="82"/>
  <c r="B77" i="82"/>
  <c r="A77" i="82"/>
  <c r="D76" i="82"/>
  <c r="C76" i="82"/>
  <c r="B76" i="82"/>
  <c r="A76" i="82"/>
  <c r="D75" i="82"/>
  <c r="C75" i="82"/>
  <c r="B75" i="82"/>
  <c r="A75" i="82"/>
  <c r="D74" i="82"/>
  <c r="C74" i="82"/>
  <c r="B74" i="82"/>
  <c r="A74" i="82"/>
  <c r="D73" i="82"/>
  <c r="C73" i="82"/>
  <c r="B73" i="82"/>
  <c r="A73" i="82"/>
  <c r="D72" i="82"/>
  <c r="C72" i="82"/>
  <c r="B72" i="82"/>
  <c r="A72" i="82"/>
  <c r="D71" i="82"/>
  <c r="C71" i="82"/>
  <c r="B71" i="82"/>
  <c r="A71" i="82"/>
  <c r="D70" i="82"/>
  <c r="C70" i="82"/>
  <c r="B70" i="82"/>
  <c r="A70" i="82"/>
  <c r="D69" i="82"/>
  <c r="C69" i="82"/>
  <c r="B69" i="82"/>
  <c r="A69" i="82"/>
  <c r="D68" i="82"/>
  <c r="C68" i="82"/>
  <c r="B68" i="82"/>
  <c r="A68" i="82"/>
  <c r="D67" i="82"/>
  <c r="C67" i="82"/>
  <c r="B67" i="82"/>
  <c r="A67" i="82"/>
  <c r="D66" i="82"/>
  <c r="C66" i="82"/>
  <c r="B66" i="82"/>
  <c r="A66" i="82"/>
  <c r="D65" i="82"/>
  <c r="C65" i="82"/>
  <c r="B65" i="82"/>
  <c r="A65" i="82"/>
  <c r="D64" i="82"/>
  <c r="C64" i="82"/>
  <c r="B64" i="82"/>
  <c r="A64" i="82"/>
  <c r="D63" i="82"/>
  <c r="C63" i="82"/>
  <c r="B63" i="82"/>
  <c r="A63" i="82"/>
  <c r="D62" i="82"/>
  <c r="C62" i="82"/>
  <c r="B62" i="82"/>
  <c r="A62" i="82"/>
  <c r="D61" i="82"/>
  <c r="C61" i="82"/>
  <c r="B61" i="82"/>
  <c r="A61" i="82"/>
  <c r="D60" i="82"/>
  <c r="C60" i="82"/>
  <c r="B60" i="82"/>
  <c r="A60" i="82"/>
  <c r="D59" i="82"/>
  <c r="C59" i="82"/>
  <c r="B59" i="82"/>
  <c r="A59" i="82"/>
  <c r="D58" i="82"/>
  <c r="C58" i="82"/>
  <c r="B58" i="82"/>
  <c r="A58" i="82"/>
  <c r="D57" i="82"/>
  <c r="C57" i="82"/>
  <c r="B57" i="82"/>
  <c r="A57" i="82"/>
  <c r="D56" i="82"/>
  <c r="C56" i="82"/>
  <c r="B56" i="82"/>
  <c r="A56" i="82"/>
  <c r="D55" i="82"/>
  <c r="C55" i="82"/>
  <c r="B55" i="82"/>
  <c r="A55" i="82"/>
  <c r="D54" i="82"/>
  <c r="C54" i="82"/>
  <c r="B54" i="82"/>
  <c r="A54" i="82"/>
  <c r="D53" i="82"/>
  <c r="C53" i="82"/>
  <c r="B53" i="82"/>
  <c r="A53" i="82"/>
  <c r="D52" i="82"/>
  <c r="C52" i="82"/>
  <c r="B52" i="82"/>
  <c r="A52" i="82"/>
  <c r="D51" i="82"/>
  <c r="C51" i="82"/>
  <c r="B51" i="82"/>
  <c r="A51" i="82"/>
  <c r="D50" i="82"/>
  <c r="C50" i="82"/>
  <c r="B50" i="82"/>
  <c r="A50" i="82"/>
  <c r="D49" i="82"/>
  <c r="C49" i="82"/>
  <c r="B49" i="82"/>
  <c r="A49" i="82"/>
  <c r="D48" i="82"/>
  <c r="C48" i="82"/>
  <c r="B48" i="82"/>
  <c r="A48" i="82"/>
  <c r="D47" i="82"/>
  <c r="C47" i="82"/>
  <c r="B47" i="82"/>
  <c r="A47" i="82"/>
  <c r="D46" i="82"/>
  <c r="C46" i="82"/>
  <c r="B46" i="82"/>
  <c r="A46" i="82"/>
  <c r="D45" i="82"/>
  <c r="C45" i="82"/>
  <c r="B45" i="82"/>
  <c r="A45" i="82"/>
  <c r="D44" i="82"/>
  <c r="C44" i="82"/>
  <c r="B44" i="82"/>
  <c r="A44" i="82"/>
  <c r="D43" i="82"/>
  <c r="C43" i="82"/>
  <c r="B43" i="82"/>
  <c r="A43" i="82"/>
  <c r="D42" i="82"/>
  <c r="C42" i="82"/>
  <c r="B42" i="82"/>
  <c r="A42" i="82"/>
  <c r="D41" i="82"/>
  <c r="C41" i="82"/>
  <c r="B41" i="82"/>
  <c r="A41" i="82"/>
  <c r="D40" i="82"/>
  <c r="C40" i="82"/>
  <c r="B40" i="82"/>
  <c r="A40" i="82"/>
  <c r="D39" i="82"/>
  <c r="C39" i="82"/>
  <c r="B39" i="82"/>
  <c r="A39" i="82"/>
  <c r="D38" i="82"/>
  <c r="C38" i="82"/>
  <c r="B38" i="82"/>
  <c r="A38" i="82"/>
  <c r="D37" i="82"/>
  <c r="C37" i="82"/>
  <c r="B37" i="82"/>
  <c r="A37" i="82"/>
  <c r="D36" i="82"/>
  <c r="C36" i="82"/>
  <c r="B36" i="82"/>
  <c r="A36" i="82"/>
  <c r="D35" i="82"/>
  <c r="C35" i="82"/>
  <c r="B35" i="82"/>
  <c r="A35" i="82"/>
  <c r="D34" i="82"/>
  <c r="C34" i="82"/>
  <c r="B34" i="82"/>
  <c r="A34" i="82"/>
  <c r="D33" i="82"/>
  <c r="C33" i="82"/>
  <c r="B33" i="82"/>
  <c r="A33" i="82"/>
  <c r="D32" i="82"/>
  <c r="C32" i="82"/>
  <c r="B32" i="82"/>
  <c r="A32" i="82"/>
  <c r="D31" i="82"/>
  <c r="C31" i="82"/>
  <c r="B31" i="82"/>
  <c r="A31" i="82"/>
  <c r="D30" i="82"/>
  <c r="C30" i="82"/>
  <c r="B30" i="82"/>
  <c r="A30" i="82"/>
  <c r="D29" i="82"/>
  <c r="C29" i="82"/>
  <c r="B29" i="82"/>
  <c r="A29" i="82"/>
  <c r="D28" i="82"/>
  <c r="C28" i="82"/>
  <c r="B28" i="82"/>
  <c r="A28" i="82"/>
  <c r="D27" i="82"/>
  <c r="C27" i="82"/>
  <c r="B27" i="82"/>
  <c r="A27" i="82"/>
  <c r="D26" i="82"/>
  <c r="C26" i="82"/>
  <c r="B26" i="82"/>
  <c r="A26" i="82"/>
  <c r="D25" i="82"/>
  <c r="C25" i="82"/>
  <c r="B25" i="82"/>
  <c r="A25" i="82"/>
  <c r="D24" i="82"/>
  <c r="C24" i="82"/>
  <c r="B24" i="82"/>
  <c r="A24" i="82"/>
  <c r="D23" i="82"/>
  <c r="C23" i="82"/>
  <c r="B23" i="82"/>
  <c r="A23" i="82"/>
  <c r="D22" i="82"/>
  <c r="C22" i="82"/>
  <c r="B22" i="82"/>
  <c r="A22" i="82"/>
  <c r="D21" i="82"/>
  <c r="C21" i="82"/>
  <c r="B21" i="82"/>
  <c r="A21" i="82"/>
  <c r="D20" i="82"/>
  <c r="C20" i="82"/>
  <c r="B20" i="82"/>
  <c r="A20" i="82"/>
  <c r="D19" i="82"/>
  <c r="C19" i="82"/>
  <c r="B19" i="82"/>
  <c r="A19" i="82"/>
  <c r="D18" i="82"/>
  <c r="C18" i="82"/>
  <c r="B18" i="82"/>
  <c r="A18" i="82"/>
  <c r="D17" i="82"/>
  <c r="C17" i="82"/>
  <c r="B17" i="82"/>
  <c r="A17" i="82"/>
  <c r="D16" i="82"/>
  <c r="C16" i="82"/>
  <c r="B16" i="82"/>
  <c r="A16" i="82"/>
  <c r="D15" i="82"/>
  <c r="C15" i="82"/>
  <c r="B15" i="82"/>
  <c r="A15" i="82"/>
  <c r="D14" i="82"/>
  <c r="C14" i="82"/>
  <c r="B14" i="82"/>
  <c r="A14" i="82"/>
  <c r="D13" i="82"/>
  <c r="C13" i="82"/>
  <c r="B13" i="82"/>
  <c r="A13" i="82"/>
  <c r="K9" i="82"/>
  <c r="K8" i="82"/>
  <c r="K7" i="82"/>
  <c r="E7" i="82"/>
  <c r="K6" i="82"/>
  <c r="E6" i="82"/>
  <c r="K5" i="82"/>
  <c r="E5" i="82"/>
  <c r="A4" i="82"/>
  <c r="A3" i="82"/>
  <c r="A2" i="82"/>
  <c r="D512" i="81"/>
  <c r="C512" i="81"/>
  <c r="B512" i="81"/>
  <c r="A512" i="81"/>
  <c r="D511" i="81"/>
  <c r="C511" i="81"/>
  <c r="B511" i="81"/>
  <c r="A511" i="81"/>
  <c r="D510" i="81"/>
  <c r="C510" i="81"/>
  <c r="B510" i="81"/>
  <c r="A510" i="81"/>
  <c r="D509" i="81"/>
  <c r="C509" i="81"/>
  <c r="B509" i="81"/>
  <c r="A509" i="81"/>
  <c r="D508" i="81"/>
  <c r="C508" i="81"/>
  <c r="B508" i="81"/>
  <c r="A508" i="81"/>
  <c r="D507" i="81"/>
  <c r="C507" i="81"/>
  <c r="B507" i="81"/>
  <c r="A507" i="81"/>
  <c r="D506" i="81"/>
  <c r="C506" i="81"/>
  <c r="B506" i="81"/>
  <c r="A506" i="81"/>
  <c r="D505" i="81"/>
  <c r="C505" i="81"/>
  <c r="B505" i="81"/>
  <c r="A505" i="81"/>
  <c r="D504" i="81"/>
  <c r="C504" i="81"/>
  <c r="B504" i="81"/>
  <c r="A504" i="81"/>
  <c r="D503" i="81"/>
  <c r="C503" i="81"/>
  <c r="B503" i="81"/>
  <c r="A503" i="81"/>
  <c r="D502" i="81"/>
  <c r="C502" i="81"/>
  <c r="B502" i="81"/>
  <c r="A502" i="81"/>
  <c r="D501" i="81"/>
  <c r="C501" i="81"/>
  <c r="B501" i="81"/>
  <c r="A501" i="81"/>
  <c r="D500" i="81"/>
  <c r="C500" i="81"/>
  <c r="B500" i="81"/>
  <c r="A500" i="81"/>
  <c r="D499" i="81"/>
  <c r="C499" i="81"/>
  <c r="B499" i="81"/>
  <c r="A499" i="81"/>
  <c r="D498" i="81"/>
  <c r="C498" i="81"/>
  <c r="B498" i="81"/>
  <c r="A498" i="81"/>
  <c r="D497" i="81"/>
  <c r="C497" i="81"/>
  <c r="B497" i="81"/>
  <c r="A497" i="81"/>
  <c r="D496" i="81"/>
  <c r="C496" i="81"/>
  <c r="B496" i="81"/>
  <c r="A496" i="81"/>
  <c r="D495" i="81"/>
  <c r="C495" i="81"/>
  <c r="B495" i="81"/>
  <c r="A495" i="81"/>
  <c r="D494" i="81"/>
  <c r="C494" i="81"/>
  <c r="B494" i="81"/>
  <c r="A494" i="81"/>
  <c r="D493" i="81"/>
  <c r="C493" i="81"/>
  <c r="B493" i="81"/>
  <c r="A493" i="81"/>
  <c r="D492" i="81"/>
  <c r="C492" i="81"/>
  <c r="B492" i="81"/>
  <c r="A492" i="81"/>
  <c r="D491" i="81"/>
  <c r="C491" i="81"/>
  <c r="B491" i="81"/>
  <c r="A491" i="81"/>
  <c r="D490" i="81"/>
  <c r="C490" i="81"/>
  <c r="B490" i="81"/>
  <c r="A490" i="81"/>
  <c r="D489" i="81"/>
  <c r="C489" i="81"/>
  <c r="B489" i="81"/>
  <c r="A489" i="81"/>
  <c r="D488" i="81"/>
  <c r="C488" i="81"/>
  <c r="B488" i="81"/>
  <c r="A488" i="81"/>
  <c r="D487" i="81"/>
  <c r="C487" i="81"/>
  <c r="B487" i="81"/>
  <c r="A487" i="81"/>
  <c r="D486" i="81"/>
  <c r="C486" i="81"/>
  <c r="B486" i="81"/>
  <c r="A486" i="81"/>
  <c r="D485" i="81"/>
  <c r="C485" i="81"/>
  <c r="B485" i="81"/>
  <c r="A485" i="81"/>
  <c r="D484" i="81"/>
  <c r="C484" i="81"/>
  <c r="B484" i="81"/>
  <c r="A484" i="81"/>
  <c r="D483" i="81"/>
  <c r="C483" i="81"/>
  <c r="B483" i="81"/>
  <c r="A483" i="81"/>
  <c r="D482" i="81"/>
  <c r="C482" i="81"/>
  <c r="B482" i="81"/>
  <c r="A482" i="81"/>
  <c r="D481" i="81"/>
  <c r="C481" i="81"/>
  <c r="B481" i="81"/>
  <c r="A481" i="81"/>
  <c r="D480" i="81"/>
  <c r="C480" i="81"/>
  <c r="B480" i="81"/>
  <c r="A480" i="81"/>
  <c r="D479" i="81"/>
  <c r="C479" i="81"/>
  <c r="B479" i="81"/>
  <c r="A479" i="81"/>
  <c r="D478" i="81"/>
  <c r="C478" i="81"/>
  <c r="B478" i="81"/>
  <c r="A478" i="81"/>
  <c r="D477" i="81"/>
  <c r="C477" i="81"/>
  <c r="B477" i="81"/>
  <c r="A477" i="81"/>
  <c r="D476" i="81"/>
  <c r="C476" i="81"/>
  <c r="B476" i="81"/>
  <c r="A476" i="81"/>
  <c r="D475" i="81"/>
  <c r="C475" i="81"/>
  <c r="B475" i="81"/>
  <c r="A475" i="81"/>
  <c r="D474" i="81"/>
  <c r="C474" i="81"/>
  <c r="B474" i="81"/>
  <c r="A474" i="81"/>
  <c r="D473" i="81"/>
  <c r="C473" i="81"/>
  <c r="B473" i="81"/>
  <c r="A473" i="81"/>
  <c r="D472" i="81"/>
  <c r="C472" i="81"/>
  <c r="B472" i="81"/>
  <c r="A472" i="81"/>
  <c r="D471" i="81"/>
  <c r="C471" i="81"/>
  <c r="B471" i="81"/>
  <c r="A471" i="81"/>
  <c r="D470" i="81"/>
  <c r="C470" i="81"/>
  <c r="B470" i="81"/>
  <c r="A470" i="81"/>
  <c r="D469" i="81"/>
  <c r="C469" i="81"/>
  <c r="B469" i="81"/>
  <c r="A469" i="81"/>
  <c r="D468" i="81"/>
  <c r="C468" i="81"/>
  <c r="B468" i="81"/>
  <c r="A468" i="81"/>
  <c r="D467" i="81"/>
  <c r="C467" i="81"/>
  <c r="B467" i="81"/>
  <c r="A467" i="81"/>
  <c r="D466" i="81"/>
  <c r="C466" i="81"/>
  <c r="B466" i="81"/>
  <c r="A466" i="81"/>
  <c r="D465" i="81"/>
  <c r="C465" i="81"/>
  <c r="B465" i="81"/>
  <c r="A465" i="81"/>
  <c r="D464" i="81"/>
  <c r="C464" i="81"/>
  <c r="B464" i="81"/>
  <c r="A464" i="81"/>
  <c r="D463" i="81"/>
  <c r="C463" i="81"/>
  <c r="B463" i="81"/>
  <c r="A463" i="81"/>
  <c r="D462" i="81"/>
  <c r="C462" i="81"/>
  <c r="B462" i="81"/>
  <c r="A462" i="81"/>
  <c r="D461" i="81"/>
  <c r="C461" i="81"/>
  <c r="B461" i="81"/>
  <c r="A461" i="81"/>
  <c r="D460" i="81"/>
  <c r="C460" i="81"/>
  <c r="B460" i="81"/>
  <c r="A460" i="81"/>
  <c r="D459" i="81"/>
  <c r="C459" i="81"/>
  <c r="B459" i="81"/>
  <c r="A459" i="81"/>
  <c r="D458" i="81"/>
  <c r="C458" i="81"/>
  <c r="B458" i="81"/>
  <c r="A458" i="81"/>
  <c r="D457" i="81"/>
  <c r="C457" i="81"/>
  <c r="B457" i="81"/>
  <c r="A457" i="81"/>
  <c r="D456" i="81"/>
  <c r="C456" i="81"/>
  <c r="B456" i="81"/>
  <c r="A456" i="81"/>
  <c r="D455" i="81"/>
  <c r="C455" i="81"/>
  <c r="B455" i="81"/>
  <c r="A455" i="81"/>
  <c r="D454" i="81"/>
  <c r="C454" i="81"/>
  <c r="B454" i="81"/>
  <c r="A454" i="81"/>
  <c r="D453" i="81"/>
  <c r="C453" i="81"/>
  <c r="B453" i="81"/>
  <c r="A453" i="81"/>
  <c r="D452" i="81"/>
  <c r="C452" i="81"/>
  <c r="B452" i="81"/>
  <c r="A452" i="81"/>
  <c r="D451" i="81"/>
  <c r="C451" i="81"/>
  <c r="B451" i="81"/>
  <c r="A451" i="81"/>
  <c r="D450" i="81"/>
  <c r="C450" i="81"/>
  <c r="B450" i="81"/>
  <c r="A450" i="81"/>
  <c r="D449" i="81"/>
  <c r="C449" i="81"/>
  <c r="B449" i="81"/>
  <c r="A449" i="81"/>
  <c r="D448" i="81"/>
  <c r="C448" i="81"/>
  <c r="B448" i="81"/>
  <c r="A448" i="81"/>
  <c r="D447" i="81"/>
  <c r="C447" i="81"/>
  <c r="B447" i="81"/>
  <c r="A447" i="81"/>
  <c r="D446" i="81"/>
  <c r="C446" i="81"/>
  <c r="B446" i="81"/>
  <c r="A446" i="81"/>
  <c r="D445" i="81"/>
  <c r="C445" i="81"/>
  <c r="B445" i="81"/>
  <c r="A445" i="81"/>
  <c r="D444" i="81"/>
  <c r="C444" i="81"/>
  <c r="B444" i="81"/>
  <c r="A444" i="81"/>
  <c r="D443" i="81"/>
  <c r="C443" i="81"/>
  <c r="B443" i="81"/>
  <c r="A443" i="81"/>
  <c r="D442" i="81"/>
  <c r="C442" i="81"/>
  <c r="B442" i="81"/>
  <c r="A442" i="81"/>
  <c r="D441" i="81"/>
  <c r="C441" i="81"/>
  <c r="B441" i="81"/>
  <c r="A441" i="81"/>
  <c r="D440" i="81"/>
  <c r="C440" i="81"/>
  <c r="B440" i="81"/>
  <c r="A440" i="81"/>
  <c r="D439" i="81"/>
  <c r="C439" i="81"/>
  <c r="B439" i="81"/>
  <c r="A439" i="81"/>
  <c r="D438" i="81"/>
  <c r="C438" i="81"/>
  <c r="B438" i="81"/>
  <c r="A438" i="81"/>
  <c r="D437" i="81"/>
  <c r="C437" i="81"/>
  <c r="B437" i="81"/>
  <c r="A437" i="81"/>
  <c r="D436" i="81"/>
  <c r="C436" i="81"/>
  <c r="B436" i="81"/>
  <c r="A436" i="81"/>
  <c r="D435" i="81"/>
  <c r="C435" i="81"/>
  <c r="B435" i="81"/>
  <c r="A435" i="81"/>
  <c r="D434" i="81"/>
  <c r="C434" i="81"/>
  <c r="B434" i="81"/>
  <c r="A434" i="81"/>
  <c r="D433" i="81"/>
  <c r="C433" i="81"/>
  <c r="B433" i="81"/>
  <c r="A433" i="81"/>
  <c r="D432" i="81"/>
  <c r="C432" i="81"/>
  <c r="B432" i="81"/>
  <c r="A432" i="81"/>
  <c r="D431" i="81"/>
  <c r="C431" i="81"/>
  <c r="B431" i="81"/>
  <c r="A431" i="81"/>
  <c r="D430" i="81"/>
  <c r="C430" i="81"/>
  <c r="B430" i="81"/>
  <c r="A430" i="81"/>
  <c r="D429" i="81"/>
  <c r="C429" i="81"/>
  <c r="B429" i="81"/>
  <c r="A429" i="81"/>
  <c r="D428" i="81"/>
  <c r="C428" i="81"/>
  <c r="B428" i="81"/>
  <c r="A428" i="81"/>
  <c r="D427" i="81"/>
  <c r="C427" i="81"/>
  <c r="B427" i="81"/>
  <c r="A427" i="81"/>
  <c r="D426" i="81"/>
  <c r="C426" i="81"/>
  <c r="B426" i="81"/>
  <c r="A426" i="81"/>
  <c r="D425" i="81"/>
  <c r="C425" i="81"/>
  <c r="B425" i="81"/>
  <c r="A425" i="81"/>
  <c r="D424" i="81"/>
  <c r="C424" i="81"/>
  <c r="B424" i="81"/>
  <c r="A424" i="81"/>
  <c r="D423" i="81"/>
  <c r="C423" i="81"/>
  <c r="B423" i="81"/>
  <c r="A423" i="81"/>
  <c r="D422" i="81"/>
  <c r="C422" i="81"/>
  <c r="B422" i="81"/>
  <c r="A422" i="81"/>
  <c r="D421" i="81"/>
  <c r="C421" i="81"/>
  <c r="B421" i="81"/>
  <c r="A421" i="81"/>
  <c r="D420" i="81"/>
  <c r="C420" i="81"/>
  <c r="B420" i="81"/>
  <c r="A420" i="81"/>
  <c r="D419" i="81"/>
  <c r="C419" i="81"/>
  <c r="B419" i="81"/>
  <c r="A419" i="81"/>
  <c r="D418" i="81"/>
  <c r="C418" i="81"/>
  <c r="B418" i="81"/>
  <c r="A418" i="81"/>
  <c r="D417" i="81"/>
  <c r="C417" i="81"/>
  <c r="B417" i="81"/>
  <c r="A417" i="81"/>
  <c r="D416" i="81"/>
  <c r="C416" i="81"/>
  <c r="B416" i="81"/>
  <c r="A416" i="81"/>
  <c r="D415" i="81"/>
  <c r="C415" i="81"/>
  <c r="B415" i="81"/>
  <c r="A415" i="81"/>
  <c r="D414" i="81"/>
  <c r="C414" i="81"/>
  <c r="B414" i="81"/>
  <c r="A414" i="81"/>
  <c r="D413" i="81"/>
  <c r="C413" i="81"/>
  <c r="B413" i="81"/>
  <c r="A413" i="81"/>
  <c r="D412" i="81"/>
  <c r="C412" i="81"/>
  <c r="B412" i="81"/>
  <c r="A412" i="81"/>
  <c r="D411" i="81"/>
  <c r="C411" i="81"/>
  <c r="B411" i="81"/>
  <c r="A411" i="81"/>
  <c r="D410" i="81"/>
  <c r="C410" i="81"/>
  <c r="B410" i="81"/>
  <c r="A410" i="81"/>
  <c r="D409" i="81"/>
  <c r="C409" i="81"/>
  <c r="B409" i="81"/>
  <c r="A409" i="81"/>
  <c r="D408" i="81"/>
  <c r="C408" i="81"/>
  <c r="B408" i="81"/>
  <c r="A408" i="81"/>
  <c r="D407" i="81"/>
  <c r="C407" i="81"/>
  <c r="B407" i="81"/>
  <c r="A407" i="81"/>
  <c r="D406" i="81"/>
  <c r="C406" i="81"/>
  <c r="B406" i="81"/>
  <c r="A406" i="81"/>
  <c r="D405" i="81"/>
  <c r="C405" i="81"/>
  <c r="B405" i="81"/>
  <c r="A405" i="81"/>
  <c r="D404" i="81"/>
  <c r="C404" i="81"/>
  <c r="B404" i="81"/>
  <c r="A404" i="81"/>
  <c r="D403" i="81"/>
  <c r="C403" i="81"/>
  <c r="B403" i="81"/>
  <c r="A403" i="81"/>
  <c r="D402" i="81"/>
  <c r="C402" i="81"/>
  <c r="B402" i="81"/>
  <c r="A402" i="81"/>
  <c r="D401" i="81"/>
  <c r="C401" i="81"/>
  <c r="B401" i="81"/>
  <c r="A401" i="81"/>
  <c r="D400" i="81"/>
  <c r="C400" i="81"/>
  <c r="B400" i="81"/>
  <c r="A400" i="81"/>
  <c r="D399" i="81"/>
  <c r="C399" i="81"/>
  <c r="B399" i="81"/>
  <c r="A399" i="81"/>
  <c r="D398" i="81"/>
  <c r="C398" i="81"/>
  <c r="B398" i="81"/>
  <c r="A398" i="81"/>
  <c r="D397" i="81"/>
  <c r="C397" i="81"/>
  <c r="B397" i="81"/>
  <c r="A397" i="81"/>
  <c r="D396" i="81"/>
  <c r="C396" i="81"/>
  <c r="B396" i="81"/>
  <c r="A396" i="81"/>
  <c r="D395" i="81"/>
  <c r="C395" i="81"/>
  <c r="B395" i="81"/>
  <c r="A395" i="81"/>
  <c r="D394" i="81"/>
  <c r="C394" i="81"/>
  <c r="B394" i="81"/>
  <c r="A394" i="81"/>
  <c r="D393" i="81"/>
  <c r="C393" i="81"/>
  <c r="B393" i="81"/>
  <c r="A393" i="81"/>
  <c r="D392" i="81"/>
  <c r="C392" i="81"/>
  <c r="B392" i="81"/>
  <c r="A392" i="81"/>
  <c r="D391" i="81"/>
  <c r="C391" i="81"/>
  <c r="B391" i="81"/>
  <c r="A391" i="81"/>
  <c r="D390" i="81"/>
  <c r="C390" i="81"/>
  <c r="B390" i="81"/>
  <c r="A390" i="81"/>
  <c r="D389" i="81"/>
  <c r="C389" i="81"/>
  <c r="B389" i="81"/>
  <c r="A389" i="81"/>
  <c r="D388" i="81"/>
  <c r="C388" i="81"/>
  <c r="B388" i="81"/>
  <c r="A388" i="81"/>
  <c r="D387" i="81"/>
  <c r="C387" i="81"/>
  <c r="B387" i="81"/>
  <c r="A387" i="81"/>
  <c r="D386" i="81"/>
  <c r="C386" i="81"/>
  <c r="B386" i="81"/>
  <c r="A386" i="81"/>
  <c r="D385" i="81"/>
  <c r="C385" i="81"/>
  <c r="B385" i="81"/>
  <c r="A385" i="81"/>
  <c r="D384" i="81"/>
  <c r="C384" i="81"/>
  <c r="B384" i="81"/>
  <c r="A384" i="81"/>
  <c r="D383" i="81"/>
  <c r="C383" i="81"/>
  <c r="B383" i="81"/>
  <c r="A383" i="81"/>
  <c r="D382" i="81"/>
  <c r="C382" i="81"/>
  <c r="B382" i="81"/>
  <c r="A382" i="81"/>
  <c r="D381" i="81"/>
  <c r="C381" i="81"/>
  <c r="B381" i="81"/>
  <c r="A381" i="81"/>
  <c r="D380" i="81"/>
  <c r="C380" i="81"/>
  <c r="B380" i="81"/>
  <c r="A380" i="81"/>
  <c r="D379" i="81"/>
  <c r="C379" i="81"/>
  <c r="B379" i="81"/>
  <c r="A379" i="81"/>
  <c r="D378" i="81"/>
  <c r="C378" i="81"/>
  <c r="B378" i="81"/>
  <c r="A378" i="81"/>
  <c r="D377" i="81"/>
  <c r="C377" i="81"/>
  <c r="B377" i="81"/>
  <c r="A377" i="81"/>
  <c r="D376" i="81"/>
  <c r="C376" i="81"/>
  <c r="B376" i="81"/>
  <c r="A376" i="81"/>
  <c r="D375" i="81"/>
  <c r="C375" i="81"/>
  <c r="B375" i="81"/>
  <c r="A375" i="81"/>
  <c r="D374" i="81"/>
  <c r="C374" i="81"/>
  <c r="B374" i="81"/>
  <c r="A374" i="81"/>
  <c r="D373" i="81"/>
  <c r="C373" i="81"/>
  <c r="B373" i="81"/>
  <c r="A373" i="81"/>
  <c r="D372" i="81"/>
  <c r="C372" i="81"/>
  <c r="B372" i="81"/>
  <c r="A372" i="81"/>
  <c r="D371" i="81"/>
  <c r="C371" i="81"/>
  <c r="B371" i="81"/>
  <c r="A371" i="81"/>
  <c r="D370" i="81"/>
  <c r="C370" i="81"/>
  <c r="B370" i="81"/>
  <c r="A370" i="81"/>
  <c r="D369" i="81"/>
  <c r="C369" i="81"/>
  <c r="B369" i="81"/>
  <c r="A369" i="81"/>
  <c r="D368" i="81"/>
  <c r="C368" i="81"/>
  <c r="B368" i="81"/>
  <c r="A368" i="81"/>
  <c r="D367" i="81"/>
  <c r="C367" i="81"/>
  <c r="B367" i="81"/>
  <c r="A367" i="81"/>
  <c r="D366" i="81"/>
  <c r="C366" i="81"/>
  <c r="B366" i="81"/>
  <c r="A366" i="81"/>
  <c r="D365" i="81"/>
  <c r="C365" i="81"/>
  <c r="B365" i="81"/>
  <c r="A365" i="81"/>
  <c r="D364" i="81"/>
  <c r="C364" i="81"/>
  <c r="B364" i="81"/>
  <c r="A364" i="81"/>
  <c r="D363" i="81"/>
  <c r="C363" i="81"/>
  <c r="B363" i="81"/>
  <c r="A363" i="81"/>
  <c r="D362" i="81"/>
  <c r="C362" i="81"/>
  <c r="B362" i="81"/>
  <c r="A362" i="81"/>
  <c r="D361" i="81"/>
  <c r="C361" i="81"/>
  <c r="B361" i="81"/>
  <c r="A361" i="81"/>
  <c r="D360" i="81"/>
  <c r="C360" i="81"/>
  <c r="B360" i="81"/>
  <c r="A360" i="81"/>
  <c r="D359" i="81"/>
  <c r="C359" i="81"/>
  <c r="B359" i="81"/>
  <c r="A359" i="81"/>
  <c r="D358" i="81"/>
  <c r="C358" i="81"/>
  <c r="B358" i="81"/>
  <c r="A358" i="81"/>
  <c r="D357" i="81"/>
  <c r="C357" i="81"/>
  <c r="B357" i="81"/>
  <c r="A357" i="81"/>
  <c r="D356" i="81"/>
  <c r="C356" i="81"/>
  <c r="B356" i="81"/>
  <c r="A356" i="81"/>
  <c r="D355" i="81"/>
  <c r="C355" i="81"/>
  <c r="B355" i="81"/>
  <c r="A355" i="81"/>
  <c r="D354" i="81"/>
  <c r="C354" i="81"/>
  <c r="B354" i="81"/>
  <c r="A354" i="81"/>
  <c r="D353" i="81"/>
  <c r="C353" i="81"/>
  <c r="B353" i="81"/>
  <c r="A353" i="81"/>
  <c r="D352" i="81"/>
  <c r="C352" i="81"/>
  <c r="B352" i="81"/>
  <c r="A352" i="81"/>
  <c r="D351" i="81"/>
  <c r="C351" i="81"/>
  <c r="B351" i="81"/>
  <c r="A351" i="81"/>
  <c r="D350" i="81"/>
  <c r="C350" i="81"/>
  <c r="B350" i="81"/>
  <c r="A350" i="81"/>
  <c r="D349" i="81"/>
  <c r="C349" i="81"/>
  <c r="B349" i="81"/>
  <c r="A349" i="81"/>
  <c r="D348" i="81"/>
  <c r="C348" i="81"/>
  <c r="B348" i="81"/>
  <c r="A348" i="81"/>
  <c r="D347" i="81"/>
  <c r="C347" i="81"/>
  <c r="B347" i="81"/>
  <c r="A347" i="81"/>
  <c r="D346" i="81"/>
  <c r="C346" i="81"/>
  <c r="B346" i="81"/>
  <c r="A346" i="81"/>
  <c r="D345" i="81"/>
  <c r="C345" i="81"/>
  <c r="B345" i="81"/>
  <c r="A345" i="81"/>
  <c r="D344" i="81"/>
  <c r="C344" i="81"/>
  <c r="B344" i="81"/>
  <c r="A344" i="81"/>
  <c r="D343" i="81"/>
  <c r="C343" i="81"/>
  <c r="B343" i="81"/>
  <c r="A343" i="81"/>
  <c r="D342" i="81"/>
  <c r="C342" i="81"/>
  <c r="B342" i="81"/>
  <c r="A342" i="81"/>
  <c r="D341" i="81"/>
  <c r="C341" i="81"/>
  <c r="B341" i="81"/>
  <c r="A341" i="81"/>
  <c r="D340" i="81"/>
  <c r="C340" i="81"/>
  <c r="B340" i="81"/>
  <c r="A340" i="81"/>
  <c r="D339" i="81"/>
  <c r="C339" i="81"/>
  <c r="B339" i="81"/>
  <c r="A339" i="81"/>
  <c r="D338" i="81"/>
  <c r="C338" i="81"/>
  <c r="B338" i="81"/>
  <c r="A338" i="81"/>
  <c r="D337" i="81"/>
  <c r="C337" i="81"/>
  <c r="B337" i="81"/>
  <c r="A337" i="81"/>
  <c r="D336" i="81"/>
  <c r="C336" i="81"/>
  <c r="B336" i="81"/>
  <c r="A336" i="81"/>
  <c r="D335" i="81"/>
  <c r="C335" i="81"/>
  <c r="B335" i="81"/>
  <c r="A335" i="81"/>
  <c r="D334" i="81"/>
  <c r="C334" i="81"/>
  <c r="B334" i="81"/>
  <c r="A334" i="81"/>
  <c r="D333" i="81"/>
  <c r="C333" i="81"/>
  <c r="B333" i="81"/>
  <c r="A333" i="81"/>
  <c r="D332" i="81"/>
  <c r="C332" i="81"/>
  <c r="B332" i="81"/>
  <c r="A332" i="81"/>
  <c r="D331" i="81"/>
  <c r="C331" i="81"/>
  <c r="B331" i="81"/>
  <c r="A331" i="81"/>
  <c r="D330" i="81"/>
  <c r="C330" i="81"/>
  <c r="B330" i="81"/>
  <c r="A330" i="81"/>
  <c r="D329" i="81"/>
  <c r="C329" i="81"/>
  <c r="B329" i="81"/>
  <c r="A329" i="81"/>
  <c r="D328" i="81"/>
  <c r="C328" i="81"/>
  <c r="B328" i="81"/>
  <c r="A328" i="81"/>
  <c r="D327" i="81"/>
  <c r="C327" i="81"/>
  <c r="B327" i="81"/>
  <c r="A327" i="81"/>
  <c r="D326" i="81"/>
  <c r="C326" i="81"/>
  <c r="B326" i="81"/>
  <c r="A326" i="81"/>
  <c r="D325" i="81"/>
  <c r="C325" i="81"/>
  <c r="B325" i="81"/>
  <c r="A325" i="81"/>
  <c r="D324" i="81"/>
  <c r="C324" i="81"/>
  <c r="B324" i="81"/>
  <c r="A324" i="81"/>
  <c r="D323" i="81"/>
  <c r="C323" i="81"/>
  <c r="B323" i="81"/>
  <c r="A323" i="81"/>
  <c r="D322" i="81"/>
  <c r="C322" i="81"/>
  <c r="B322" i="81"/>
  <c r="A322" i="81"/>
  <c r="D321" i="81"/>
  <c r="C321" i="81"/>
  <c r="B321" i="81"/>
  <c r="A321" i="81"/>
  <c r="D320" i="81"/>
  <c r="C320" i="81"/>
  <c r="B320" i="81"/>
  <c r="A320" i="81"/>
  <c r="D319" i="81"/>
  <c r="C319" i="81"/>
  <c r="B319" i="81"/>
  <c r="A319" i="81"/>
  <c r="D318" i="81"/>
  <c r="C318" i="81"/>
  <c r="B318" i="81"/>
  <c r="A318" i="81"/>
  <c r="D317" i="81"/>
  <c r="C317" i="81"/>
  <c r="B317" i="81"/>
  <c r="A317" i="81"/>
  <c r="D316" i="81"/>
  <c r="C316" i="81"/>
  <c r="B316" i="81"/>
  <c r="A316" i="81"/>
  <c r="D315" i="81"/>
  <c r="C315" i="81"/>
  <c r="B315" i="81"/>
  <c r="A315" i="81"/>
  <c r="D314" i="81"/>
  <c r="C314" i="81"/>
  <c r="B314" i="81"/>
  <c r="A314" i="81"/>
  <c r="D313" i="81"/>
  <c r="C313" i="81"/>
  <c r="B313" i="81"/>
  <c r="A313" i="81"/>
  <c r="D312" i="81"/>
  <c r="C312" i="81"/>
  <c r="B312" i="81"/>
  <c r="A312" i="81"/>
  <c r="D311" i="81"/>
  <c r="C311" i="81"/>
  <c r="B311" i="81"/>
  <c r="A311" i="81"/>
  <c r="D310" i="81"/>
  <c r="C310" i="81"/>
  <c r="B310" i="81"/>
  <c r="A310" i="81"/>
  <c r="D309" i="81"/>
  <c r="C309" i="81"/>
  <c r="B309" i="81"/>
  <c r="A309" i="81"/>
  <c r="D308" i="81"/>
  <c r="C308" i="81"/>
  <c r="B308" i="81"/>
  <c r="A308" i="81"/>
  <c r="D307" i="81"/>
  <c r="C307" i="81"/>
  <c r="B307" i="81"/>
  <c r="A307" i="81"/>
  <c r="D306" i="81"/>
  <c r="C306" i="81"/>
  <c r="B306" i="81"/>
  <c r="A306" i="81"/>
  <c r="D305" i="81"/>
  <c r="C305" i="81"/>
  <c r="B305" i="81"/>
  <c r="A305" i="81"/>
  <c r="D304" i="81"/>
  <c r="C304" i="81"/>
  <c r="B304" i="81"/>
  <c r="A304" i="81"/>
  <c r="D303" i="81"/>
  <c r="C303" i="81"/>
  <c r="B303" i="81"/>
  <c r="A303" i="81"/>
  <c r="D302" i="81"/>
  <c r="C302" i="81"/>
  <c r="B302" i="81"/>
  <c r="A302" i="81"/>
  <c r="D301" i="81"/>
  <c r="C301" i="81"/>
  <c r="B301" i="81"/>
  <c r="A301" i="81"/>
  <c r="D300" i="81"/>
  <c r="C300" i="81"/>
  <c r="B300" i="81"/>
  <c r="A300" i="81"/>
  <c r="D299" i="81"/>
  <c r="C299" i="81"/>
  <c r="B299" i="81"/>
  <c r="A299" i="81"/>
  <c r="D298" i="81"/>
  <c r="C298" i="81"/>
  <c r="B298" i="81"/>
  <c r="A298" i="81"/>
  <c r="D297" i="81"/>
  <c r="C297" i="81"/>
  <c r="B297" i="81"/>
  <c r="A297" i="81"/>
  <c r="D296" i="81"/>
  <c r="C296" i="81"/>
  <c r="B296" i="81"/>
  <c r="A296" i="81"/>
  <c r="D295" i="81"/>
  <c r="C295" i="81"/>
  <c r="B295" i="81"/>
  <c r="A295" i="81"/>
  <c r="D294" i="81"/>
  <c r="C294" i="81"/>
  <c r="B294" i="81"/>
  <c r="A294" i="81"/>
  <c r="D293" i="81"/>
  <c r="C293" i="81"/>
  <c r="B293" i="81"/>
  <c r="A293" i="81"/>
  <c r="D292" i="81"/>
  <c r="C292" i="81"/>
  <c r="B292" i="81"/>
  <c r="A292" i="81"/>
  <c r="D291" i="81"/>
  <c r="C291" i="81"/>
  <c r="B291" i="81"/>
  <c r="A291" i="81"/>
  <c r="D290" i="81"/>
  <c r="C290" i="81"/>
  <c r="B290" i="81"/>
  <c r="A290" i="81"/>
  <c r="D289" i="81"/>
  <c r="C289" i="81"/>
  <c r="B289" i="81"/>
  <c r="A289" i="81"/>
  <c r="D288" i="81"/>
  <c r="C288" i="81"/>
  <c r="B288" i="81"/>
  <c r="A288" i="81"/>
  <c r="D287" i="81"/>
  <c r="C287" i="81"/>
  <c r="B287" i="81"/>
  <c r="A287" i="81"/>
  <c r="D286" i="81"/>
  <c r="C286" i="81"/>
  <c r="B286" i="81"/>
  <c r="A286" i="81"/>
  <c r="D285" i="81"/>
  <c r="C285" i="81"/>
  <c r="B285" i="81"/>
  <c r="A285" i="81"/>
  <c r="D284" i="81"/>
  <c r="C284" i="81"/>
  <c r="B284" i="81"/>
  <c r="A284" i="81"/>
  <c r="D283" i="81"/>
  <c r="C283" i="81"/>
  <c r="B283" i="81"/>
  <c r="A283" i="81"/>
  <c r="D282" i="81"/>
  <c r="C282" i="81"/>
  <c r="B282" i="81"/>
  <c r="A282" i="81"/>
  <c r="D281" i="81"/>
  <c r="C281" i="81"/>
  <c r="B281" i="81"/>
  <c r="A281" i="81"/>
  <c r="D280" i="81"/>
  <c r="C280" i="81"/>
  <c r="B280" i="81"/>
  <c r="A280" i="81"/>
  <c r="D279" i="81"/>
  <c r="C279" i="81"/>
  <c r="B279" i="81"/>
  <c r="A279" i="81"/>
  <c r="D278" i="81"/>
  <c r="C278" i="81"/>
  <c r="B278" i="81"/>
  <c r="A278" i="81"/>
  <c r="D277" i="81"/>
  <c r="C277" i="81"/>
  <c r="B277" i="81"/>
  <c r="A277" i="81"/>
  <c r="D276" i="81"/>
  <c r="C276" i="81"/>
  <c r="B276" i="81"/>
  <c r="A276" i="81"/>
  <c r="D275" i="81"/>
  <c r="C275" i="81"/>
  <c r="B275" i="81"/>
  <c r="A275" i="81"/>
  <c r="D274" i="81"/>
  <c r="C274" i="81"/>
  <c r="B274" i="81"/>
  <c r="A274" i="81"/>
  <c r="D273" i="81"/>
  <c r="C273" i="81"/>
  <c r="B273" i="81"/>
  <c r="A273" i="81"/>
  <c r="D272" i="81"/>
  <c r="C272" i="81"/>
  <c r="B272" i="81"/>
  <c r="A272" i="81"/>
  <c r="D271" i="81"/>
  <c r="C271" i="81"/>
  <c r="B271" i="81"/>
  <c r="A271" i="81"/>
  <c r="D270" i="81"/>
  <c r="C270" i="81"/>
  <c r="B270" i="81"/>
  <c r="A270" i="81"/>
  <c r="D269" i="81"/>
  <c r="C269" i="81"/>
  <c r="B269" i="81"/>
  <c r="A269" i="81"/>
  <c r="D268" i="81"/>
  <c r="C268" i="81"/>
  <c r="B268" i="81"/>
  <c r="A268" i="81"/>
  <c r="D267" i="81"/>
  <c r="C267" i="81"/>
  <c r="B267" i="81"/>
  <c r="A267" i="81"/>
  <c r="D266" i="81"/>
  <c r="C266" i="81"/>
  <c r="B266" i="81"/>
  <c r="A266" i="81"/>
  <c r="D265" i="81"/>
  <c r="C265" i="81"/>
  <c r="B265" i="81"/>
  <c r="A265" i="81"/>
  <c r="D264" i="81"/>
  <c r="C264" i="81"/>
  <c r="B264" i="81"/>
  <c r="A264" i="81"/>
  <c r="D263" i="81"/>
  <c r="C263" i="81"/>
  <c r="B263" i="81"/>
  <c r="A263" i="81"/>
  <c r="D262" i="81"/>
  <c r="C262" i="81"/>
  <c r="B262" i="81"/>
  <c r="A262" i="81"/>
  <c r="D261" i="81"/>
  <c r="C261" i="81"/>
  <c r="B261" i="81"/>
  <c r="A261" i="81"/>
  <c r="D260" i="81"/>
  <c r="C260" i="81"/>
  <c r="B260" i="81"/>
  <c r="A260" i="81"/>
  <c r="D259" i="81"/>
  <c r="C259" i="81"/>
  <c r="B259" i="81"/>
  <c r="A259" i="81"/>
  <c r="D258" i="81"/>
  <c r="C258" i="81"/>
  <c r="B258" i="81"/>
  <c r="A258" i="81"/>
  <c r="D257" i="81"/>
  <c r="C257" i="81"/>
  <c r="B257" i="81"/>
  <c r="A257" i="81"/>
  <c r="D256" i="81"/>
  <c r="C256" i="81"/>
  <c r="B256" i="81"/>
  <c r="A256" i="81"/>
  <c r="D255" i="81"/>
  <c r="C255" i="81"/>
  <c r="B255" i="81"/>
  <c r="A255" i="81"/>
  <c r="D254" i="81"/>
  <c r="C254" i="81"/>
  <c r="B254" i="81"/>
  <c r="A254" i="81"/>
  <c r="D253" i="81"/>
  <c r="C253" i="81"/>
  <c r="B253" i="81"/>
  <c r="A253" i="81"/>
  <c r="D252" i="81"/>
  <c r="C252" i="81"/>
  <c r="B252" i="81"/>
  <c r="A252" i="81"/>
  <c r="D251" i="81"/>
  <c r="C251" i="81"/>
  <c r="B251" i="81"/>
  <c r="A251" i="81"/>
  <c r="D250" i="81"/>
  <c r="C250" i="81"/>
  <c r="B250" i="81"/>
  <c r="A250" i="81"/>
  <c r="D249" i="81"/>
  <c r="C249" i="81"/>
  <c r="B249" i="81"/>
  <c r="A249" i="81"/>
  <c r="D248" i="81"/>
  <c r="C248" i="81"/>
  <c r="B248" i="81"/>
  <c r="A248" i="81"/>
  <c r="D247" i="81"/>
  <c r="C247" i="81"/>
  <c r="B247" i="81"/>
  <c r="A247" i="81"/>
  <c r="D246" i="81"/>
  <c r="C246" i="81"/>
  <c r="B246" i="81"/>
  <c r="A246" i="81"/>
  <c r="D245" i="81"/>
  <c r="C245" i="81"/>
  <c r="B245" i="81"/>
  <c r="A245" i="81"/>
  <c r="D244" i="81"/>
  <c r="C244" i="81"/>
  <c r="B244" i="81"/>
  <c r="A244" i="81"/>
  <c r="D243" i="81"/>
  <c r="C243" i="81"/>
  <c r="B243" i="81"/>
  <c r="A243" i="81"/>
  <c r="D242" i="81"/>
  <c r="C242" i="81"/>
  <c r="B242" i="81"/>
  <c r="A242" i="81"/>
  <c r="D241" i="81"/>
  <c r="C241" i="81"/>
  <c r="B241" i="81"/>
  <c r="A241" i="81"/>
  <c r="D240" i="81"/>
  <c r="C240" i="81"/>
  <c r="B240" i="81"/>
  <c r="A240" i="81"/>
  <c r="D239" i="81"/>
  <c r="C239" i="81"/>
  <c r="B239" i="81"/>
  <c r="A239" i="81"/>
  <c r="D238" i="81"/>
  <c r="C238" i="81"/>
  <c r="B238" i="81"/>
  <c r="A238" i="81"/>
  <c r="D237" i="81"/>
  <c r="C237" i="81"/>
  <c r="B237" i="81"/>
  <c r="A237" i="81"/>
  <c r="D236" i="81"/>
  <c r="C236" i="81"/>
  <c r="B236" i="81"/>
  <c r="A236" i="81"/>
  <c r="D235" i="81"/>
  <c r="C235" i="81"/>
  <c r="B235" i="81"/>
  <c r="A235" i="81"/>
  <c r="D234" i="81"/>
  <c r="C234" i="81"/>
  <c r="B234" i="81"/>
  <c r="A234" i="81"/>
  <c r="D233" i="81"/>
  <c r="C233" i="81"/>
  <c r="B233" i="81"/>
  <c r="A233" i="81"/>
  <c r="D232" i="81"/>
  <c r="C232" i="81"/>
  <c r="B232" i="81"/>
  <c r="A232" i="81"/>
  <c r="D231" i="81"/>
  <c r="C231" i="81"/>
  <c r="B231" i="81"/>
  <c r="A231" i="81"/>
  <c r="D230" i="81"/>
  <c r="C230" i="81"/>
  <c r="B230" i="81"/>
  <c r="A230" i="81"/>
  <c r="D229" i="81"/>
  <c r="C229" i="81"/>
  <c r="B229" i="81"/>
  <c r="A229" i="81"/>
  <c r="D228" i="81"/>
  <c r="C228" i="81"/>
  <c r="B228" i="81"/>
  <c r="A228" i="81"/>
  <c r="D227" i="81"/>
  <c r="C227" i="81"/>
  <c r="B227" i="81"/>
  <c r="A227" i="81"/>
  <c r="D226" i="81"/>
  <c r="C226" i="81"/>
  <c r="B226" i="81"/>
  <c r="A226" i="81"/>
  <c r="D225" i="81"/>
  <c r="C225" i="81"/>
  <c r="B225" i="81"/>
  <c r="A225" i="81"/>
  <c r="D224" i="81"/>
  <c r="C224" i="81"/>
  <c r="B224" i="81"/>
  <c r="A224" i="81"/>
  <c r="D223" i="81"/>
  <c r="C223" i="81"/>
  <c r="B223" i="81"/>
  <c r="A223" i="81"/>
  <c r="D222" i="81"/>
  <c r="C222" i="81"/>
  <c r="B222" i="81"/>
  <c r="A222" i="81"/>
  <c r="D221" i="81"/>
  <c r="C221" i="81"/>
  <c r="B221" i="81"/>
  <c r="A221" i="81"/>
  <c r="D220" i="81"/>
  <c r="C220" i="81"/>
  <c r="B220" i="81"/>
  <c r="A220" i="81"/>
  <c r="D219" i="81"/>
  <c r="C219" i="81"/>
  <c r="B219" i="81"/>
  <c r="A219" i="81"/>
  <c r="D218" i="81"/>
  <c r="C218" i="81"/>
  <c r="B218" i="81"/>
  <c r="A218" i="81"/>
  <c r="D217" i="81"/>
  <c r="C217" i="81"/>
  <c r="B217" i="81"/>
  <c r="A217" i="81"/>
  <c r="D216" i="81"/>
  <c r="C216" i="81"/>
  <c r="B216" i="81"/>
  <c r="A216" i="81"/>
  <c r="D215" i="81"/>
  <c r="C215" i="81"/>
  <c r="B215" i="81"/>
  <c r="A215" i="81"/>
  <c r="D214" i="81"/>
  <c r="C214" i="81"/>
  <c r="B214" i="81"/>
  <c r="A214" i="81"/>
  <c r="D213" i="81"/>
  <c r="C213" i="81"/>
  <c r="B213" i="81"/>
  <c r="A213" i="81"/>
  <c r="D212" i="81"/>
  <c r="C212" i="81"/>
  <c r="B212" i="81"/>
  <c r="A212" i="81"/>
  <c r="D211" i="81"/>
  <c r="C211" i="81"/>
  <c r="B211" i="81"/>
  <c r="A211" i="81"/>
  <c r="D210" i="81"/>
  <c r="C210" i="81"/>
  <c r="B210" i="81"/>
  <c r="A210" i="81"/>
  <c r="D209" i="81"/>
  <c r="C209" i="81"/>
  <c r="B209" i="81"/>
  <c r="A209" i="81"/>
  <c r="D208" i="81"/>
  <c r="C208" i="81"/>
  <c r="B208" i="81"/>
  <c r="A208" i="81"/>
  <c r="D207" i="81"/>
  <c r="C207" i="81"/>
  <c r="B207" i="81"/>
  <c r="A207" i="81"/>
  <c r="D206" i="81"/>
  <c r="C206" i="81"/>
  <c r="B206" i="81"/>
  <c r="A206" i="81"/>
  <c r="D205" i="81"/>
  <c r="C205" i="81"/>
  <c r="B205" i="81"/>
  <c r="A205" i="81"/>
  <c r="D204" i="81"/>
  <c r="C204" i="81"/>
  <c r="B204" i="81"/>
  <c r="A204" i="81"/>
  <c r="D203" i="81"/>
  <c r="C203" i="81"/>
  <c r="B203" i="81"/>
  <c r="A203" i="81"/>
  <c r="D202" i="81"/>
  <c r="C202" i="81"/>
  <c r="B202" i="81"/>
  <c r="A202" i="81"/>
  <c r="D201" i="81"/>
  <c r="C201" i="81"/>
  <c r="B201" i="81"/>
  <c r="A201" i="81"/>
  <c r="D200" i="81"/>
  <c r="C200" i="81"/>
  <c r="B200" i="81"/>
  <c r="A200" i="81"/>
  <c r="D199" i="81"/>
  <c r="C199" i="81"/>
  <c r="B199" i="81"/>
  <c r="A199" i="81"/>
  <c r="D198" i="81"/>
  <c r="C198" i="81"/>
  <c r="B198" i="81"/>
  <c r="A198" i="81"/>
  <c r="D197" i="81"/>
  <c r="C197" i="81"/>
  <c r="B197" i="81"/>
  <c r="A197" i="81"/>
  <c r="D196" i="81"/>
  <c r="C196" i="81"/>
  <c r="B196" i="81"/>
  <c r="A196" i="81"/>
  <c r="D195" i="81"/>
  <c r="C195" i="81"/>
  <c r="B195" i="81"/>
  <c r="A195" i="81"/>
  <c r="D194" i="81"/>
  <c r="C194" i="81"/>
  <c r="B194" i="81"/>
  <c r="A194" i="81"/>
  <c r="D193" i="81"/>
  <c r="C193" i="81"/>
  <c r="B193" i="81"/>
  <c r="A193" i="81"/>
  <c r="D192" i="81"/>
  <c r="C192" i="81"/>
  <c r="B192" i="81"/>
  <c r="A192" i="81"/>
  <c r="D191" i="81"/>
  <c r="C191" i="81"/>
  <c r="B191" i="81"/>
  <c r="A191" i="81"/>
  <c r="D190" i="81"/>
  <c r="C190" i="81"/>
  <c r="B190" i="81"/>
  <c r="A190" i="81"/>
  <c r="D189" i="81"/>
  <c r="C189" i="81"/>
  <c r="B189" i="81"/>
  <c r="A189" i="81"/>
  <c r="D188" i="81"/>
  <c r="C188" i="81"/>
  <c r="B188" i="81"/>
  <c r="A188" i="81"/>
  <c r="D187" i="81"/>
  <c r="C187" i="81"/>
  <c r="B187" i="81"/>
  <c r="A187" i="81"/>
  <c r="D186" i="81"/>
  <c r="C186" i="81"/>
  <c r="B186" i="81"/>
  <c r="A186" i="81"/>
  <c r="D185" i="81"/>
  <c r="C185" i="81"/>
  <c r="B185" i="81"/>
  <c r="A185" i="81"/>
  <c r="D184" i="81"/>
  <c r="C184" i="81"/>
  <c r="B184" i="81"/>
  <c r="A184" i="81"/>
  <c r="D183" i="81"/>
  <c r="C183" i="81"/>
  <c r="B183" i="81"/>
  <c r="A183" i="81"/>
  <c r="D182" i="81"/>
  <c r="C182" i="81"/>
  <c r="B182" i="81"/>
  <c r="A182" i="81"/>
  <c r="D181" i="81"/>
  <c r="C181" i="81"/>
  <c r="B181" i="81"/>
  <c r="A181" i="81"/>
  <c r="D180" i="81"/>
  <c r="C180" i="81"/>
  <c r="B180" i="81"/>
  <c r="A180" i="81"/>
  <c r="D179" i="81"/>
  <c r="C179" i="81"/>
  <c r="B179" i="81"/>
  <c r="A179" i="81"/>
  <c r="D178" i="81"/>
  <c r="C178" i="81"/>
  <c r="B178" i="81"/>
  <c r="A178" i="81"/>
  <c r="D177" i="81"/>
  <c r="C177" i="81"/>
  <c r="B177" i="81"/>
  <c r="A177" i="81"/>
  <c r="D176" i="81"/>
  <c r="C176" i="81"/>
  <c r="B176" i="81"/>
  <c r="A176" i="81"/>
  <c r="D175" i="81"/>
  <c r="C175" i="81"/>
  <c r="B175" i="81"/>
  <c r="A175" i="81"/>
  <c r="D174" i="81"/>
  <c r="C174" i="81"/>
  <c r="B174" i="81"/>
  <c r="A174" i="81"/>
  <c r="D173" i="81"/>
  <c r="C173" i="81"/>
  <c r="B173" i="81"/>
  <c r="A173" i="81"/>
  <c r="D172" i="81"/>
  <c r="C172" i="81"/>
  <c r="B172" i="81"/>
  <c r="A172" i="81"/>
  <c r="D171" i="81"/>
  <c r="C171" i="81"/>
  <c r="B171" i="81"/>
  <c r="A171" i="81"/>
  <c r="D170" i="81"/>
  <c r="C170" i="81"/>
  <c r="B170" i="81"/>
  <c r="A170" i="81"/>
  <c r="D169" i="81"/>
  <c r="C169" i="81"/>
  <c r="B169" i="81"/>
  <c r="A169" i="81"/>
  <c r="D168" i="81"/>
  <c r="C168" i="81"/>
  <c r="B168" i="81"/>
  <c r="A168" i="81"/>
  <c r="D167" i="81"/>
  <c r="C167" i="81"/>
  <c r="B167" i="81"/>
  <c r="A167" i="81"/>
  <c r="D166" i="81"/>
  <c r="C166" i="81"/>
  <c r="B166" i="81"/>
  <c r="A166" i="81"/>
  <c r="D165" i="81"/>
  <c r="C165" i="81"/>
  <c r="B165" i="81"/>
  <c r="A165" i="81"/>
  <c r="D164" i="81"/>
  <c r="C164" i="81"/>
  <c r="B164" i="81"/>
  <c r="A164" i="81"/>
  <c r="D163" i="81"/>
  <c r="C163" i="81"/>
  <c r="B163" i="81"/>
  <c r="A163" i="81"/>
  <c r="D162" i="81"/>
  <c r="C162" i="81"/>
  <c r="B162" i="81"/>
  <c r="A162" i="81"/>
  <c r="D161" i="81"/>
  <c r="C161" i="81"/>
  <c r="B161" i="81"/>
  <c r="A161" i="81"/>
  <c r="D160" i="81"/>
  <c r="C160" i="81"/>
  <c r="B160" i="81"/>
  <c r="A160" i="81"/>
  <c r="D159" i="81"/>
  <c r="C159" i="81"/>
  <c r="B159" i="81"/>
  <c r="A159" i="81"/>
  <c r="D158" i="81"/>
  <c r="C158" i="81"/>
  <c r="B158" i="81"/>
  <c r="A158" i="81"/>
  <c r="D157" i="81"/>
  <c r="C157" i="81"/>
  <c r="B157" i="81"/>
  <c r="A157" i="81"/>
  <c r="D156" i="81"/>
  <c r="C156" i="81"/>
  <c r="B156" i="81"/>
  <c r="A156" i="81"/>
  <c r="D155" i="81"/>
  <c r="C155" i="81"/>
  <c r="B155" i="81"/>
  <c r="A155" i="81"/>
  <c r="D154" i="81"/>
  <c r="C154" i="81"/>
  <c r="B154" i="81"/>
  <c r="A154" i="81"/>
  <c r="D153" i="81"/>
  <c r="C153" i="81"/>
  <c r="B153" i="81"/>
  <c r="A153" i="81"/>
  <c r="D152" i="81"/>
  <c r="C152" i="81"/>
  <c r="B152" i="81"/>
  <c r="A152" i="81"/>
  <c r="D151" i="81"/>
  <c r="C151" i="81"/>
  <c r="B151" i="81"/>
  <c r="A151" i="81"/>
  <c r="D150" i="81"/>
  <c r="C150" i="81"/>
  <c r="B150" i="81"/>
  <c r="A150" i="81"/>
  <c r="D149" i="81"/>
  <c r="C149" i="81"/>
  <c r="B149" i="81"/>
  <c r="A149" i="81"/>
  <c r="D148" i="81"/>
  <c r="C148" i="81"/>
  <c r="B148" i="81"/>
  <c r="A148" i="81"/>
  <c r="D147" i="81"/>
  <c r="C147" i="81"/>
  <c r="B147" i="81"/>
  <c r="A147" i="81"/>
  <c r="D146" i="81"/>
  <c r="C146" i="81"/>
  <c r="B146" i="81"/>
  <c r="A146" i="81"/>
  <c r="D145" i="81"/>
  <c r="C145" i="81"/>
  <c r="B145" i="81"/>
  <c r="A145" i="81"/>
  <c r="D144" i="81"/>
  <c r="C144" i="81"/>
  <c r="B144" i="81"/>
  <c r="A144" i="81"/>
  <c r="D143" i="81"/>
  <c r="C143" i="81"/>
  <c r="B143" i="81"/>
  <c r="A143" i="81"/>
  <c r="D142" i="81"/>
  <c r="C142" i="81"/>
  <c r="B142" i="81"/>
  <c r="A142" i="81"/>
  <c r="D141" i="81"/>
  <c r="C141" i="81"/>
  <c r="B141" i="81"/>
  <c r="A141" i="81"/>
  <c r="D140" i="81"/>
  <c r="C140" i="81"/>
  <c r="B140" i="81"/>
  <c r="A140" i="81"/>
  <c r="D139" i="81"/>
  <c r="C139" i="81"/>
  <c r="B139" i="81"/>
  <c r="A139" i="81"/>
  <c r="D138" i="81"/>
  <c r="C138" i="81"/>
  <c r="B138" i="81"/>
  <c r="A138" i="81"/>
  <c r="D137" i="81"/>
  <c r="C137" i="81"/>
  <c r="B137" i="81"/>
  <c r="A137" i="81"/>
  <c r="D136" i="81"/>
  <c r="C136" i="81"/>
  <c r="B136" i="81"/>
  <c r="A136" i="81"/>
  <c r="D135" i="81"/>
  <c r="C135" i="81"/>
  <c r="B135" i="81"/>
  <c r="A135" i="81"/>
  <c r="D134" i="81"/>
  <c r="C134" i="81"/>
  <c r="B134" i="81"/>
  <c r="A134" i="81"/>
  <c r="D133" i="81"/>
  <c r="C133" i="81"/>
  <c r="B133" i="81"/>
  <c r="A133" i="81"/>
  <c r="D132" i="81"/>
  <c r="C132" i="81"/>
  <c r="B132" i="81"/>
  <c r="A132" i="81"/>
  <c r="D131" i="81"/>
  <c r="C131" i="81"/>
  <c r="B131" i="81"/>
  <c r="A131" i="81"/>
  <c r="D130" i="81"/>
  <c r="C130" i="81"/>
  <c r="B130" i="81"/>
  <c r="A130" i="81"/>
  <c r="D129" i="81"/>
  <c r="C129" i="81"/>
  <c r="B129" i="81"/>
  <c r="A129" i="81"/>
  <c r="D128" i="81"/>
  <c r="C128" i="81"/>
  <c r="B128" i="81"/>
  <c r="A128" i="81"/>
  <c r="D127" i="81"/>
  <c r="C127" i="81"/>
  <c r="B127" i="81"/>
  <c r="A127" i="81"/>
  <c r="D126" i="81"/>
  <c r="C126" i="81"/>
  <c r="B126" i="81"/>
  <c r="A126" i="81"/>
  <c r="D125" i="81"/>
  <c r="C125" i="81"/>
  <c r="B125" i="81"/>
  <c r="A125" i="81"/>
  <c r="D124" i="81"/>
  <c r="C124" i="81"/>
  <c r="B124" i="81"/>
  <c r="A124" i="81"/>
  <c r="D123" i="81"/>
  <c r="C123" i="81"/>
  <c r="B123" i="81"/>
  <c r="A123" i="81"/>
  <c r="D122" i="81"/>
  <c r="C122" i="81"/>
  <c r="B122" i="81"/>
  <c r="A122" i="81"/>
  <c r="D121" i="81"/>
  <c r="C121" i="81"/>
  <c r="B121" i="81"/>
  <c r="A121" i="81"/>
  <c r="D120" i="81"/>
  <c r="C120" i="81"/>
  <c r="B120" i="81"/>
  <c r="A120" i="81"/>
  <c r="D119" i="81"/>
  <c r="C119" i="81"/>
  <c r="B119" i="81"/>
  <c r="A119" i="81"/>
  <c r="D118" i="81"/>
  <c r="C118" i="81"/>
  <c r="B118" i="81"/>
  <c r="A118" i="81"/>
  <c r="D117" i="81"/>
  <c r="C117" i="81"/>
  <c r="B117" i="81"/>
  <c r="A117" i="81"/>
  <c r="D116" i="81"/>
  <c r="C116" i="81"/>
  <c r="B116" i="81"/>
  <c r="A116" i="81"/>
  <c r="D115" i="81"/>
  <c r="C115" i="81"/>
  <c r="B115" i="81"/>
  <c r="A115" i="81"/>
  <c r="D114" i="81"/>
  <c r="C114" i="81"/>
  <c r="B114" i="81"/>
  <c r="A114" i="81"/>
  <c r="D113" i="81"/>
  <c r="C113" i="81"/>
  <c r="B113" i="81"/>
  <c r="A113" i="81"/>
  <c r="D112" i="81"/>
  <c r="C112" i="81"/>
  <c r="B112" i="81"/>
  <c r="A112" i="81"/>
  <c r="D111" i="81"/>
  <c r="C111" i="81"/>
  <c r="B111" i="81"/>
  <c r="A111" i="81"/>
  <c r="D110" i="81"/>
  <c r="C110" i="81"/>
  <c r="B110" i="81"/>
  <c r="A110" i="81"/>
  <c r="D109" i="81"/>
  <c r="C109" i="81"/>
  <c r="B109" i="81"/>
  <c r="A109" i="81"/>
  <c r="D108" i="81"/>
  <c r="C108" i="81"/>
  <c r="B108" i="81"/>
  <c r="A108" i="81"/>
  <c r="D107" i="81"/>
  <c r="C107" i="81"/>
  <c r="B107" i="81"/>
  <c r="A107" i="81"/>
  <c r="D106" i="81"/>
  <c r="C106" i="81"/>
  <c r="B106" i="81"/>
  <c r="A106" i="81"/>
  <c r="D105" i="81"/>
  <c r="C105" i="81"/>
  <c r="B105" i="81"/>
  <c r="A105" i="81"/>
  <c r="D104" i="81"/>
  <c r="C104" i="81"/>
  <c r="B104" i="81"/>
  <c r="A104" i="81"/>
  <c r="D103" i="81"/>
  <c r="C103" i="81"/>
  <c r="B103" i="81"/>
  <c r="A103" i="81"/>
  <c r="D102" i="81"/>
  <c r="C102" i="81"/>
  <c r="B102" i="81"/>
  <c r="A102" i="81"/>
  <c r="D101" i="81"/>
  <c r="C101" i="81"/>
  <c r="B101" i="81"/>
  <c r="A101" i="81"/>
  <c r="D100" i="81"/>
  <c r="C100" i="81"/>
  <c r="B100" i="81"/>
  <c r="A100" i="81"/>
  <c r="D99" i="81"/>
  <c r="C99" i="81"/>
  <c r="B99" i="81"/>
  <c r="A99" i="81"/>
  <c r="D98" i="81"/>
  <c r="C98" i="81"/>
  <c r="B98" i="81"/>
  <c r="A98" i="81"/>
  <c r="D97" i="81"/>
  <c r="C97" i="81"/>
  <c r="B97" i="81"/>
  <c r="A97" i="81"/>
  <c r="D96" i="81"/>
  <c r="C96" i="81"/>
  <c r="B96" i="81"/>
  <c r="A96" i="81"/>
  <c r="D95" i="81"/>
  <c r="C95" i="81"/>
  <c r="B95" i="81"/>
  <c r="A95" i="81"/>
  <c r="D94" i="81"/>
  <c r="C94" i="81"/>
  <c r="B94" i="81"/>
  <c r="A94" i="81"/>
  <c r="D93" i="81"/>
  <c r="C93" i="81"/>
  <c r="B93" i="81"/>
  <c r="A93" i="81"/>
  <c r="D92" i="81"/>
  <c r="C92" i="81"/>
  <c r="B92" i="81"/>
  <c r="A92" i="81"/>
  <c r="D91" i="81"/>
  <c r="C91" i="81"/>
  <c r="B91" i="81"/>
  <c r="A91" i="81"/>
  <c r="D90" i="81"/>
  <c r="C90" i="81"/>
  <c r="B90" i="81"/>
  <c r="A90" i="81"/>
  <c r="D89" i="81"/>
  <c r="C89" i="81"/>
  <c r="B89" i="81"/>
  <c r="A89" i="81"/>
  <c r="D88" i="81"/>
  <c r="C88" i="81"/>
  <c r="B88" i="81"/>
  <c r="A88" i="81"/>
  <c r="D87" i="81"/>
  <c r="C87" i="81"/>
  <c r="B87" i="81"/>
  <c r="A87" i="81"/>
  <c r="D86" i="81"/>
  <c r="C86" i="81"/>
  <c r="B86" i="81"/>
  <c r="A86" i="81"/>
  <c r="D85" i="81"/>
  <c r="C85" i="81"/>
  <c r="B85" i="81"/>
  <c r="A85" i="81"/>
  <c r="D84" i="81"/>
  <c r="C84" i="81"/>
  <c r="B84" i="81"/>
  <c r="A84" i="81"/>
  <c r="D83" i="81"/>
  <c r="C83" i="81"/>
  <c r="B83" i="81"/>
  <c r="A83" i="81"/>
  <c r="D82" i="81"/>
  <c r="C82" i="81"/>
  <c r="B82" i="81"/>
  <c r="A82" i="81"/>
  <c r="D81" i="81"/>
  <c r="C81" i="81"/>
  <c r="B81" i="81"/>
  <c r="A81" i="81"/>
  <c r="D80" i="81"/>
  <c r="C80" i="81"/>
  <c r="B80" i="81"/>
  <c r="A80" i="81"/>
  <c r="D79" i="81"/>
  <c r="C79" i="81"/>
  <c r="B79" i="81"/>
  <c r="A79" i="81"/>
  <c r="D78" i="81"/>
  <c r="C78" i="81"/>
  <c r="B78" i="81"/>
  <c r="A78" i="81"/>
  <c r="D77" i="81"/>
  <c r="C77" i="81"/>
  <c r="B77" i="81"/>
  <c r="A77" i="81"/>
  <c r="D76" i="81"/>
  <c r="C76" i="81"/>
  <c r="B76" i="81"/>
  <c r="A76" i="81"/>
  <c r="D75" i="81"/>
  <c r="C75" i="81"/>
  <c r="B75" i="81"/>
  <c r="A75" i="81"/>
  <c r="D74" i="81"/>
  <c r="C74" i="81"/>
  <c r="B74" i="81"/>
  <c r="A74" i="81"/>
  <c r="D73" i="81"/>
  <c r="C73" i="81"/>
  <c r="B73" i="81"/>
  <c r="A73" i="81"/>
  <c r="D72" i="81"/>
  <c r="C72" i="81"/>
  <c r="B72" i="81"/>
  <c r="A72" i="81"/>
  <c r="D71" i="81"/>
  <c r="C71" i="81"/>
  <c r="B71" i="81"/>
  <c r="A71" i="81"/>
  <c r="D70" i="81"/>
  <c r="C70" i="81"/>
  <c r="B70" i="81"/>
  <c r="A70" i="81"/>
  <c r="D69" i="81"/>
  <c r="C69" i="81"/>
  <c r="B69" i="81"/>
  <c r="A69" i="81"/>
  <c r="D68" i="81"/>
  <c r="C68" i="81"/>
  <c r="B68" i="81"/>
  <c r="A68" i="81"/>
  <c r="D67" i="81"/>
  <c r="C67" i="81"/>
  <c r="B67" i="81"/>
  <c r="A67" i="81"/>
  <c r="D66" i="81"/>
  <c r="C66" i="81"/>
  <c r="B66" i="81"/>
  <c r="A66" i="81"/>
  <c r="D65" i="81"/>
  <c r="C65" i="81"/>
  <c r="B65" i="81"/>
  <c r="A65" i="81"/>
  <c r="D64" i="81"/>
  <c r="C64" i="81"/>
  <c r="B64" i="81"/>
  <c r="A64" i="81"/>
  <c r="D63" i="81"/>
  <c r="C63" i="81"/>
  <c r="B63" i="81"/>
  <c r="A63" i="81"/>
  <c r="D62" i="81"/>
  <c r="C62" i="81"/>
  <c r="B62" i="81"/>
  <c r="A62" i="81"/>
  <c r="D61" i="81"/>
  <c r="C61" i="81"/>
  <c r="B61" i="81"/>
  <c r="A61" i="81"/>
  <c r="D60" i="81"/>
  <c r="C60" i="81"/>
  <c r="B60" i="81"/>
  <c r="A60" i="81"/>
  <c r="D59" i="81"/>
  <c r="C59" i="81"/>
  <c r="B59" i="81"/>
  <c r="A59" i="81"/>
  <c r="D58" i="81"/>
  <c r="C58" i="81"/>
  <c r="B58" i="81"/>
  <c r="A58" i="81"/>
  <c r="D57" i="81"/>
  <c r="C57" i="81"/>
  <c r="B57" i="81"/>
  <c r="A57" i="81"/>
  <c r="D56" i="81"/>
  <c r="C56" i="81"/>
  <c r="B56" i="81"/>
  <c r="A56" i="81"/>
  <c r="D55" i="81"/>
  <c r="C55" i="81"/>
  <c r="B55" i="81"/>
  <c r="A55" i="81"/>
  <c r="D54" i="81"/>
  <c r="C54" i="81"/>
  <c r="B54" i="81"/>
  <c r="A54" i="81"/>
  <c r="D53" i="81"/>
  <c r="C53" i="81"/>
  <c r="B53" i="81"/>
  <c r="A53" i="81"/>
  <c r="D52" i="81"/>
  <c r="C52" i="81"/>
  <c r="B52" i="81"/>
  <c r="A52" i="81"/>
  <c r="D51" i="81"/>
  <c r="C51" i="81"/>
  <c r="B51" i="81"/>
  <c r="A51" i="81"/>
  <c r="D50" i="81"/>
  <c r="C50" i="81"/>
  <c r="B50" i="81"/>
  <c r="A50" i="81"/>
  <c r="D49" i="81"/>
  <c r="C49" i="81"/>
  <c r="B49" i="81"/>
  <c r="A49" i="81"/>
  <c r="D48" i="81"/>
  <c r="C48" i="81"/>
  <c r="B48" i="81"/>
  <c r="A48" i="81"/>
  <c r="D47" i="81"/>
  <c r="C47" i="81"/>
  <c r="B47" i="81"/>
  <c r="A47" i="81"/>
  <c r="D46" i="81"/>
  <c r="C46" i="81"/>
  <c r="B46" i="81"/>
  <c r="A46" i="81"/>
  <c r="D45" i="81"/>
  <c r="C45" i="81"/>
  <c r="B45" i="81"/>
  <c r="A45" i="81"/>
  <c r="D44" i="81"/>
  <c r="C44" i="81"/>
  <c r="B44" i="81"/>
  <c r="A44" i="81"/>
  <c r="D43" i="81"/>
  <c r="C43" i="81"/>
  <c r="B43" i="81"/>
  <c r="A43" i="81"/>
  <c r="D42" i="81"/>
  <c r="C42" i="81"/>
  <c r="B42" i="81"/>
  <c r="A42" i="81"/>
  <c r="D41" i="81"/>
  <c r="C41" i="81"/>
  <c r="B41" i="81"/>
  <c r="A41" i="81"/>
  <c r="D40" i="81"/>
  <c r="C40" i="81"/>
  <c r="B40" i="81"/>
  <c r="A40" i="81"/>
  <c r="D39" i="81"/>
  <c r="C39" i="81"/>
  <c r="B39" i="81"/>
  <c r="A39" i="81"/>
  <c r="D38" i="81"/>
  <c r="C38" i="81"/>
  <c r="B38" i="81"/>
  <c r="A38" i="81"/>
  <c r="D37" i="81"/>
  <c r="C37" i="81"/>
  <c r="B37" i="81"/>
  <c r="A37" i="81"/>
  <c r="D36" i="81"/>
  <c r="C36" i="81"/>
  <c r="B36" i="81"/>
  <c r="A36" i="81"/>
  <c r="D35" i="81"/>
  <c r="C35" i="81"/>
  <c r="B35" i="81"/>
  <c r="A35" i="81"/>
  <c r="D34" i="81"/>
  <c r="C34" i="81"/>
  <c r="B34" i="81"/>
  <c r="A34" i="81"/>
  <c r="D33" i="81"/>
  <c r="C33" i="81"/>
  <c r="B33" i="81"/>
  <c r="A33" i="81"/>
  <c r="D32" i="81"/>
  <c r="C32" i="81"/>
  <c r="B32" i="81"/>
  <c r="A32" i="81"/>
  <c r="D31" i="81"/>
  <c r="C31" i="81"/>
  <c r="B31" i="81"/>
  <c r="A31" i="81"/>
  <c r="D30" i="81"/>
  <c r="C30" i="81"/>
  <c r="B30" i="81"/>
  <c r="A30" i="81"/>
  <c r="D29" i="81"/>
  <c r="C29" i="81"/>
  <c r="B29" i="81"/>
  <c r="A29" i="81"/>
  <c r="D28" i="81"/>
  <c r="C28" i="81"/>
  <c r="B28" i="81"/>
  <c r="A28" i="81"/>
  <c r="D27" i="81"/>
  <c r="C27" i="81"/>
  <c r="B27" i="81"/>
  <c r="A27" i="81"/>
  <c r="D26" i="81"/>
  <c r="C26" i="81"/>
  <c r="B26" i="81"/>
  <c r="A26" i="81"/>
  <c r="D25" i="81"/>
  <c r="C25" i="81"/>
  <c r="B25" i="81"/>
  <c r="A25" i="81"/>
  <c r="D24" i="81"/>
  <c r="C24" i="81"/>
  <c r="B24" i="81"/>
  <c r="A24" i="81"/>
  <c r="D23" i="81"/>
  <c r="C23" i="81"/>
  <c r="B23" i="81"/>
  <c r="A23" i="81"/>
  <c r="D22" i="81"/>
  <c r="C22" i="81"/>
  <c r="B22" i="81"/>
  <c r="A22" i="81"/>
  <c r="D21" i="81"/>
  <c r="C21" i="81"/>
  <c r="B21" i="81"/>
  <c r="A21" i="81"/>
  <c r="D20" i="81"/>
  <c r="C20" i="81"/>
  <c r="B20" i="81"/>
  <c r="A20" i="81"/>
  <c r="D19" i="81"/>
  <c r="C19" i="81"/>
  <c r="B19" i="81"/>
  <c r="A19" i="81"/>
  <c r="D18" i="81"/>
  <c r="C18" i="81"/>
  <c r="B18" i="81"/>
  <c r="A18" i="81"/>
  <c r="D17" i="81"/>
  <c r="C17" i="81"/>
  <c r="B17" i="81"/>
  <c r="A17" i="81"/>
  <c r="D16" i="81"/>
  <c r="C16" i="81"/>
  <c r="B16" i="81"/>
  <c r="A16" i="81"/>
  <c r="D15" i="81"/>
  <c r="C15" i="81"/>
  <c r="B15" i="81"/>
  <c r="A15" i="81"/>
  <c r="D14" i="81"/>
  <c r="C14" i="81"/>
  <c r="B14" i="81"/>
  <c r="A14" i="81"/>
  <c r="D13" i="81"/>
  <c r="C13" i="81"/>
  <c r="B13" i="81"/>
  <c r="A13" i="81"/>
  <c r="K9" i="81"/>
  <c r="K8" i="81"/>
  <c r="K7" i="81"/>
  <c r="E7" i="81"/>
  <c r="K6" i="81"/>
  <c r="E6" i="81"/>
  <c r="K5" i="81"/>
  <c r="E5" i="81"/>
  <c r="A4" i="81"/>
  <c r="A3" i="81"/>
  <c r="A2" i="81"/>
  <c r="L512" i="36"/>
  <c r="L511" i="36"/>
  <c r="L510" i="36"/>
  <c r="L509" i="36"/>
  <c r="L508" i="36"/>
  <c r="L507" i="36"/>
  <c r="L506" i="36"/>
  <c r="L505" i="36"/>
  <c r="L504" i="36"/>
  <c r="L503" i="36"/>
  <c r="L502" i="36"/>
  <c r="L501" i="36"/>
  <c r="L500" i="36"/>
  <c r="L499" i="36"/>
  <c r="L498" i="36"/>
  <c r="L497" i="36"/>
  <c r="L496" i="36"/>
  <c r="L495" i="36"/>
  <c r="L494" i="36"/>
  <c r="L493" i="36"/>
  <c r="L492" i="36"/>
  <c r="L491" i="36"/>
  <c r="L490" i="36"/>
  <c r="L489" i="36"/>
  <c r="L488" i="36"/>
  <c r="L487" i="36"/>
  <c r="L486" i="36"/>
  <c r="L485" i="36"/>
  <c r="L484" i="36"/>
  <c r="L483" i="36"/>
  <c r="L482" i="36"/>
  <c r="L481" i="36"/>
  <c r="L480" i="36"/>
  <c r="L479" i="36"/>
  <c r="L478" i="36"/>
  <c r="L477" i="36"/>
  <c r="L476" i="36"/>
  <c r="L475" i="36"/>
  <c r="L474" i="36"/>
  <c r="L473" i="36"/>
  <c r="L472" i="36"/>
  <c r="L471" i="36"/>
  <c r="L470" i="36"/>
  <c r="L469" i="36"/>
  <c r="L468" i="36"/>
  <c r="L467" i="36"/>
  <c r="L466" i="36"/>
  <c r="L465" i="36"/>
  <c r="L464" i="36"/>
  <c r="L463" i="36"/>
  <c r="L462" i="36"/>
  <c r="L461" i="36"/>
  <c r="L460" i="36"/>
  <c r="L459" i="36"/>
  <c r="L458" i="36"/>
  <c r="L457" i="36"/>
  <c r="L456" i="36"/>
  <c r="L455" i="36"/>
  <c r="L454" i="36"/>
  <c r="L453" i="36"/>
  <c r="L452" i="36"/>
  <c r="L451" i="36"/>
  <c r="L450" i="36"/>
  <c r="L449" i="36"/>
  <c r="L448" i="36"/>
  <c r="L447" i="36"/>
  <c r="L446" i="36"/>
  <c r="L445" i="36"/>
  <c r="L444" i="36"/>
  <c r="L443" i="36"/>
  <c r="L442" i="36"/>
  <c r="L441" i="36"/>
  <c r="L440" i="36"/>
  <c r="L439" i="36"/>
  <c r="L438" i="36"/>
  <c r="L437" i="36"/>
  <c r="L436" i="36"/>
  <c r="L435" i="36"/>
  <c r="L434" i="36"/>
  <c r="L433" i="36"/>
  <c r="L432" i="36"/>
  <c r="L431" i="36"/>
  <c r="L430" i="36"/>
  <c r="L429" i="36"/>
  <c r="L428" i="36"/>
  <c r="L427" i="36"/>
  <c r="L426" i="36"/>
  <c r="L425" i="36"/>
  <c r="L424" i="36"/>
  <c r="L423" i="36"/>
  <c r="L422" i="36"/>
  <c r="L421" i="36"/>
  <c r="L420" i="36"/>
  <c r="L419" i="36"/>
  <c r="L418" i="36"/>
  <c r="L417" i="36"/>
  <c r="L416" i="36"/>
  <c r="L415" i="36"/>
  <c r="L414" i="36"/>
  <c r="L413" i="36"/>
  <c r="L412" i="36"/>
  <c r="L411" i="36"/>
  <c r="L410" i="36"/>
  <c r="L409" i="36"/>
  <c r="L408" i="36"/>
  <c r="L407" i="36"/>
  <c r="L406" i="36"/>
  <c r="L405" i="36"/>
  <c r="L404" i="36"/>
  <c r="L403" i="36"/>
  <c r="L402" i="36"/>
  <c r="L401" i="36"/>
  <c r="L400" i="36"/>
  <c r="L399" i="36"/>
  <c r="L398" i="36"/>
  <c r="L397" i="36"/>
  <c r="L396" i="36"/>
  <c r="L395" i="36"/>
  <c r="L394" i="36"/>
  <c r="L393" i="36"/>
  <c r="L392" i="36"/>
  <c r="L391" i="36"/>
  <c r="L390" i="36"/>
  <c r="L389" i="36"/>
  <c r="L388" i="36"/>
  <c r="L387" i="36"/>
  <c r="L386" i="36"/>
  <c r="L385" i="36"/>
  <c r="L384" i="36"/>
  <c r="L383" i="36"/>
  <c r="L382" i="36"/>
  <c r="L381" i="36"/>
  <c r="L380" i="36"/>
  <c r="L379" i="36"/>
  <c r="L378" i="36"/>
  <c r="L377" i="36"/>
  <c r="L376" i="36"/>
  <c r="L375" i="36"/>
  <c r="L374" i="36"/>
  <c r="L373" i="36"/>
  <c r="L372" i="36"/>
  <c r="L371" i="36"/>
  <c r="L370" i="36"/>
  <c r="L369" i="36"/>
  <c r="L368" i="36"/>
  <c r="L367" i="36"/>
  <c r="L366" i="36"/>
  <c r="L365" i="36"/>
  <c r="L364" i="36"/>
  <c r="L363" i="36"/>
  <c r="L362" i="36"/>
  <c r="L361" i="36"/>
  <c r="L360" i="36"/>
  <c r="L359" i="36"/>
  <c r="L358" i="36"/>
  <c r="L357" i="36"/>
  <c r="L356" i="36"/>
  <c r="L355" i="36"/>
  <c r="L354" i="36"/>
  <c r="L353" i="36"/>
  <c r="L352" i="36"/>
  <c r="L351" i="36"/>
  <c r="L350" i="36"/>
  <c r="L349" i="36"/>
  <c r="L348" i="36"/>
  <c r="L347" i="36"/>
  <c r="L346" i="36"/>
  <c r="L345" i="36"/>
  <c r="L344" i="36"/>
  <c r="L343" i="36"/>
  <c r="L342" i="36"/>
  <c r="L341" i="36"/>
  <c r="L340" i="36"/>
  <c r="L339" i="36"/>
  <c r="L338" i="36"/>
  <c r="L337" i="36"/>
  <c r="L336" i="36"/>
  <c r="L335" i="36"/>
  <c r="L334" i="36"/>
  <c r="L333" i="36"/>
  <c r="L332" i="36"/>
  <c r="L331" i="36"/>
  <c r="L330" i="36"/>
  <c r="L329" i="36"/>
  <c r="L328" i="36"/>
  <c r="L327" i="36"/>
  <c r="L326" i="36"/>
  <c r="L325" i="36"/>
  <c r="L324" i="36"/>
  <c r="L323" i="36"/>
  <c r="L322" i="36"/>
  <c r="L321" i="36"/>
  <c r="L320" i="36"/>
  <c r="L319" i="36"/>
  <c r="L318" i="36"/>
  <c r="L317" i="36"/>
  <c r="L316" i="36"/>
  <c r="L315" i="36"/>
  <c r="L314" i="36"/>
  <c r="L313" i="36"/>
  <c r="L312" i="36"/>
  <c r="L311" i="36"/>
  <c r="L310" i="36"/>
  <c r="L309" i="36"/>
  <c r="L308" i="36"/>
  <c r="L307" i="36"/>
  <c r="L306" i="36"/>
  <c r="L305" i="36"/>
  <c r="L304" i="36"/>
  <c r="L303" i="36"/>
  <c r="L302" i="36"/>
  <c r="L301" i="36"/>
  <c r="L300" i="36"/>
  <c r="L299" i="36"/>
  <c r="L298" i="36"/>
  <c r="L297" i="36"/>
  <c r="L296" i="36"/>
  <c r="L295" i="36"/>
  <c r="L294" i="36"/>
  <c r="L293" i="36"/>
  <c r="L292" i="36"/>
  <c r="L291" i="36"/>
  <c r="L290" i="36"/>
  <c r="L289" i="36"/>
  <c r="L288" i="36"/>
  <c r="L287" i="36"/>
  <c r="L286" i="36"/>
  <c r="L285" i="36"/>
  <c r="L284" i="36"/>
  <c r="L283" i="36"/>
  <c r="L282" i="36"/>
  <c r="L281" i="36"/>
  <c r="L280" i="36"/>
  <c r="L279" i="36"/>
  <c r="L278" i="36"/>
  <c r="L277" i="36"/>
  <c r="L276" i="36"/>
  <c r="L275" i="36"/>
  <c r="L274" i="36"/>
  <c r="L273" i="36"/>
  <c r="L272" i="36"/>
  <c r="L271" i="36"/>
  <c r="L270" i="36"/>
  <c r="L269" i="36"/>
  <c r="L268" i="36"/>
  <c r="L267" i="36"/>
  <c r="L266" i="36"/>
  <c r="L265" i="36"/>
  <c r="L264" i="36"/>
  <c r="L263" i="36"/>
  <c r="L262" i="36"/>
  <c r="L261" i="36"/>
  <c r="L260" i="36"/>
  <c r="L259" i="36"/>
  <c r="L258" i="36"/>
  <c r="L257" i="36"/>
  <c r="L256" i="36"/>
  <c r="L255" i="36"/>
  <c r="L254" i="36"/>
  <c r="L253" i="36"/>
  <c r="L252" i="36"/>
  <c r="L251" i="36"/>
  <c r="L250" i="36"/>
  <c r="L249" i="36"/>
  <c r="L248" i="36"/>
  <c r="L247" i="36"/>
  <c r="L246" i="36"/>
  <c r="L245" i="36"/>
  <c r="L244" i="36"/>
  <c r="L243" i="36"/>
  <c r="L242" i="36"/>
  <c r="L241" i="36"/>
  <c r="L240" i="36"/>
  <c r="L239" i="36"/>
  <c r="L238" i="36"/>
  <c r="L237" i="36"/>
  <c r="L236" i="36"/>
  <c r="L235" i="36"/>
  <c r="L234" i="36"/>
  <c r="L233" i="36"/>
  <c r="L232" i="36"/>
  <c r="L231" i="36"/>
  <c r="L230" i="36"/>
  <c r="L229" i="36"/>
  <c r="L228" i="36"/>
  <c r="L227" i="36"/>
  <c r="L226" i="36"/>
  <c r="L225" i="36"/>
  <c r="L224" i="36"/>
  <c r="L223" i="36"/>
  <c r="L222" i="36"/>
  <c r="L221" i="36"/>
  <c r="L220" i="36"/>
  <c r="L219" i="36"/>
  <c r="L218" i="36"/>
  <c r="L217" i="36"/>
  <c r="L216" i="36"/>
  <c r="L215" i="36"/>
  <c r="L214" i="36"/>
  <c r="L213" i="36"/>
  <c r="L212" i="36"/>
  <c r="L211" i="36"/>
  <c r="L210" i="36"/>
  <c r="L209" i="36"/>
  <c r="L208" i="36"/>
  <c r="L207" i="36"/>
  <c r="L206" i="36"/>
  <c r="L205" i="36"/>
  <c r="L204" i="36"/>
  <c r="L203" i="36"/>
  <c r="L202" i="36"/>
  <c r="L201" i="36"/>
  <c r="L200" i="36"/>
  <c r="L199" i="36"/>
  <c r="L198" i="36"/>
  <c r="L197" i="36"/>
  <c r="L196" i="36"/>
  <c r="L195" i="36"/>
  <c r="L194" i="36"/>
  <c r="L193" i="36"/>
  <c r="L192" i="36"/>
  <c r="L191" i="36"/>
  <c r="L190" i="36"/>
  <c r="L189" i="36"/>
  <c r="L188" i="36"/>
  <c r="L187" i="36"/>
  <c r="L186" i="36"/>
  <c r="L185" i="36"/>
  <c r="L184" i="36"/>
  <c r="L183" i="36"/>
  <c r="L182" i="36"/>
  <c r="L181" i="36"/>
  <c r="L180" i="36"/>
  <c r="L179" i="36"/>
  <c r="L178" i="36"/>
  <c r="L177" i="36"/>
  <c r="L176" i="36"/>
  <c r="L175" i="36"/>
  <c r="L174" i="36"/>
  <c r="L173" i="36"/>
  <c r="L172" i="36"/>
  <c r="L171" i="36"/>
  <c r="L170" i="36"/>
  <c r="L169" i="36"/>
  <c r="L168" i="36"/>
  <c r="L167" i="36"/>
  <c r="L166" i="36"/>
  <c r="L165" i="36"/>
  <c r="L164" i="36"/>
  <c r="L163" i="36"/>
  <c r="L162" i="36"/>
  <c r="L161" i="36"/>
  <c r="L160" i="36"/>
  <c r="L159" i="36"/>
  <c r="L158" i="36"/>
  <c r="L157" i="36"/>
  <c r="L156" i="36"/>
  <c r="L155" i="36"/>
  <c r="L154" i="36"/>
  <c r="L153" i="36"/>
  <c r="L152" i="36"/>
  <c r="L151" i="36"/>
  <c r="L150" i="36"/>
  <c r="L149" i="36"/>
  <c r="L148" i="36"/>
  <c r="L147" i="36"/>
  <c r="L146" i="36"/>
  <c r="L145" i="36"/>
  <c r="L144" i="36"/>
  <c r="L143" i="36"/>
  <c r="L142" i="36"/>
  <c r="L141" i="36"/>
  <c r="L140" i="36"/>
  <c r="L139" i="36"/>
  <c r="L138" i="36"/>
  <c r="L137" i="36"/>
  <c r="L136" i="36"/>
  <c r="L135" i="36"/>
  <c r="L134" i="36"/>
  <c r="L133" i="36"/>
  <c r="L132" i="36"/>
  <c r="L131" i="36"/>
  <c r="L130" i="36"/>
  <c r="L129" i="36"/>
  <c r="L128" i="36"/>
  <c r="L127" i="36"/>
  <c r="L126" i="36"/>
  <c r="L125" i="36"/>
  <c r="L124" i="36"/>
  <c r="L123" i="36"/>
  <c r="L122" i="36"/>
  <c r="L121" i="36"/>
  <c r="L120" i="36"/>
  <c r="L119" i="36"/>
  <c r="L118" i="36"/>
  <c r="L117" i="36"/>
  <c r="L116" i="36"/>
  <c r="L115" i="36"/>
  <c r="L114" i="36"/>
  <c r="L113" i="36"/>
  <c r="L112" i="36"/>
  <c r="L111" i="36"/>
  <c r="L110" i="36"/>
  <c r="L109" i="36"/>
  <c r="L108" i="36"/>
  <c r="L107" i="36"/>
  <c r="L106" i="36"/>
  <c r="L105" i="36"/>
  <c r="L104" i="36"/>
  <c r="L103" i="36"/>
  <c r="L102" i="36"/>
  <c r="L101" i="36"/>
  <c r="L100" i="36"/>
  <c r="L99" i="36"/>
  <c r="L98" i="36"/>
  <c r="L97" i="36"/>
  <c r="L96" i="36"/>
  <c r="L95" i="36"/>
  <c r="L94" i="36"/>
  <c r="L93" i="36"/>
  <c r="L92" i="36"/>
  <c r="L91" i="36"/>
  <c r="L90" i="36"/>
  <c r="L89" i="36"/>
  <c r="L88" i="36"/>
  <c r="L87" i="36"/>
  <c r="L86" i="36"/>
  <c r="L85" i="36"/>
  <c r="L83" i="36"/>
  <c r="L81" i="36"/>
  <c r="L75" i="36"/>
  <c r="L73" i="36"/>
  <c r="L67" i="36"/>
  <c r="L65" i="36"/>
  <c r="L59" i="36"/>
  <c r="L57" i="36"/>
  <c r="L51" i="36"/>
  <c r="L49" i="36"/>
  <c r="L43" i="36"/>
  <c r="L41" i="36"/>
  <c r="L35" i="36"/>
  <c r="L33" i="36"/>
  <c r="L27" i="36"/>
  <c r="L25" i="36"/>
  <c r="L82" i="36"/>
  <c r="L80" i="36"/>
  <c r="L74" i="36"/>
  <c r="L72" i="36"/>
  <c r="L66" i="36"/>
  <c r="L64" i="36"/>
  <c r="L58" i="36"/>
  <c r="L56" i="36"/>
  <c r="L50" i="36"/>
  <c r="L48" i="36"/>
  <c r="L42" i="36"/>
  <c r="L40" i="36"/>
  <c r="L34" i="36"/>
  <c r="L32" i="36"/>
  <c r="L26" i="36"/>
  <c r="L24" i="36"/>
  <c r="L20" i="36"/>
  <c r="K6" i="36"/>
  <c r="J5" i="62"/>
  <c r="H9" i="75"/>
  <c r="H8" i="75"/>
  <c r="H7" i="75"/>
  <c r="D7" i="75"/>
  <c r="H6" i="75"/>
  <c r="D6" i="75"/>
  <c r="H5" i="75"/>
  <c r="D5" i="75"/>
  <c r="A4" i="75"/>
  <c r="A3" i="75"/>
  <c r="A2" i="75"/>
  <c r="A512" i="74"/>
  <c r="A511" i="74"/>
  <c r="A510" i="74"/>
  <c r="A509" i="74"/>
  <c r="A508" i="74"/>
  <c r="A507" i="74"/>
  <c r="A506" i="74"/>
  <c r="A505" i="74"/>
  <c r="A504" i="74"/>
  <c r="A503" i="74"/>
  <c r="A502" i="74"/>
  <c r="A501" i="74"/>
  <c r="A500" i="74"/>
  <c r="A499" i="74"/>
  <c r="A498" i="74"/>
  <c r="A497" i="74"/>
  <c r="A496" i="74"/>
  <c r="A495" i="74"/>
  <c r="A494" i="74"/>
  <c r="A493" i="74"/>
  <c r="A492" i="74"/>
  <c r="A491" i="74"/>
  <c r="A490" i="74"/>
  <c r="A489" i="74"/>
  <c r="A488" i="74"/>
  <c r="A487" i="74"/>
  <c r="A486" i="74"/>
  <c r="A485" i="74"/>
  <c r="A484" i="74"/>
  <c r="A483" i="74"/>
  <c r="A482" i="74"/>
  <c r="A481" i="74"/>
  <c r="A480" i="74"/>
  <c r="A479" i="74"/>
  <c r="A478" i="74"/>
  <c r="A477" i="74"/>
  <c r="A476" i="74"/>
  <c r="A475" i="74"/>
  <c r="A474" i="74"/>
  <c r="A473" i="74"/>
  <c r="A472" i="74"/>
  <c r="A471" i="74"/>
  <c r="A470" i="74"/>
  <c r="A469" i="74"/>
  <c r="A468" i="74"/>
  <c r="A467" i="74"/>
  <c r="A466" i="74"/>
  <c r="A465" i="74"/>
  <c r="A464" i="74"/>
  <c r="A463" i="74"/>
  <c r="A462" i="74"/>
  <c r="A461" i="74"/>
  <c r="A460" i="74"/>
  <c r="A459" i="74"/>
  <c r="A458" i="74"/>
  <c r="A457" i="74"/>
  <c r="A456" i="74"/>
  <c r="A455" i="74"/>
  <c r="A454" i="74"/>
  <c r="A453" i="74"/>
  <c r="A452" i="74"/>
  <c r="A451" i="74"/>
  <c r="A450" i="74"/>
  <c r="A449" i="74"/>
  <c r="A448" i="74"/>
  <c r="A447" i="74"/>
  <c r="A446" i="74"/>
  <c r="A445" i="74"/>
  <c r="A444" i="74"/>
  <c r="A443" i="74"/>
  <c r="A442" i="74"/>
  <c r="A441" i="74"/>
  <c r="A440" i="74"/>
  <c r="A439" i="74"/>
  <c r="A438" i="74"/>
  <c r="A437" i="74"/>
  <c r="A436" i="74"/>
  <c r="A435" i="74"/>
  <c r="A434" i="74"/>
  <c r="A433" i="74"/>
  <c r="A432" i="74"/>
  <c r="A431" i="74"/>
  <c r="A430" i="74"/>
  <c r="A429" i="74"/>
  <c r="A428" i="74"/>
  <c r="A427" i="74"/>
  <c r="A426" i="74"/>
  <c r="A425" i="74"/>
  <c r="A424" i="74"/>
  <c r="A423" i="74"/>
  <c r="A422" i="74"/>
  <c r="A421" i="74"/>
  <c r="A420" i="74"/>
  <c r="A419" i="74"/>
  <c r="A418" i="74"/>
  <c r="A417" i="74"/>
  <c r="A416" i="74"/>
  <c r="A415" i="74"/>
  <c r="A414" i="74"/>
  <c r="A413" i="74"/>
  <c r="A412" i="74"/>
  <c r="A411" i="74"/>
  <c r="A410" i="74"/>
  <c r="A409" i="74"/>
  <c r="A408" i="74"/>
  <c r="A407" i="74"/>
  <c r="A406" i="74"/>
  <c r="A405" i="74"/>
  <c r="A404" i="74"/>
  <c r="A403" i="74"/>
  <c r="A402" i="74"/>
  <c r="A401" i="74"/>
  <c r="A400" i="74"/>
  <c r="A399" i="74"/>
  <c r="A398" i="74"/>
  <c r="A397" i="74"/>
  <c r="A396" i="74"/>
  <c r="A395" i="74"/>
  <c r="A394" i="74"/>
  <c r="A393" i="74"/>
  <c r="A392" i="74"/>
  <c r="A391" i="74"/>
  <c r="A390" i="74"/>
  <c r="A389" i="74"/>
  <c r="A388" i="74"/>
  <c r="A387" i="74"/>
  <c r="A386" i="74"/>
  <c r="A385" i="74"/>
  <c r="A384" i="74"/>
  <c r="A383" i="74"/>
  <c r="A382" i="74"/>
  <c r="A381" i="74"/>
  <c r="A380" i="74"/>
  <c r="A379" i="74"/>
  <c r="A378" i="74"/>
  <c r="A377" i="74"/>
  <c r="A376" i="74"/>
  <c r="A375" i="74"/>
  <c r="A374" i="74"/>
  <c r="A373" i="74"/>
  <c r="A372" i="74"/>
  <c r="A371" i="74"/>
  <c r="A370" i="74"/>
  <c r="A369" i="74"/>
  <c r="A368" i="74"/>
  <c r="A367" i="74"/>
  <c r="A366" i="74"/>
  <c r="A365" i="74"/>
  <c r="A364" i="74"/>
  <c r="A363" i="74"/>
  <c r="A362" i="74"/>
  <c r="A361" i="74"/>
  <c r="A360" i="74"/>
  <c r="A359" i="74"/>
  <c r="A358" i="74"/>
  <c r="A357" i="74"/>
  <c r="A356" i="74"/>
  <c r="A355" i="74"/>
  <c r="A354" i="74"/>
  <c r="A353" i="74"/>
  <c r="A352" i="74"/>
  <c r="A351" i="74"/>
  <c r="A350" i="74"/>
  <c r="A349" i="74"/>
  <c r="A348" i="74"/>
  <c r="A347" i="74"/>
  <c r="A346" i="74"/>
  <c r="A345" i="74"/>
  <c r="A344" i="74"/>
  <c r="A343" i="74"/>
  <c r="A342" i="74"/>
  <c r="A341" i="74"/>
  <c r="A340" i="74"/>
  <c r="A339" i="74"/>
  <c r="A338" i="74"/>
  <c r="A337" i="74"/>
  <c r="A336" i="74"/>
  <c r="A335" i="74"/>
  <c r="A334" i="74"/>
  <c r="A333" i="74"/>
  <c r="A332" i="74"/>
  <c r="A331" i="74"/>
  <c r="A330" i="74"/>
  <c r="A329" i="74"/>
  <c r="A328" i="74"/>
  <c r="A327" i="74"/>
  <c r="A326" i="74"/>
  <c r="A325" i="74"/>
  <c r="A324" i="74"/>
  <c r="A323" i="74"/>
  <c r="A322" i="74"/>
  <c r="A321" i="74"/>
  <c r="A320" i="74"/>
  <c r="A319" i="74"/>
  <c r="A318" i="74"/>
  <c r="A317" i="74"/>
  <c r="A316" i="74"/>
  <c r="A315" i="74"/>
  <c r="A314" i="74"/>
  <c r="A313" i="74"/>
  <c r="A312" i="74"/>
  <c r="A311" i="74"/>
  <c r="A310" i="74"/>
  <c r="A309" i="74"/>
  <c r="A308" i="74"/>
  <c r="A307" i="74"/>
  <c r="A306" i="74"/>
  <c r="A305" i="74"/>
  <c r="A304" i="74"/>
  <c r="A303" i="74"/>
  <c r="A302" i="74"/>
  <c r="A301" i="74"/>
  <c r="A300" i="74"/>
  <c r="A299" i="74"/>
  <c r="A298" i="74"/>
  <c r="A297" i="74"/>
  <c r="A296" i="74"/>
  <c r="A295" i="74"/>
  <c r="A294" i="74"/>
  <c r="A293" i="74"/>
  <c r="A292" i="74"/>
  <c r="A291" i="74"/>
  <c r="A290" i="74"/>
  <c r="A289" i="74"/>
  <c r="A288" i="74"/>
  <c r="A287" i="74"/>
  <c r="A286" i="74"/>
  <c r="A285" i="74"/>
  <c r="A284" i="74"/>
  <c r="A283" i="74"/>
  <c r="A282" i="74"/>
  <c r="A281" i="74"/>
  <c r="A280" i="74"/>
  <c r="A279" i="74"/>
  <c r="A278" i="74"/>
  <c r="A277" i="74"/>
  <c r="A276" i="74"/>
  <c r="A275" i="74"/>
  <c r="A274" i="74"/>
  <c r="A273" i="74"/>
  <c r="A272" i="74"/>
  <c r="A271" i="74"/>
  <c r="A270" i="74"/>
  <c r="A269" i="74"/>
  <c r="A268" i="74"/>
  <c r="A267" i="74"/>
  <c r="A266" i="74"/>
  <c r="A265" i="74"/>
  <c r="A264" i="74"/>
  <c r="A263" i="74"/>
  <c r="A262" i="74"/>
  <c r="A261" i="74"/>
  <c r="A260" i="74"/>
  <c r="A259" i="74"/>
  <c r="A258" i="74"/>
  <c r="A257" i="74"/>
  <c r="A256" i="74"/>
  <c r="A255" i="74"/>
  <c r="A254" i="74"/>
  <c r="A253" i="74"/>
  <c r="A252" i="74"/>
  <c r="A251" i="74"/>
  <c r="A250" i="74"/>
  <c r="A249" i="74"/>
  <c r="A248" i="74"/>
  <c r="A247" i="74"/>
  <c r="A246" i="74"/>
  <c r="A245" i="74"/>
  <c r="A244" i="74"/>
  <c r="A243" i="74"/>
  <c r="A242" i="74"/>
  <c r="A241" i="74"/>
  <c r="A240" i="74"/>
  <c r="A239" i="74"/>
  <c r="A238" i="74"/>
  <c r="A237" i="74"/>
  <c r="A236" i="74"/>
  <c r="A235" i="74"/>
  <c r="A234" i="74"/>
  <c r="A233" i="74"/>
  <c r="A232" i="74"/>
  <c r="A231" i="74"/>
  <c r="A230" i="74"/>
  <c r="A229" i="74"/>
  <c r="A228" i="74"/>
  <c r="A227" i="74"/>
  <c r="A226" i="74"/>
  <c r="A225" i="74"/>
  <c r="A224" i="74"/>
  <c r="A223" i="74"/>
  <c r="A222" i="74"/>
  <c r="A221" i="74"/>
  <c r="A220" i="74"/>
  <c r="A219" i="74"/>
  <c r="A218" i="74"/>
  <c r="A217" i="74"/>
  <c r="A216" i="74"/>
  <c r="A215" i="74"/>
  <c r="A214" i="74"/>
  <c r="A213" i="74"/>
  <c r="A212" i="74"/>
  <c r="A211" i="74"/>
  <c r="A210" i="74"/>
  <c r="A209" i="74"/>
  <c r="A208" i="74"/>
  <c r="A207" i="74"/>
  <c r="A206" i="74"/>
  <c r="A205" i="74"/>
  <c r="A204" i="74"/>
  <c r="A203" i="74"/>
  <c r="A202" i="74"/>
  <c r="A201" i="74"/>
  <c r="A200" i="74"/>
  <c r="A199" i="74"/>
  <c r="A198" i="74"/>
  <c r="A197" i="74"/>
  <c r="A196" i="74"/>
  <c r="A195" i="74"/>
  <c r="A194" i="74"/>
  <c r="A193" i="74"/>
  <c r="A192" i="74"/>
  <c r="A191" i="74"/>
  <c r="A190" i="74"/>
  <c r="A189" i="74"/>
  <c r="A188" i="74"/>
  <c r="A187" i="74"/>
  <c r="A186" i="74"/>
  <c r="A185" i="74"/>
  <c r="A184" i="74"/>
  <c r="A183" i="74"/>
  <c r="A182" i="74"/>
  <c r="A181" i="74"/>
  <c r="A180" i="74"/>
  <c r="A179" i="74"/>
  <c r="A178" i="74"/>
  <c r="A177" i="74"/>
  <c r="A176" i="74"/>
  <c r="A175" i="74"/>
  <c r="A174" i="74"/>
  <c r="A173" i="74"/>
  <c r="A172" i="74"/>
  <c r="A171" i="74"/>
  <c r="A170" i="74"/>
  <c r="A169" i="74"/>
  <c r="A168" i="74"/>
  <c r="A167" i="74"/>
  <c r="A166" i="74"/>
  <c r="A165" i="74"/>
  <c r="A164" i="74"/>
  <c r="A163" i="74"/>
  <c r="A162" i="74"/>
  <c r="A161" i="74"/>
  <c r="A160" i="74"/>
  <c r="A159" i="74"/>
  <c r="A158" i="74"/>
  <c r="A157" i="74"/>
  <c r="A156" i="74"/>
  <c r="A155" i="74"/>
  <c r="A154" i="74"/>
  <c r="A153" i="74"/>
  <c r="A152" i="74"/>
  <c r="A151" i="74"/>
  <c r="A150" i="74"/>
  <c r="A149" i="74"/>
  <c r="A148" i="74"/>
  <c r="A147" i="74"/>
  <c r="A146" i="74"/>
  <c r="A145" i="74"/>
  <c r="A144" i="74"/>
  <c r="A143" i="74"/>
  <c r="A142" i="74"/>
  <c r="A141" i="74"/>
  <c r="A140" i="74"/>
  <c r="A139" i="74"/>
  <c r="A138" i="74"/>
  <c r="A137" i="74"/>
  <c r="A136" i="74"/>
  <c r="A135" i="74"/>
  <c r="A134" i="74"/>
  <c r="A133" i="74"/>
  <c r="A132" i="74"/>
  <c r="A131" i="74"/>
  <c r="A130" i="74"/>
  <c r="A129" i="74"/>
  <c r="A128" i="74"/>
  <c r="A127" i="74"/>
  <c r="A126" i="74"/>
  <c r="A125" i="74"/>
  <c r="A124" i="74"/>
  <c r="A123" i="74"/>
  <c r="A122" i="74"/>
  <c r="A121" i="74"/>
  <c r="A120" i="74"/>
  <c r="A119" i="74"/>
  <c r="A118" i="74"/>
  <c r="A117" i="74"/>
  <c r="A116" i="74"/>
  <c r="A115" i="74"/>
  <c r="A114" i="74"/>
  <c r="A113" i="74"/>
  <c r="A112" i="74"/>
  <c r="A111" i="74"/>
  <c r="A110" i="74"/>
  <c r="A109" i="74"/>
  <c r="A108" i="74"/>
  <c r="A107" i="74"/>
  <c r="A106" i="74"/>
  <c r="A105" i="74"/>
  <c r="A104" i="74"/>
  <c r="A103" i="74"/>
  <c r="A102" i="74"/>
  <c r="A101" i="74"/>
  <c r="A100" i="74"/>
  <c r="A99" i="74"/>
  <c r="A98" i="74"/>
  <c r="A97" i="74"/>
  <c r="A96" i="74"/>
  <c r="A95" i="74"/>
  <c r="A94" i="74"/>
  <c r="A93" i="74"/>
  <c r="A92" i="74"/>
  <c r="A91" i="74"/>
  <c r="A90" i="74"/>
  <c r="A89" i="74"/>
  <c r="A88" i="74"/>
  <c r="A87" i="74"/>
  <c r="A86" i="74"/>
  <c r="A85" i="74"/>
  <c r="A84" i="74"/>
  <c r="A83" i="74"/>
  <c r="A82" i="74"/>
  <c r="A81" i="74"/>
  <c r="A80" i="74"/>
  <c r="A79" i="74"/>
  <c r="A78" i="74"/>
  <c r="A77" i="74"/>
  <c r="A76" i="74"/>
  <c r="A75" i="74"/>
  <c r="A74" i="74"/>
  <c r="A73" i="74"/>
  <c r="A72" i="74"/>
  <c r="A71" i="74"/>
  <c r="A70" i="74"/>
  <c r="A69" i="74"/>
  <c r="A68" i="74"/>
  <c r="A67" i="74"/>
  <c r="A66" i="74"/>
  <c r="A65" i="74"/>
  <c r="A64" i="74"/>
  <c r="A63" i="74"/>
  <c r="A62" i="74"/>
  <c r="A61" i="74"/>
  <c r="A60" i="74"/>
  <c r="A59" i="74"/>
  <c r="A58" i="74"/>
  <c r="A57" i="74"/>
  <c r="A56" i="74"/>
  <c r="A55" i="74"/>
  <c r="A54" i="74"/>
  <c r="A53" i="74"/>
  <c r="A52" i="74"/>
  <c r="A51" i="74"/>
  <c r="A50" i="74"/>
  <c r="A49" i="74"/>
  <c r="A48" i="74"/>
  <c r="A47" i="74"/>
  <c r="A46" i="74"/>
  <c r="A45" i="74"/>
  <c r="A44" i="74"/>
  <c r="A43" i="74"/>
  <c r="A42" i="74"/>
  <c r="A41" i="74"/>
  <c r="A40" i="74"/>
  <c r="A39" i="74"/>
  <c r="A38" i="74"/>
  <c r="A37" i="74"/>
  <c r="A36" i="74"/>
  <c r="A35" i="74"/>
  <c r="A34" i="74"/>
  <c r="A33" i="74"/>
  <c r="A32" i="74"/>
  <c r="A31" i="74"/>
  <c r="A30" i="74"/>
  <c r="A29" i="74"/>
  <c r="A28" i="74"/>
  <c r="A27" i="74"/>
  <c r="A26" i="74"/>
  <c r="A25" i="74"/>
  <c r="A24" i="74"/>
  <c r="A23" i="74"/>
  <c r="A22" i="74"/>
  <c r="A21" i="74"/>
  <c r="A20" i="74"/>
  <c r="A19" i="74"/>
  <c r="A18" i="74"/>
  <c r="A17" i="74"/>
  <c r="A16" i="74"/>
  <c r="A15" i="74"/>
  <c r="A14" i="74"/>
  <c r="D512" i="74"/>
  <c r="C512" i="74"/>
  <c r="B512" i="74"/>
  <c r="D511" i="74"/>
  <c r="C511" i="74"/>
  <c r="B511" i="74"/>
  <c r="D510" i="74"/>
  <c r="C510" i="74"/>
  <c r="B510" i="74"/>
  <c r="D509" i="74"/>
  <c r="C509" i="74"/>
  <c r="B509" i="74"/>
  <c r="D508" i="74"/>
  <c r="C508" i="74"/>
  <c r="B508" i="74"/>
  <c r="D507" i="74"/>
  <c r="C507" i="74"/>
  <c r="B507" i="74"/>
  <c r="D506" i="74"/>
  <c r="C506" i="74"/>
  <c r="B506" i="74"/>
  <c r="D505" i="74"/>
  <c r="C505" i="74"/>
  <c r="B505" i="74"/>
  <c r="D504" i="74"/>
  <c r="C504" i="74"/>
  <c r="B504" i="74"/>
  <c r="D503" i="74"/>
  <c r="C503" i="74"/>
  <c r="B503" i="74"/>
  <c r="D502" i="74"/>
  <c r="C502" i="74"/>
  <c r="B502" i="74"/>
  <c r="D501" i="74"/>
  <c r="C501" i="74"/>
  <c r="B501" i="74"/>
  <c r="D500" i="74"/>
  <c r="C500" i="74"/>
  <c r="B500" i="74"/>
  <c r="D499" i="74"/>
  <c r="C499" i="74"/>
  <c r="B499" i="74"/>
  <c r="D498" i="74"/>
  <c r="C498" i="74"/>
  <c r="B498" i="74"/>
  <c r="D497" i="74"/>
  <c r="C497" i="74"/>
  <c r="B497" i="74"/>
  <c r="D496" i="74"/>
  <c r="C496" i="74"/>
  <c r="B496" i="74"/>
  <c r="D495" i="74"/>
  <c r="C495" i="74"/>
  <c r="B495" i="74"/>
  <c r="D494" i="74"/>
  <c r="C494" i="74"/>
  <c r="B494" i="74"/>
  <c r="D493" i="74"/>
  <c r="C493" i="74"/>
  <c r="B493" i="74"/>
  <c r="D492" i="74"/>
  <c r="C492" i="74"/>
  <c r="B492" i="74"/>
  <c r="D491" i="74"/>
  <c r="C491" i="74"/>
  <c r="B491" i="74"/>
  <c r="D490" i="74"/>
  <c r="C490" i="74"/>
  <c r="B490" i="74"/>
  <c r="D489" i="74"/>
  <c r="C489" i="74"/>
  <c r="B489" i="74"/>
  <c r="D488" i="74"/>
  <c r="C488" i="74"/>
  <c r="B488" i="74"/>
  <c r="D487" i="74"/>
  <c r="C487" i="74"/>
  <c r="B487" i="74"/>
  <c r="D486" i="74"/>
  <c r="C486" i="74"/>
  <c r="B486" i="74"/>
  <c r="D485" i="74"/>
  <c r="C485" i="74"/>
  <c r="B485" i="74"/>
  <c r="D484" i="74"/>
  <c r="C484" i="74"/>
  <c r="B484" i="74"/>
  <c r="D483" i="74"/>
  <c r="C483" i="74"/>
  <c r="B483" i="74"/>
  <c r="D482" i="74"/>
  <c r="C482" i="74"/>
  <c r="B482" i="74"/>
  <c r="D481" i="74"/>
  <c r="C481" i="74"/>
  <c r="B481" i="74"/>
  <c r="D480" i="74"/>
  <c r="C480" i="74"/>
  <c r="B480" i="74"/>
  <c r="D479" i="74"/>
  <c r="C479" i="74"/>
  <c r="B479" i="74"/>
  <c r="D478" i="74"/>
  <c r="C478" i="74"/>
  <c r="B478" i="74"/>
  <c r="D477" i="74"/>
  <c r="C477" i="74"/>
  <c r="B477" i="74"/>
  <c r="D476" i="74"/>
  <c r="C476" i="74"/>
  <c r="B476" i="74"/>
  <c r="D475" i="74"/>
  <c r="C475" i="74"/>
  <c r="B475" i="74"/>
  <c r="D474" i="74"/>
  <c r="C474" i="74"/>
  <c r="B474" i="74"/>
  <c r="D473" i="74"/>
  <c r="C473" i="74"/>
  <c r="B473" i="74"/>
  <c r="D472" i="74"/>
  <c r="C472" i="74"/>
  <c r="B472" i="74"/>
  <c r="D471" i="74"/>
  <c r="C471" i="74"/>
  <c r="B471" i="74"/>
  <c r="D470" i="74"/>
  <c r="C470" i="74"/>
  <c r="B470" i="74"/>
  <c r="D469" i="74"/>
  <c r="C469" i="74"/>
  <c r="B469" i="74"/>
  <c r="D468" i="74"/>
  <c r="C468" i="74"/>
  <c r="B468" i="74"/>
  <c r="D467" i="74"/>
  <c r="C467" i="74"/>
  <c r="B467" i="74"/>
  <c r="D466" i="74"/>
  <c r="C466" i="74"/>
  <c r="B466" i="74"/>
  <c r="D465" i="74"/>
  <c r="C465" i="74"/>
  <c r="B465" i="74"/>
  <c r="D464" i="74"/>
  <c r="C464" i="74"/>
  <c r="B464" i="74"/>
  <c r="D463" i="74"/>
  <c r="C463" i="74"/>
  <c r="B463" i="74"/>
  <c r="D462" i="74"/>
  <c r="C462" i="74"/>
  <c r="B462" i="74"/>
  <c r="D461" i="74"/>
  <c r="C461" i="74"/>
  <c r="B461" i="74"/>
  <c r="D460" i="74"/>
  <c r="C460" i="74"/>
  <c r="B460" i="74"/>
  <c r="D459" i="74"/>
  <c r="C459" i="74"/>
  <c r="B459" i="74"/>
  <c r="D458" i="74"/>
  <c r="C458" i="74"/>
  <c r="B458" i="74"/>
  <c r="D457" i="74"/>
  <c r="C457" i="74"/>
  <c r="B457" i="74"/>
  <c r="D456" i="74"/>
  <c r="C456" i="74"/>
  <c r="B456" i="74"/>
  <c r="D455" i="74"/>
  <c r="C455" i="74"/>
  <c r="B455" i="74"/>
  <c r="D454" i="74"/>
  <c r="C454" i="74"/>
  <c r="B454" i="74"/>
  <c r="D453" i="74"/>
  <c r="C453" i="74"/>
  <c r="B453" i="74"/>
  <c r="D452" i="74"/>
  <c r="C452" i="74"/>
  <c r="B452" i="74"/>
  <c r="D451" i="74"/>
  <c r="C451" i="74"/>
  <c r="B451" i="74"/>
  <c r="D450" i="74"/>
  <c r="C450" i="74"/>
  <c r="B450" i="74"/>
  <c r="D449" i="74"/>
  <c r="C449" i="74"/>
  <c r="B449" i="74"/>
  <c r="D448" i="74"/>
  <c r="C448" i="74"/>
  <c r="B448" i="74"/>
  <c r="D447" i="74"/>
  <c r="C447" i="74"/>
  <c r="B447" i="74"/>
  <c r="D446" i="74"/>
  <c r="C446" i="74"/>
  <c r="B446" i="74"/>
  <c r="D445" i="74"/>
  <c r="C445" i="74"/>
  <c r="B445" i="74"/>
  <c r="D444" i="74"/>
  <c r="C444" i="74"/>
  <c r="B444" i="74"/>
  <c r="D443" i="74"/>
  <c r="C443" i="74"/>
  <c r="B443" i="74"/>
  <c r="D442" i="74"/>
  <c r="C442" i="74"/>
  <c r="B442" i="74"/>
  <c r="D441" i="74"/>
  <c r="C441" i="74"/>
  <c r="B441" i="74"/>
  <c r="D440" i="74"/>
  <c r="C440" i="74"/>
  <c r="B440" i="74"/>
  <c r="D439" i="74"/>
  <c r="C439" i="74"/>
  <c r="B439" i="74"/>
  <c r="D438" i="74"/>
  <c r="C438" i="74"/>
  <c r="B438" i="74"/>
  <c r="D437" i="74"/>
  <c r="C437" i="74"/>
  <c r="B437" i="74"/>
  <c r="D436" i="74"/>
  <c r="C436" i="74"/>
  <c r="B436" i="74"/>
  <c r="D435" i="74"/>
  <c r="C435" i="74"/>
  <c r="B435" i="74"/>
  <c r="D434" i="74"/>
  <c r="C434" i="74"/>
  <c r="B434" i="74"/>
  <c r="D433" i="74"/>
  <c r="C433" i="74"/>
  <c r="B433" i="74"/>
  <c r="D432" i="74"/>
  <c r="C432" i="74"/>
  <c r="B432" i="74"/>
  <c r="D431" i="74"/>
  <c r="C431" i="74"/>
  <c r="B431" i="74"/>
  <c r="D430" i="74"/>
  <c r="C430" i="74"/>
  <c r="B430" i="74"/>
  <c r="D429" i="74"/>
  <c r="C429" i="74"/>
  <c r="B429" i="74"/>
  <c r="D428" i="74"/>
  <c r="C428" i="74"/>
  <c r="B428" i="74"/>
  <c r="D427" i="74"/>
  <c r="C427" i="74"/>
  <c r="B427" i="74"/>
  <c r="D426" i="74"/>
  <c r="C426" i="74"/>
  <c r="B426" i="74"/>
  <c r="D425" i="74"/>
  <c r="C425" i="74"/>
  <c r="B425" i="74"/>
  <c r="D424" i="74"/>
  <c r="C424" i="74"/>
  <c r="B424" i="74"/>
  <c r="D423" i="74"/>
  <c r="C423" i="74"/>
  <c r="B423" i="74"/>
  <c r="D422" i="74"/>
  <c r="C422" i="74"/>
  <c r="B422" i="74"/>
  <c r="D421" i="74"/>
  <c r="C421" i="74"/>
  <c r="B421" i="74"/>
  <c r="D420" i="74"/>
  <c r="C420" i="74"/>
  <c r="B420" i="74"/>
  <c r="D419" i="74"/>
  <c r="C419" i="74"/>
  <c r="B419" i="74"/>
  <c r="D418" i="74"/>
  <c r="C418" i="74"/>
  <c r="B418" i="74"/>
  <c r="D417" i="74"/>
  <c r="C417" i="74"/>
  <c r="B417" i="74"/>
  <c r="D416" i="74"/>
  <c r="C416" i="74"/>
  <c r="B416" i="74"/>
  <c r="D415" i="74"/>
  <c r="C415" i="74"/>
  <c r="B415" i="74"/>
  <c r="D414" i="74"/>
  <c r="C414" i="74"/>
  <c r="B414" i="74"/>
  <c r="D413" i="74"/>
  <c r="C413" i="74"/>
  <c r="B413" i="74"/>
  <c r="D412" i="74"/>
  <c r="C412" i="74"/>
  <c r="B412" i="74"/>
  <c r="D411" i="74"/>
  <c r="C411" i="74"/>
  <c r="B411" i="74"/>
  <c r="D410" i="74"/>
  <c r="C410" i="74"/>
  <c r="B410" i="74"/>
  <c r="D409" i="74"/>
  <c r="C409" i="74"/>
  <c r="B409" i="74"/>
  <c r="D408" i="74"/>
  <c r="C408" i="74"/>
  <c r="B408" i="74"/>
  <c r="D407" i="74"/>
  <c r="C407" i="74"/>
  <c r="B407" i="74"/>
  <c r="D406" i="74"/>
  <c r="C406" i="74"/>
  <c r="B406" i="74"/>
  <c r="D405" i="74"/>
  <c r="C405" i="74"/>
  <c r="B405" i="74"/>
  <c r="D404" i="74"/>
  <c r="C404" i="74"/>
  <c r="B404" i="74"/>
  <c r="D403" i="74"/>
  <c r="C403" i="74"/>
  <c r="B403" i="74"/>
  <c r="D402" i="74"/>
  <c r="C402" i="74"/>
  <c r="B402" i="74"/>
  <c r="D401" i="74"/>
  <c r="C401" i="74"/>
  <c r="B401" i="74"/>
  <c r="D400" i="74"/>
  <c r="C400" i="74"/>
  <c r="B400" i="74"/>
  <c r="D399" i="74"/>
  <c r="C399" i="74"/>
  <c r="B399" i="74"/>
  <c r="D398" i="74"/>
  <c r="C398" i="74"/>
  <c r="B398" i="74"/>
  <c r="D397" i="74"/>
  <c r="C397" i="74"/>
  <c r="B397" i="74"/>
  <c r="D396" i="74"/>
  <c r="C396" i="74"/>
  <c r="B396" i="74"/>
  <c r="D395" i="74"/>
  <c r="C395" i="74"/>
  <c r="B395" i="74"/>
  <c r="D394" i="74"/>
  <c r="C394" i="74"/>
  <c r="B394" i="74"/>
  <c r="D393" i="74"/>
  <c r="C393" i="74"/>
  <c r="B393" i="74"/>
  <c r="D392" i="74"/>
  <c r="C392" i="74"/>
  <c r="B392" i="74"/>
  <c r="D391" i="74"/>
  <c r="C391" i="74"/>
  <c r="B391" i="74"/>
  <c r="D390" i="74"/>
  <c r="C390" i="74"/>
  <c r="B390" i="74"/>
  <c r="D389" i="74"/>
  <c r="C389" i="74"/>
  <c r="B389" i="74"/>
  <c r="D388" i="74"/>
  <c r="C388" i="74"/>
  <c r="B388" i="74"/>
  <c r="D387" i="74"/>
  <c r="C387" i="74"/>
  <c r="B387" i="74"/>
  <c r="D386" i="74"/>
  <c r="C386" i="74"/>
  <c r="B386" i="74"/>
  <c r="D385" i="74"/>
  <c r="C385" i="74"/>
  <c r="B385" i="74"/>
  <c r="D384" i="74"/>
  <c r="C384" i="74"/>
  <c r="B384" i="74"/>
  <c r="D383" i="74"/>
  <c r="C383" i="74"/>
  <c r="B383" i="74"/>
  <c r="D382" i="74"/>
  <c r="C382" i="74"/>
  <c r="B382" i="74"/>
  <c r="D381" i="74"/>
  <c r="C381" i="74"/>
  <c r="B381" i="74"/>
  <c r="D380" i="74"/>
  <c r="C380" i="74"/>
  <c r="B380" i="74"/>
  <c r="D379" i="74"/>
  <c r="C379" i="74"/>
  <c r="B379" i="74"/>
  <c r="D378" i="74"/>
  <c r="C378" i="74"/>
  <c r="B378" i="74"/>
  <c r="D377" i="74"/>
  <c r="C377" i="74"/>
  <c r="B377" i="74"/>
  <c r="D376" i="74"/>
  <c r="C376" i="74"/>
  <c r="B376" i="74"/>
  <c r="D375" i="74"/>
  <c r="C375" i="74"/>
  <c r="B375" i="74"/>
  <c r="D374" i="74"/>
  <c r="C374" i="74"/>
  <c r="B374" i="74"/>
  <c r="D373" i="74"/>
  <c r="C373" i="74"/>
  <c r="B373" i="74"/>
  <c r="D372" i="74"/>
  <c r="C372" i="74"/>
  <c r="B372" i="74"/>
  <c r="D371" i="74"/>
  <c r="C371" i="74"/>
  <c r="B371" i="74"/>
  <c r="D370" i="74"/>
  <c r="C370" i="74"/>
  <c r="B370" i="74"/>
  <c r="D369" i="74"/>
  <c r="C369" i="74"/>
  <c r="B369" i="74"/>
  <c r="D368" i="74"/>
  <c r="C368" i="74"/>
  <c r="B368" i="74"/>
  <c r="D367" i="74"/>
  <c r="C367" i="74"/>
  <c r="B367" i="74"/>
  <c r="D366" i="74"/>
  <c r="C366" i="74"/>
  <c r="B366" i="74"/>
  <c r="D365" i="74"/>
  <c r="C365" i="74"/>
  <c r="B365" i="74"/>
  <c r="D364" i="74"/>
  <c r="C364" i="74"/>
  <c r="B364" i="74"/>
  <c r="D363" i="74"/>
  <c r="C363" i="74"/>
  <c r="B363" i="74"/>
  <c r="D362" i="74"/>
  <c r="C362" i="74"/>
  <c r="B362" i="74"/>
  <c r="D361" i="74"/>
  <c r="C361" i="74"/>
  <c r="B361" i="74"/>
  <c r="D360" i="74"/>
  <c r="C360" i="74"/>
  <c r="B360" i="74"/>
  <c r="D359" i="74"/>
  <c r="C359" i="74"/>
  <c r="B359" i="74"/>
  <c r="D358" i="74"/>
  <c r="C358" i="74"/>
  <c r="B358" i="74"/>
  <c r="D357" i="74"/>
  <c r="C357" i="74"/>
  <c r="B357" i="74"/>
  <c r="D356" i="74"/>
  <c r="C356" i="74"/>
  <c r="B356" i="74"/>
  <c r="D355" i="74"/>
  <c r="C355" i="74"/>
  <c r="B355" i="74"/>
  <c r="D354" i="74"/>
  <c r="C354" i="74"/>
  <c r="B354" i="74"/>
  <c r="D353" i="74"/>
  <c r="C353" i="74"/>
  <c r="B353" i="74"/>
  <c r="D352" i="74"/>
  <c r="C352" i="74"/>
  <c r="B352" i="74"/>
  <c r="D351" i="74"/>
  <c r="C351" i="74"/>
  <c r="B351" i="74"/>
  <c r="D350" i="74"/>
  <c r="C350" i="74"/>
  <c r="B350" i="74"/>
  <c r="D349" i="74"/>
  <c r="C349" i="74"/>
  <c r="B349" i="74"/>
  <c r="D348" i="74"/>
  <c r="C348" i="74"/>
  <c r="B348" i="74"/>
  <c r="D347" i="74"/>
  <c r="C347" i="74"/>
  <c r="B347" i="74"/>
  <c r="D346" i="74"/>
  <c r="C346" i="74"/>
  <c r="B346" i="74"/>
  <c r="D345" i="74"/>
  <c r="C345" i="74"/>
  <c r="B345" i="74"/>
  <c r="D344" i="74"/>
  <c r="C344" i="74"/>
  <c r="B344" i="74"/>
  <c r="D343" i="74"/>
  <c r="C343" i="74"/>
  <c r="B343" i="74"/>
  <c r="D342" i="74"/>
  <c r="C342" i="74"/>
  <c r="B342" i="74"/>
  <c r="D341" i="74"/>
  <c r="C341" i="74"/>
  <c r="B341" i="74"/>
  <c r="D340" i="74"/>
  <c r="C340" i="74"/>
  <c r="B340" i="74"/>
  <c r="D339" i="74"/>
  <c r="C339" i="74"/>
  <c r="B339" i="74"/>
  <c r="D338" i="74"/>
  <c r="C338" i="74"/>
  <c r="B338" i="74"/>
  <c r="D337" i="74"/>
  <c r="C337" i="74"/>
  <c r="B337" i="74"/>
  <c r="D336" i="74"/>
  <c r="C336" i="74"/>
  <c r="B336" i="74"/>
  <c r="D335" i="74"/>
  <c r="C335" i="74"/>
  <c r="B335" i="74"/>
  <c r="D334" i="74"/>
  <c r="C334" i="74"/>
  <c r="B334" i="74"/>
  <c r="D333" i="74"/>
  <c r="C333" i="74"/>
  <c r="B333" i="74"/>
  <c r="D332" i="74"/>
  <c r="C332" i="74"/>
  <c r="B332" i="74"/>
  <c r="D331" i="74"/>
  <c r="C331" i="74"/>
  <c r="B331" i="74"/>
  <c r="D330" i="74"/>
  <c r="C330" i="74"/>
  <c r="B330" i="74"/>
  <c r="D329" i="74"/>
  <c r="C329" i="74"/>
  <c r="B329" i="74"/>
  <c r="D328" i="74"/>
  <c r="C328" i="74"/>
  <c r="B328" i="74"/>
  <c r="D327" i="74"/>
  <c r="C327" i="74"/>
  <c r="B327" i="74"/>
  <c r="D326" i="74"/>
  <c r="C326" i="74"/>
  <c r="B326" i="74"/>
  <c r="D325" i="74"/>
  <c r="C325" i="74"/>
  <c r="B325" i="74"/>
  <c r="D324" i="74"/>
  <c r="C324" i="74"/>
  <c r="B324" i="74"/>
  <c r="D323" i="74"/>
  <c r="C323" i="74"/>
  <c r="B323" i="74"/>
  <c r="D322" i="74"/>
  <c r="C322" i="74"/>
  <c r="B322" i="74"/>
  <c r="D321" i="74"/>
  <c r="C321" i="74"/>
  <c r="B321" i="74"/>
  <c r="D320" i="74"/>
  <c r="C320" i="74"/>
  <c r="B320" i="74"/>
  <c r="D319" i="74"/>
  <c r="C319" i="74"/>
  <c r="B319" i="74"/>
  <c r="D318" i="74"/>
  <c r="C318" i="74"/>
  <c r="B318" i="74"/>
  <c r="D317" i="74"/>
  <c r="C317" i="74"/>
  <c r="B317" i="74"/>
  <c r="D316" i="74"/>
  <c r="C316" i="74"/>
  <c r="B316" i="74"/>
  <c r="D315" i="74"/>
  <c r="C315" i="74"/>
  <c r="B315" i="74"/>
  <c r="D314" i="74"/>
  <c r="C314" i="74"/>
  <c r="B314" i="74"/>
  <c r="D313" i="74"/>
  <c r="C313" i="74"/>
  <c r="B313" i="74"/>
  <c r="D312" i="74"/>
  <c r="C312" i="74"/>
  <c r="B312" i="74"/>
  <c r="D311" i="74"/>
  <c r="C311" i="74"/>
  <c r="B311" i="74"/>
  <c r="D310" i="74"/>
  <c r="C310" i="74"/>
  <c r="B310" i="74"/>
  <c r="D309" i="74"/>
  <c r="C309" i="74"/>
  <c r="B309" i="74"/>
  <c r="D308" i="74"/>
  <c r="C308" i="74"/>
  <c r="B308" i="74"/>
  <c r="D307" i="74"/>
  <c r="C307" i="74"/>
  <c r="B307" i="74"/>
  <c r="D306" i="74"/>
  <c r="C306" i="74"/>
  <c r="B306" i="74"/>
  <c r="D305" i="74"/>
  <c r="C305" i="74"/>
  <c r="B305" i="74"/>
  <c r="D304" i="74"/>
  <c r="C304" i="74"/>
  <c r="B304" i="74"/>
  <c r="D303" i="74"/>
  <c r="C303" i="74"/>
  <c r="B303" i="74"/>
  <c r="D302" i="74"/>
  <c r="C302" i="74"/>
  <c r="B302" i="74"/>
  <c r="D301" i="74"/>
  <c r="C301" i="74"/>
  <c r="B301" i="74"/>
  <c r="D300" i="74"/>
  <c r="C300" i="74"/>
  <c r="B300" i="74"/>
  <c r="D299" i="74"/>
  <c r="C299" i="74"/>
  <c r="B299" i="74"/>
  <c r="D298" i="74"/>
  <c r="C298" i="74"/>
  <c r="B298" i="74"/>
  <c r="D297" i="74"/>
  <c r="C297" i="74"/>
  <c r="B297" i="74"/>
  <c r="D296" i="74"/>
  <c r="C296" i="74"/>
  <c r="B296" i="74"/>
  <c r="D295" i="74"/>
  <c r="C295" i="74"/>
  <c r="B295" i="74"/>
  <c r="D294" i="74"/>
  <c r="C294" i="74"/>
  <c r="B294" i="74"/>
  <c r="D293" i="74"/>
  <c r="C293" i="74"/>
  <c r="B293" i="74"/>
  <c r="D292" i="74"/>
  <c r="C292" i="74"/>
  <c r="B292" i="74"/>
  <c r="D291" i="74"/>
  <c r="C291" i="74"/>
  <c r="B291" i="74"/>
  <c r="D290" i="74"/>
  <c r="C290" i="74"/>
  <c r="B290" i="74"/>
  <c r="D289" i="74"/>
  <c r="C289" i="74"/>
  <c r="B289" i="74"/>
  <c r="D288" i="74"/>
  <c r="C288" i="74"/>
  <c r="B288" i="74"/>
  <c r="D287" i="74"/>
  <c r="C287" i="74"/>
  <c r="B287" i="74"/>
  <c r="D286" i="74"/>
  <c r="C286" i="74"/>
  <c r="B286" i="74"/>
  <c r="D285" i="74"/>
  <c r="C285" i="74"/>
  <c r="B285" i="74"/>
  <c r="D284" i="74"/>
  <c r="C284" i="74"/>
  <c r="B284" i="74"/>
  <c r="D283" i="74"/>
  <c r="C283" i="74"/>
  <c r="B283" i="74"/>
  <c r="D282" i="74"/>
  <c r="C282" i="74"/>
  <c r="B282" i="74"/>
  <c r="D281" i="74"/>
  <c r="C281" i="74"/>
  <c r="B281" i="74"/>
  <c r="D280" i="74"/>
  <c r="C280" i="74"/>
  <c r="B280" i="74"/>
  <c r="D279" i="74"/>
  <c r="C279" i="74"/>
  <c r="B279" i="74"/>
  <c r="D278" i="74"/>
  <c r="C278" i="74"/>
  <c r="B278" i="74"/>
  <c r="D277" i="74"/>
  <c r="C277" i="74"/>
  <c r="B277" i="74"/>
  <c r="D276" i="74"/>
  <c r="C276" i="74"/>
  <c r="B276" i="74"/>
  <c r="D275" i="74"/>
  <c r="C275" i="74"/>
  <c r="B275" i="74"/>
  <c r="D274" i="74"/>
  <c r="C274" i="74"/>
  <c r="B274" i="74"/>
  <c r="D273" i="74"/>
  <c r="C273" i="74"/>
  <c r="B273" i="74"/>
  <c r="D272" i="74"/>
  <c r="C272" i="74"/>
  <c r="B272" i="74"/>
  <c r="D271" i="74"/>
  <c r="C271" i="74"/>
  <c r="B271" i="74"/>
  <c r="D270" i="74"/>
  <c r="C270" i="74"/>
  <c r="B270" i="74"/>
  <c r="D269" i="74"/>
  <c r="C269" i="74"/>
  <c r="B269" i="74"/>
  <c r="D268" i="74"/>
  <c r="C268" i="74"/>
  <c r="B268" i="74"/>
  <c r="D267" i="74"/>
  <c r="C267" i="74"/>
  <c r="B267" i="74"/>
  <c r="D266" i="74"/>
  <c r="C266" i="74"/>
  <c r="B266" i="74"/>
  <c r="D265" i="74"/>
  <c r="C265" i="74"/>
  <c r="B265" i="74"/>
  <c r="D264" i="74"/>
  <c r="C264" i="74"/>
  <c r="B264" i="74"/>
  <c r="D263" i="74"/>
  <c r="C263" i="74"/>
  <c r="B263" i="74"/>
  <c r="D262" i="74"/>
  <c r="C262" i="74"/>
  <c r="B262" i="74"/>
  <c r="D261" i="74"/>
  <c r="C261" i="74"/>
  <c r="B261" i="74"/>
  <c r="D260" i="74"/>
  <c r="C260" i="74"/>
  <c r="B260" i="74"/>
  <c r="D259" i="74"/>
  <c r="C259" i="74"/>
  <c r="B259" i="74"/>
  <c r="D258" i="74"/>
  <c r="C258" i="74"/>
  <c r="B258" i="74"/>
  <c r="D257" i="74"/>
  <c r="C257" i="74"/>
  <c r="B257" i="74"/>
  <c r="D256" i="74"/>
  <c r="C256" i="74"/>
  <c r="B256" i="74"/>
  <c r="D255" i="74"/>
  <c r="C255" i="74"/>
  <c r="B255" i="74"/>
  <c r="D254" i="74"/>
  <c r="C254" i="74"/>
  <c r="B254" i="74"/>
  <c r="D253" i="74"/>
  <c r="C253" i="74"/>
  <c r="B253" i="74"/>
  <c r="D252" i="74"/>
  <c r="C252" i="74"/>
  <c r="B252" i="74"/>
  <c r="D251" i="74"/>
  <c r="C251" i="74"/>
  <c r="B251" i="74"/>
  <c r="D250" i="74"/>
  <c r="C250" i="74"/>
  <c r="B250" i="74"/>
  <c r="D249" i="74"/>
  <c r="C249" i="74"/>
  <c r="B249" i="74"/>
  <c r="D248" i="74"/>
  <c r="C248" i="74"/>
  <c r="B248" i="74"/>
  <c r="D247" i="74"/>
  <c r="C247" i="74"/>
  <c r="B247" i="74"/>
  <c r="D246" i="74"/>
  <c r="C246" i="74"/>
  <c r="B246" i="74"/>
  <c r="D245" i="74"/>
  <c r="C245" i="74"/>
  <c r="B245" i="74"/>
  <c r="D244" i="74"/>
  <c r="C244" i="74"/>
  <c r="B244" i="74"/>
  <c r="D243" i="74"/>
  <c r="C243" i="74"/>
  <c r="B243" i="74"/>
  <c r="D242" i="74"/>
  <c r="C242" i="74"/>
  <c r="B242" i="74"/>
  <c r="D241" i="74"/>
  <c r="C241" i="74"/>
  <c r="B241" i="74"/>
  <c r="D240" i="74"/>
  <c r="C240" i="74"/>
  <c r="B240" i="74"/>
  <c r="D239" i="74"/>
  <c r="C239" i="74"/>
  <c r="B239" i="74"/>
  <c r="D238" i="74"/>
  <c r="C238" i="74"/>
  <c r="B238" i="74"/>
  <c r="D237" i="74"/>
  <c r="C237" i="74"/>
  <c r="B237" i="74"/>
  <c r="D236" i="74"/>
  <c r="C236" i="74"/>
  <c r="B236" i="74"/>
  <c r="D235" i="74"/>
  <c r="C235" i="74"/>
  <c r="B235" i="74"/>
  <c r="D234" i="74"/>
  <c r="C234" i="74"/>
  <c r="B234" i="74"/>
  <c r="D233" i="74"/>
  <c r="C233" i="74"/>
  <c r="B233" i="74"/>
  <c r="D232" i="74"/>
  <c r="C232" i="74"/>
  <c r="B232" i="74"/>
  <c r="D231" i="74"/>
  <c r="C231" i="74"/>
  <c r="B231" i="74"/>
  <c r="D230" i="74"/>
  <c r="C230" i="74"/>
  <c r="B230" i="74"/>
  <c r="D229" i="74"/>
  <c r="C229" i="74"/>
  <c r="B229" i="74"/>
  <c r="D228" i="74"/>
  <c r="C228" i="74"/>
  <c r="B228" i="74"/>
  <c r="D227" i="74"/>
  <c r="C227" i="74"/>
  <c r="B227" i="74"/>
  <c r="D226" i="74"/>
  <c r="C226" i="74"/>
  <c r="B226" i="74"/>
  <c r="D225" i="74"/>
  <c r="C225" i="74"/>
  <c r="B225" i="74"/>
  <c r="D224" i="74"/>
  <c r="C224" i="74"/>
  <c r="B224" i="74"/>
  <c r="D223" i="74"/>
  <c r="C223" i="74"/>
  <c r="B223" i="74"/>
  <c r="D222" i="74"/>
  <c r="C222" i="74"/>
  <c r="B222" i="74"/>
  <c r="D221" i="74"/>
  <c r="C221" i="74"/>
  <c r="B221" i="74"/>
  <c r="D220" i="74"/>
  <c r="C220" i="74"/>
  <c r="B220" i="74"/>
  <c r="D219" i="74"/>
  <c r="C219" i="74"/>
  <c r="B219" i="74"/>
  <c r="D218" i="74"/>
  <c r="C218" i="74"/>
  <c r="B218" i="74"/>
  <c r="D217" i="74"/>
  <c r="C217" i="74"/>
  <c r="B217" i="74"/>
  <c r="D216" i="74"/>
  <c r="C216" i="74"/>
  <c r="B216" i="74"/>
  <c r="D215" i="74"/>
  <c r="C215" i="74"/>
  <c r="B215" i="74"/>
  <c r="D214" i="74"/>
  <c r="C214" i="74"/>
  <c r="B214" i="74"/>
  <c r="D213" i="74"/>
  <c r="C213" i="74"/>
  <c r="B213" i="74"/>
  <c r="D212" i="74"/>
  <c r="C212" i="74"/>
  <c r="B212" i="74"/>
  <c r="D211" i="74"/>
  <c r="C211" i="74"/>
  <c r="B211" i="74"/>
  <c r="D210" i="74"/>
  <c r="C210" i="74"/>
  <c r="B210" i="74"/>
  <c r="D209" i="74"/>
  <c r="C209" i="74"/>
  <c r="B209" i="74"/>
  <c r="D208" i="74"/>
  <c r="C208" i="74"/>
  <c r="B208" i="74"/>
  <c r="D207" i="74"/>
  <c r="C207" i="74"/>
  <c r="B207" i="74"/>
  <c r="D206" i="74"/>
  <c r="C206" i="74"/>
  <c r="B206" i="74"/>
  <c r="D205" i="74"/>
  <c r="C205" i="74"/>
  <c r="B205" i="74"/>
  <c r="D204" i="74"/>
  <c r="C204" i="74"/>
  <c r="B204" i="74"/>
  <c r="D203" i="74"/>
  <c r="C203" i="74"/>
  <c r="B203" i="74"/>
  <c r="D202" i="74"/>
  <c r="C202" i="74"/>
  <c r="B202" i="74"/>
  <c r="D201" i="74"/>
  <c r="C201" i="74"/>
  <c r="B201" i="74"/>
  <c r="D200" i="74"/>
  <c r="C200" i="74"/>
  <c r="B200" i="74"/>
  <c r="D199" i="74"/>
  <c r="C199" i="74"/>
  <c r="B199" i="74"/>
  <c r="D198" i="74"/>
  <c r="C198" i="74"/>
  <c r="B198" i="74"/>
  <c r="D197" i="74"/>
  <c r="C197" i="74"/>
  <c r="B197" i="74"/>
  <c r="D196" i="74"/>
  <c r="C196" i="74"/>
  <c r="B196" i="74"/>
  <c r="D195" i="74"/>
  <c r="C195" i="74"/>
  <c r="B195" i="74"/>
  <c r="D194" i="74"/>
  <c r="C194" i="74"/>
  <c r="B194" i="74"/>
  <c r="D193" i="74"/>
  <c r="C193" i="74"/>
  <c r="B193" i="74"/>
  <c r="D192" i="74"/>
  <c r="C192" i="74"/>
  <c r="B192" i="74"/>
  <c r="D191" i="74"/>
  <c r="C191" i="74"/>
  <c r="B191" i="74"/>
  <c r="D190" i="74"/>
  <c r="C190" i="74"/>
  <c r="B190" i="74"/>
  <c r="D189" i="74"/>
  <c r="C189" i="74"/>
  <c r="B189" i="74"/>
  <c r="D188" i="74"/>
  <c r="C188" i="74"/>
  <c r="B188" i="74"/>
  <c r="D187" i="74"/>
  <c r="C187" i="74"/>
  <c r="B187" i="74"/>
  <c r="D186" i="74"/>
  <c r="C186" i="74"/>
  <c r="B186" i="74"/>
  <c r="D185" i="74"/>
  <c r="C185" i="74"/>
  <c r="B185" i="74"/>
  <c r="D184" i="74"/>
  <c r="C184" i="74"/>
  <c r="B184" i="74"/>
  <c r="D183" i="74"/>
  <c r="C183" i="74"/>
  <c r="B183" i="74"/>
  <c r="D182" i="74"/>
  <c r="C182" i="74"/>
  <c r="B182" i="74"/>
  <c r="D181" i="74"/>
  <c r="C181" i="74"/>
  <c r="B181" i="74"/>
  <c r="D180" i="74"/>
  <c r="C180" i="74"/>
  <c r="B180" i="74"/>
  <c r="D179" i="74"/>
  <c r="C179" i="74"/>
  <c r="B179" i="74"/>
  <c r="D178" i="74"/>
  <c r="C178" i="74"/>
  <c r="B178" i="74"/>
  <c r="D177" i="74"/>
  <c r="C177" i="74"/>
  <c r="B177" i="74"/>
  <c r="D176" i="74"/>
  <c r="C176" i="74"/>
  <c r="B176" i="74"/>
  <c r="D175" i="74"/>
  <c r="C175" i="74"/>
  <c r="B175" i="74"/>
  <c r="D174" i="74"/>
  <c r="C174" i="74"/>
  <c r="B174" i="74"/>
  <c r="D173" i="74"/>
  <c r="C173" i="74"/>
  <c r="B173" i="74"/>
  <c r="D172" i="74"/>
  <c r="C172" i="74"/>
  <c r="B172" i="74"/>
  <c r="D171" i="74"/>
  <c r="C171" i="74"/>
  <c r="B171" i="74"/>
  <c r="D170" i="74"/>
  <c r="C170" i="74"/>
  <c r="B170" i="74"/>
  <c r="D169" i="74"/>
  <c r="C169" i="74"/>
  <c r="B169" i="74"/>
  <c r="D168" i="74"/>
  <c r="C168" i="74"/>
  <c r="B168" i="74"/>
  <c r="D167" i="74"/>
  <c r="C167" i="74"/>
  <c r="B167" i="74"/>
  <c r="D166" i="74"/>
  <c r="C166" i="74"/>
  <c r="B166" i="74"/>
  <c r="D165" i="74"/>
  <c r="C165" i="74"/>
  <c r="B165" i="74"/>
  <c r="D164" i="74"/>
  <c r="C164" i="74"/>
  <c r="B164" i="74"/>
  <c r="D163" i="74"/>
  <c r="C163" i="74"/>
  <c r="B163" i="74"/>
  <c r="D162" i="74"/>
  <c r="C162" i="74"/>
  <c r="B162" i="74"/>
  <c r="D161" i="74"/>
  <c r="C161" i="74"/>
  <c r="B161" i="74"/>
  <c r="D160" i="74"/>
  <c r="C160" i="74"/>
  <c r="B160" i="74"/>
  <c r="D159" i="74"/>
  <c r="C159" i="74"/>
  <c r="B159" i="74"/>
  <c r="D158" i="74"/>
  <c r="C158" i="74"/>
  <c r="B158" i="74"/>
  <c r="D157" i="74"/>
  <c r="C157" i="74"/>
  <c r="B157" i="74"/>
  <c r="D156" i="74"/>
  <c r="C156" i="74"/>
  <c r="B156" i="74"/>
  <c r="D155" i="74"/>
  <c r="C155" i="74"/>
  <c r="B155" i="74"/>
  <c r="D154" i="74"/>
  <c r="C154" i="74"/>
  <c r="B154" i="74"/>
  <c r="D153" i="74"/>
  <c r="C153" i="74"/>
  <c r="B153" i="74"/>
  <c r="D152" i="74"/>
  <c r="C152" i="74"/>
  <c r="B152" i="74"/>
  <c r="D151" i="74"/>
  <c r="C151" i="74"/>
  <c r="B151" i="74"/>
  <c r="D150" i="74"/>
  <c r="C150" i="74"/>
  <c r="B150" i="74"/>
  <c r="D149" i="74"/>
  <c r="C149" i="74"/>
  <c r="B149" i="74"/>
  <c r="D148" i="74"/>
  <c r="C148" i="74"/>
  <c r="B148" i="74"/>
  <c r="D147" i="74"/>
  <c r="C147" i="74"/>
  <c r="B147" i="74"/>
  <c r="D146" i="74"/>
  <c r="C146" i="74"/>
  <c r="B146" i="74"/>
  <c r="D145" i="74"/>
  <c r="C145" i="74"/>
  <c r="B145" i="74"/>
  <c r="D144" i="74"/>
  <c r="C144" i="74"/>
  <c r="B144" i="74"/>
  <c r="D143" i="74"/>
  <c r="C143" i="74"/>
  <c r="B143" i="74"/>
  <c r="D142" i="74"/>
  <c r="C142" i="74"/>
  <c r="B142" i="74"/>
  <c r="D141" i="74"/>
  <c r="C141" i="74"/>
  <c r="B141" i="74"/>
  <c r="D140" i="74"/>
  <c r="C140" i="74"/>
  <c r="B140" i="74"/>
  <c r="D139" i="74"/>
  <c r="C139" i="74"/>
  <c r="B139" i="74"/>
  <c r="D138" i="74"/>
  <c r="C138" i="74"/>
  <c r="B138" i="74"/>
  <c r="D137" i="74"/>
  <c r="C137" i="74"/>
  <c r="B137" i="74"/>
  <c r="D136" i="74"/>
  <c r="C136" i="74"/>
  <c r="B136" i="74"/>
  <c r="D135" i="74"/>
  <c r="C135" i="74"/>
  <c r="B135" i="74"/>
  <c r="D134" i="74"/>
  <c r="C134" i="74"/>
  <c r="B134" i="74"/>
  <c r="D133" i="74"/>
  <c r="C133" i="74"/>
  <c r="B133" i="74"/>
  <c r="D132" i="74"/>
  <c r="C132" i="74"/>
  <c r="B132" i="74"/>
  <c r="D131" i="74"/>
  <c r="C131" i="74"/>
  <c r="B131" i="74"/>
  <c r="D130" i="74"/>
  <c r="C130" i="74"/>
  <c r="B130" i="74"/>
  <c r="D129" i="74"/>
  <c r="C129" i="74"/>
  <c r="B129" i="74"/>
  <c r="D128" i="74"/>
  <c r="C128" i="74"/>
  <c r="B128" i="74"/>
  <c r="D127" i="74"/>
  <c r="C127" i="74"/>
  <c r="B127" i="74"/>
  <c r="D126" i="74"/>
  <c r="C126" i="74"/>
  <c r="B126" i="74"/>
  <c r="D125" i="74"/>
  <c r="C125" i="74"/>
  <c r="B125" i="74"/>
  <c r="D124" i="74"/>
  <c r="C124" i="74"/>
  <c r="B124" i="74"/>
  <c r="D123" i="74"/>
  <c r="C123" i="74"/>
  <c r="B123" i="74"/>
  <c r="D122" i="74"/>
  <c r="C122" i="74"/>
  <c r="B122" i="74"/>
  <c r="D121" i="74"/>
  <c r="C121" i="74"/>
  <c r="B121" i="74"/>
  <c r="D120" i="74"/>
  <c r="C120" i="74"/>
  <c r="B120" i="74"/>
  <c r="D119" i="74"/>
  <c r="C119" i="74"/>
  <c r="B119" i="74"/>
  <c r="D118" i="74"/>
  <c r="C118" i="74"/>
  <c r="B118" i="74"/>
  <c r="D117" i="74"/>
  <c r="C117" i="74"/>
  <c r="B117" i="74"/>
  <c r="D116" i="74"/>
  <c r="C116" i="74"/>
  <c r="B116" i="74"/>
  <c r="D115" i="74"/>
  <c r="C115" i="74"/>
  <c r="B115" i="74"/>
  <c r="D114" i="74"/>
  <c r="C114" i="74"/>
  <c r="B114" i="74"/>
  <c r="D113" i="74"/>
  <c r="C113" i="74"/>
  <c r="B113" i="74"/>
  <c r="D112" i="74"/>
  <c r="C112" i="74"/>
  <c r="B112" i="74"/>
  <c r="D111" i="74"/>
  <c r="C111" i="74"/>
  <c r="B111" i="74"/>
  <c r="D110" i="74"/>
  <c r="C110" i="74"/>
  <c r="B110" i="74"/>
  <c r="D109" i="74"/>
  <c r="C109" i="74"/>
  <c r="B109" i="74"/>
  <c r="D108" i="74"/>
  <c r="C108" i="74"/>
  <c r="B108" i="74"/>
  <c r="D107" i="74"/>
  <c r="C107" i="74"/>
  <c r="B107" i="74"/>
  <c r="D106" i="74"/>
  <c r="C106" i="74"/>
  <c r="B106" i="74"/>
  <c r="D105" i="74"/>
  <c r="C105" i="74"/>
  <c r="B105" i="74"/>
  <c r="D104" i="74"/>
  <c r="C104" i="74"/>
  <c r="B104" i="74"/>
  <c r="D103" i="74"/>
  <c r="C103" i="74"/>
  <c r="B103" i="74"/>
  <c r="D102" i="74"/>
  <c r="C102" i="74"/>
  <c r="B102" i="74"/>
  <c r="D101" i="74"/>
  <c r="C101" i="74"/>
  <c r="B101" i="74"/>
  <c r="D100" i="74"/>
  <c r="C100" i="74"/>
  <c r="B100" i="74"/>
  <c r="D99" i="74"/>
  <c r="C99" i="74"/>
  <c r="B99" i="74"/>
  <c r="D98" i="74"/>
  <c r="C98" i="74"/>
  <c r="B98" i="74"/>
  <c r="D97" i="74"/>
  <c r="C97" i="74"/>
  <c r="B97" i="74"/>
  <c r="D96" i="74"/>
  <c r="C96" i="74"/>
  <c r="B96" i="74"/>
  <c r="D95" i="74"/>
  <c r="C95" i="74"/>
  <c r="B95" i="74"/>
  <c r="D94" i="74"/>
  <c r="C94" i="74"/>
  <c r="B94" i="74"/>
  <c r="D93" i="74"/>
  <c r="C93" i="74"/>
  <c r="B93" i="74"/>
  <c r="D92" i="74"/>
  <c r="C92" i="74"/>
  <c r="B92" i="74"/>
  <c r="D91" i="74"/>
  <c r="C91" i="74"/>
  <c r="B91" i="74"/>
  <c r="D90" i="74"/>
  <c r="C90" i="74"/>
  <c r="B90" i="74"/>
  <c r="D89" i="74"/>
  <c r="C89" i="74"/>
  <c r="B89" i="74"/>
  <c r="D88" i="74"/>
  <c r="C88" i="74"/>
  <c r="B88" i="74"/>
  <c r="D87" i="74"/>
  <c r="C87" i="74"/>
  <c r="B87" i="74"/>
  <c r="D86" i="74"/>
  <c r="C86" i="74"/>
  <c r="B86" i="74"/>
  <c r="D85" i="74"/>
  <c r="C85" i="74"/>
  <c r="B85" i="74"/>
  <c r="D84" i="74"/>
  <c r="C84" i="74"/>
  <c r="B84" i="74"/>
  <c r="D83" i="74"/>
  <c r="C83" i="74"/>
  <c r="B83" i="74"/>
  <c r="D82" i="74"/>
  <c r="C82" i="74"/>
  <c r="B82" i="74"/>
  <c r="D81" i="74"/>
  <c r="C81" i="74"/>
  <c r="B81" i="74"/>
  <c r="D80" i="74"/>
  <c r="C80" i="74"/>
  <c r="B80" i="74"/>
  <c r="D79" i="74"/>
  <c r="C79" i="74"/>
  <c r="B79" i="74"/>
  <c r="D78" i="74"/>
  <c r="C78" i="74"/>
  <c r="B78" i="74"/>
  <c r="D77" i="74"/>
  <c r="C77" i="74"/>
  <c r="B77" i="74"/>
  <c r="D76" i="74"/>
  <c r="C76" i="74"/>
  <c r="B76" i="74"/>
  <c r="D75" i="74"/>
  <c r="C75" i="74"/>
  <c r="B75" i="74"/>
  <c r="D74" i="74"/>
  <c r="C74" i="74"/>
  <c r="B74" i="74"/>
  <c r="D73" i="74"/>
  <c r="C73" i="74"/>
  <c r="B73" i="74"/>
  <c r="D72" i="74"/>
  <c r="C72" i="74"/>
  <c r="B72" i="74"/>
  <c r="D71" i="74"/>
  <c r="C71" i="74"/>
  <c r="B71" i="74"/>
  <c r="D70" i="74"/>
  <c r="C70" i="74"/>
  <c r="B70" i="74"/>
  <c r="D69" i="74"/>
  <c r="C69" i="74"/>
  <c r="B69" i="74"/>
  <c r="D68" i="74"/>
  <c r="C68" i="74"/>
  <c r="B68" i="74"/>
  <c r="D67" i="74"/>
  <c r="C67" i="74"/>
  <c r="B67" i="74"/>
  <c r="D66" i="74"/>
  <c r="C66" i="74"/>
  <c r="B66" i="74"/>
  <c r="D65" i="74"/>
  <c r="C65" i="74"/>
  <c r="B65" i="74"/>
  <c r="D64" i="74"/>
  <c r="C64" i="74"/>
  <c r="B64" i="74"/>
  <c r="D63" i="74"/>
  <c r="C63" i="74"/>
  <c r="B63" i="74"/>
  <c r="D62" i="74"/>
  <c r="C62" i="74"/>
  <c r="B62" i="74"/>
  <c r="D61" i="74"/>
  <c r="C61" i="74"/>
  <c r="B61" i="74"/>
  <c r="D60" i="74"/>
  <c r="C60" i="74"/>
  <c r="B60" i="74"/>
  <c r="D59" i="74"/>
  <c r="C59" i="74"/>
  <c r="B59" i="74"/>
  <c r="D58" i="74"/>
  <c r="C58" i="74"/>
  <c r="B58" i="74"/>
  <c r="D57" i="74"/>
  <c r="C57" i="74"/>
  <c r="B57" i="74"/>
  <c r="D56" i="74"/>
  <c r="C56" i="74"/>
  <c r="B56" i="74"/>
  <c r="D55" i="74"/>
  <c r="C55" i="74"/>
  <c r="B55" i="74"/>
  <c r="D54" i="74"/>
  <c r="C54" i="74"/>
  <c r="B54" i="74"/>
  <c r="D53" i="74"/>
  <c r="C53" i="74"/>
  <c r="B53" i="74"/>
  <c r="D52" i="74"/>
  <c r="C52" i="74"/>
  <c r="B52" i="74"/>
  <c r="D51" i="74"/>
  <c r="C51" i="74"/>
  <c r="B51" i="74"/>
  <c r="D50" i="74"/>
  <c r="C50" i="74"/>
  <c r="B50" i="74"/>
  <c r="D49" i="74"/>
  <c r="C49" i="74"/>
  <c r="B49" i="74"/>
  <c r="D48" i="74"/>
  <c r="C48" i="74"/>
  <c r="B48" i="74"/>
  <c r="D47" i="74"/>
  <c r="C47" i="74"/>
  <c r="B47" i="74"/>
  <c r="D46" i="74"/>
  <c r="C46" i="74"/>
  <c r="B46" i="74"/>
  <c r="D45" i="74"/>
  <c r="C45" i="74"/>
  <c r="B45" i="74"/>
  <c r="D44" i="74"/>
  <c r="C44" i="74"/>
  <c r="B44" i="74"/>
  <c r="D43" i="74"/>
  <c r="C43" i="74"/>
  <c r="B43" i="74"/>
  <c r="D42" i="74"/>
  <c r="C42" i="74"/>
  <c r="B42" i="74"/>
  <c r="D41" i="74"/>
  <c r="C41" i="74"/>
  <c r="B41" i="74"/>
  <c r="D40" i="74"/>
  <c r="C40" i="74"/>
  <c r="B40" i="74"/>
  <c r="D39" i="74"/>
  <c r="C39" i="74"/>
  <c r="B39" i="74"/>
  <c r="D38" i="74"/>
  <c r="C38" i="74"/>
  <c r="B38" i="74"/>
  <c r="D37" i="74"/>
  <c r="C37" i="74"/>
  <c r="B37" i="74"/>
  <c r="D36" i="74"/>
  <c r="C36" i="74"/>
  <c r="B36" i="74"/>
  <c r="D35" i="74"/>
  <c r="C35" i="74"/>
  <c r="B35" i="74"/>
  <c r="D34" i="74"/>
  <c r="C34" i="74"/>
  <c r="B34" i="74"/>
  <c r="D33" i="74"/>
  <c r="C33" i="74"/>
  <c r="B33" i="74"/>
  <c r="D32" i="74"/>
  <c r="C32" i="74"/>
  <c r="B32" i="74"/>
  <c r="D31" i="74"/>
  <c r="C31" i="74"/>
  <c r="B31" i="74"/>
  <c r="D30" i="74"/>
  <c r="C30" i="74"/>
  <c r="B30" i="74"/>
  <c r="D29" i="74"/>
  <c r="C29" i="74"/>
  <c r="B29" i="74"/>
  <c r="D28" i="74"/>
  <c r="C28" i="74"/>
  <c r="B28" i="74"/>
  <c r="D27" i="74"/>
  <c r="C27" i="74"/>
  <c r="B27" i="74"/>
  <c r="D26" i="74"/>
  <c r="C26" i="74"/>
  <c r="B26" i="74"/>
  <c r="D25" i="74"/>
  <c r="C25" i="74"/>
  <c r="B25" i="74"/>
  <c r="D24" i="74"/>
  <c r="C24" i="74"/>
  <c r="B24" i="74"/>
  <c r="D23" i="74"/>
  <c r="C23" i="74"/>
  <c r="B23" i="74"/>
  <c r="D22" i="74"/>
  <c r="C22" i="74"/>
  <c r="B22" i="74"/>
  <c r="D21" i="74"/>
  <c r="C21" i="74"/>
  <c r="B21" i="74"/>
  <c r="D20" i="74"/>
  <c r="C20" i="74"/>
  <c r="B20" i="74"/>
  <c r="D19" i="74"/>
  <c r="C19" i="74"/>
  <c r="B19" i="74"/>
  <c r="D18" i="74"/>
  <c r="C18" i="74"/>
  <c r="B18" i="74"/>
  <c r="D17" i="74"/>
  <c r="C17" i="74"/>
  <c r="B17" i="74"/>
  <c r="D16" i="74"/>
  <c r="C16" i="74"/>
  <c r="B16" i="74"/>
  <c r="D15" i="74"/>
  <c r="C15" i="74"/>
  <c r="B15" i="74"/>
  <c r="D14" i="74"/>
  <c r="C14" i="74"/>
  <c r="D13" i="74"/>
  <c r="C13" i="74"/>
  <c r="A13" i="74"/>
  <c r="A13" i="75"/>
  <c r="B13" i="75"/>
  <c r="C13" i="75"/>
  <c r="D13" i="75"/>
  <c r="E13" i="75"/>
  <c r="A14" i="75"/>
  <c r="B14" i="75"/>
  <c r="C14" i="75"/>
  <c r="D14" i="75"/>
  <c r="E14" i="75"/>
  <c r="A15" i="75"/>
  <c r="B15" i="75"/>
  <c r="C15" i="75"/>
  <c r="D15" i="75"/>
  <c r="E15" i="75"/>
  <c r="A16" i="75"/>
  <c r="B16" i="75"/>
  <c r="C16" i="75"/>
  <c r="D16" i="75"/>
  <c r="E16" i="75"/>
  <c r="A17" i="75"/>
  <c r="B17" i="75"/>
  <c r="C17" i="75"/>
  <c r="D17" i="75"/>
  <c r="E17" i="75"/>
  <c r="A18" i="75"/>
  <c r="B18" i="75"/>
  <c r="C18" i="75"/>
  <c r="D18" i="75"/>
  <c r="E18" i="75"/>
  <c r="A19" i="75"/>
  <c r="B19" i="75"/>
  <c r="C19" i="75"/>
  <c r="D19" i="75"/>
  <c r="E19" i="75"/>
  <c r="A20" i="75"/>
  <c r="B20" i="75"/>
  <c r="C20" i="75"/>
  <c r="D20" i="75"/>
  <c r="E20" i="75"/>
  <c r="A21" i="75"/>
  <c r="B21" i="75"/>
  <c r="C21" i="75"/>
  <c r="D21" i="75"/>
  <c r="E21" i="75"/>
  <c r="A22" i="75"/>
  <c r="B22" i="75"/>
  <c r="C22" i="75"/>
  <c r="D22" i="75"/>
  <c r="E22" i="75"/>
  <c r="A23" i="75"/>
  <c r="B23" i="75"/>
  <c r="C23" i="75"/>
  <c r="D23" i="75"/>
  <c r="E23" i="75"/>
  <c r="A24" i="75"/>
  <c r="B24" i="75"/>
  <c r="C24" i="75"/>
  <c r="D24" i="75"/>
  <c r="E24" i="75"/>
  <c r="A25" i="75"/>
  <c r="B25" i="75"/>
  <c r="C25" i="75"/>
  <c r="D25" i="75"/>
  <c r="E25" i="75"/>
  <c r="A26" i="75"/>
  <c r="B26" i="75"/>
  <c r="C26" i="75"/>
  <c r="D26" i="75"/>
  <c r="E26" i="75"/>
  <c r="A27" i="75"/>
  <c r="B27" i="75"/>
  <c r="C27" i="75"/>
  <c r="D27" i="75"/>
  <c r="E27" i="75"/>
  <c r="A28" i="75"/>
  <c r="B28" i="75"/>
  <c r="C28" i="75"/>
  <c r="D28" i="75"/>
  <c r="E28" i="75"/>
  <c r="A29" i="75"/>
  <c r="B29" i="75"/>
  <c r="C29" i="75"/>
  <c r="D29" i="75"/>
  <c r="E29" i="75"/>
  <c r="A30" i="75"/>
  <c r="B30" i="75"/>
  <c r="C30" i="75"/>
  <c r="D30" i="75"/>
  <c r="E30" i="75"/>
  <c r="A31" i="75"/>
  <c r="B31" i="75"/>
  <c r="C31" i="75"/>
  <c r="D31" i="75"/>
  <c r="E31" i="75"/>
  <c r="A32" i="75"/>
  <c r="B32" i="75"/>
  <c r="C32" i="75"/>
  <c r="D32" i="75"/>
  <c r="E32" i="75"/>
  <c r="A33" i="75"/>
  <c r="B33" i="75"/>
  <c r="C33" i="75"/>
  <c r="D33" i="75"/>
  <c r="E33" i="75"/>
  <c r="A34" i="75"/>
  <c r="B34" i="75"/>
  <c r="C34" i="75"/>
  <c r="D34" i="75"/>
  <c r="E34" i="75"/>
  <c r="A35" i="75"/>
  <c r="B35" i="75"/>
  <c r="C35" i="75"/>
  <c r="D35" i="75"/>
  <c r="E35" i="75"/>
  <c r="A36" i="75"/>
  <c r="B36" i="75"/>
  <c r="C36" i="75"/>
  <c r="D36" i="75"/>
  <c r="E36" i="75"/>
  <c r="A37" i="75"/>
  <c r="B37" i="75"/>
  <c r="C37" i="75"/>
  <c r="D37" i="75"/>
  <c r="E37" i="75"/>
  <c r="A38" i="75"/>
  <c r="B38" i="75"/>
  <c r="C38" i="75"/>
  <c r="D38" i="75"/>
  <c r="E38" i="75"/>
  <c r="A39" i="75"/>
  <c r="B39" i="75"/>
  <c r="C39" i="75"/>
  <c r="D39" i="75"/>
  <c r="E39" i="75"/>
  <c r="A40" i="75"/>
  <c r="B40" i="75"/>
  <c r="C40" i="75"/>
  <c r="D40" i="75"/>
  <c r="E40" i="75"/>
  <c r="A41" i="75"/>
  <c r="B41" i="75"/>
  <c r="C41" i="75"/>
  <c r="D41" i="75"/>
  <c r="E41" i="75"/>
  <c r="A42" i="75"/>
  <c r="B42" i="75"/>
  <c r="C42" i="75"/>
  <c r="D42" i="75"/>
  <c r="E42" i="75"/>
  <c r="A43" i="75"/>
  <c r="B43" i="75"/>
  <c r="C43" i="75"/>
  <c r="D43" i="75"/>
  <c r="E43" i="75"/>
  <c r="A44" i="75"/>
  <c r="B44" i="75"/>
  <c r="C44" i="75"/>
  <c r="D44" i="75"/>
  <c r="E44" i="75"/>
  <c r="A45" i="75"/>
  <c r="B45" i="75"/>
  <c r="C45" i="75"/>
  <c r="D45" i="75"/>
  <c r="E45" i="75"/>
  <c r="A46" i="75"/>
  <c r="B46" i="75"/>
  <c r="C46" i="75"/>
  <c r="D46" i="75"/>
  <c r="E46" i="75"/>
  <c r="A47" i="75"/>
  <c r="B47" i="75"/>
  <c r="C47" i="75"/>
  <c r="D47" i="75"/>
  <c r="E47" i="75"/>
  <c r="A48" i="75"/>
  <c r="B48" i="75"/>
  <c r="C48" i="75"/>
  <c r="D48" i="75"/>
  <c r="E48" i="75"/>
  <c r="A49" i="75"/>
  <c r="B49" i="75"/>
  <c r="C49" i="75"/>
  <c r="D49" i="75"/>
  <c r="E49" i="75"/>
  <c r="A50" i="75"/>
  <c r="B50" i="75"/>
  <c r="C50" i="75"/>
  <c r="D50" i="75"/>
  <c r="E50" i="75"/>
  <c r="A51" i="75"/>
  <c r="B51" i="75"/>
  <c r="C51" i="75"/>
  <c r="D51" i="75"/>
  <c r="E51" i="75"/>
  <c r="A52" i="75"/>
  <c r="B52" i="75"/>
  <c r="C52" i="75"/>
  <c r="D52" i="75"/>
  <c r="E52" i="75"/>
  <c r="A53" i="75"/>
  <c r="B53" i="75"/>
  <c r="C53" i="75"/>
  <c r="D53" i="75"/>
  <c r="E53" i="75"/>
  <c r="A54" i="75"/>
  <c r="B54" i="75"/>
  <c r="C54" i="75"/>
  <c r="D54" i="75"/>
  <c r="E54" i="75"/>
  <c r="A55" i="75"/>
  <c r="B55" i="75"/>
  <c r="C55" i="75"/>
  <c r="D55" i="75"/>
  <c r="E55" i="75"/>
  <c r="A56" i="75"/>
  <c r="B56" i="75"/>
  <c r="C56" i="75"/>
  <c r="D56" i="75"/>
  <c r="E56" i="75"/>
  <c r="A57" i="75"/>
  <c r="B57" i="75"/>
  <c r="C57" i="75"/>
  <c r="D57" i="75"/>
  <c r="E57" i="75"/>
  <c r="A58" i="75"/>
  <c r="B58" i="75"/>
  <c r="C58" i="75"/>
  <c r="D58" i="75"/>
  <c r="E58" i="75"/>
  <c r="A59" i="75"/>
  <c r="B59" i="75"/>
  <c r="C59" i="75"/>
  <c r="D59" i="75"/>
  <c r="E59" i="75"/>
  <c r="A60" i="75"/>
  <c r="B60" i="75"/>
  <c r="C60" i="75"/>
  <c r="D60" i="75"/>
  <c r="E60" i="75"/>
  <c r="A61" i="75"/>
  <c r="B61" i="75"/>
  <c r="C61" i="75"/>
  <c r="D61" i="75"/>
  <c r="E61" i="75"/>
  <c r="A62" i="75"/>
  <c r="B62" i="75"/>
  <c r="C62" i="75"/>
  <c r="D62" i="75"/>
  <c r="E62" i="75"/>
  <c r="A63" i="75"/>
  <c r="B63" i="75"/>
  <c r="C63" i="75"/>
  <c r="D63" i="75"/>
  <c r="E63" i="75"/>
  <c r="A64" i="75"/>
  <c r="B64" i="75"/>
  <c r="C64" i="75"/>
  <c r="D64" i="75"/>
  <c r="E64" i="75"/>
  <c r="A65" i="75"/>
  <c r="B65" i="75"/>
  <c r="C65" i="75"/>
  <c r="D65" i="75"/>
  <c r="E65" i="75"/>
  <c r="A66" i="75"/>
  <c r="B66" i="75"/>
  <c r="C66" i="75"/>
  <c r="D66" i="75"/>
  <c r="E66" i="75"/>
  <c r="A67" i="75"/>
  <c r="B67" i="75"/>
  <c r="C67" i="75"/>
  <c r="D67" i="75"/>
  <c r="E67" i="75"/>
  <c r="A68" i="75"/>
  <c r="B68" i="75"/>
  <c r="C68" i="75"/>
  <c r="D68" i="75"/>
  <c r="E68" i="75"/>
  <c r="A69" i="75"/>
  <c r="B69" i="75"/>
  <c r="C69" i="75"/>
  <c r="D69" i="75"/>
  <c r="E69" i="75"/>
  <c r="A70" i="75"/>
  <c r="B70" i="75"/>
  <c r="C70" i="75"/>
  <c r="D70" i="75"/>
  <c r="E70" i="75"/>
  <c r="A71" i="75"/>
  <c r="B71" i="75"/>
  <c r="C71" i="75"/>
  <c r="D71" i="75"/>
  <c r="E71" i="75"/>
  <c r="A72" i="75"/>
  <c r="B72" i="75"/>
  <c r="C72" i="75"/>
  <c r="D72" i="75"/>
  <c r="E72" i="75"/>
  <c r="A73" i="75"/>
  <c r="B73" i="75"/>
  <c r="C73" i="75"/>
  <c r="D73" i="75"/>
  <c r="E73" i="75"/>
  <c r="A74" i="75"/>
  <c r="B74" i="75"/>
  <c r="C74" i="75"/>
  <c r="D74" i="75"/>
  <c r="E74" i="75"/>
  <c r="A75" i="75"/>
  <c r="B75" i="75"/>
  <c r="C75" i="75"/>
  <c r="D75" i="75"/>
  <c r="E75" i="75"/>
  <c r="A76" i="75"/>
  <c r="B76" i="75"/>
  <c r="C76" i="75"/>
  <c r="D76" i="75"/>
  <c r="E76" i="75"/>
  <c r="A77" i="75"/>
  <c r="B77" i="75"/>
  <c r="C77" i="75"/>
  <c r="D77" i="75"/>
  <c r="E77" i="75"/>
  <c r="A78" i="75"/>
  <c r="B78" i="75"/>
  <c r="C78" i="75"/>
  <c r="D78" i="75"/>
  <c r="E78" i="75"/>
  <c r="A79" i="75"/>
  <c r="B79" i="75"/>
  <c r="C79" i="75"/>
  <c r="D79" i="75"/>
  <c r="E79" i="75"/>
  <c r="A80" i="75"/>
  <c r="B80" i="75"/>
  <c r="C80" i="75"/>
  <c r="D80" i="75"/>
  <c r="E80" i="75"/>
  <c r="A81" i="75"/>
  <c r="B81" i="75"/>
  <c r="C81" i="75"/>
  <c r="D81" i="75"/>
  <c r="E81" i="75"/>
  <c r="A82" i="75"/>
  <c r="B82" i="75"/>
  <c r="C82" i="75"/>
  <c r="D82" i="75"/>
  <c r="E82" i="75"/>
  <c r="A83" i="75"/>
  <c r="B83" i="75"/>
  <c r="C83" i="75"/>
  <c r="D83" i="75"/>
  <c r="E83" i="75"/>
  <c r="A84" i="75"/>
  <c r="B84" i="75"/>
  <c r="C84" i="75"/>
  <c r="D84" i="75"/>
  <c r="E84" i="75"/>
  <c r="A85" i="75"/>
  <c r="B85" i="75"/>
  <c r="C85" i="75"/>
  <c r="D85" i="75"/>
  <c r="E85" i="75"/>
  <c r="A86" i="75"/>
  <c r="B86" i="75"/>
  <c r="C86" i="75"/>
  <c r="D86" i="75"/>
  <c r="E86" i="75"/>
  <c r="A87" i="75"/>
  <c r="B87" i="75"/>
  <c r="C87" i="75"/>
  <c r="D87" i="75"/>
  <c r="E87" i="75"/>
  <c r="A88" i="75"/>
  <c r="B88" i="75"/>
  <c r="C88" i="75"/>
  <c r="D88" i="75"/>
  <c r="E88" i="75"/>
  <c r="A89" i="75"/>
  <c r="B89" i="75"/>
  <c r="C89" i="75"/>
  <c r="D89" i="75"/>
  <c r="E89" i="75"/>
  <c r="A90" i="75"/>
  <c r="B90" i="75"/>
  <c r="C90" i="75"/>
  <c r="D90" i="75"/>
  <c r="E90" i="75"/>
  <c r="A91" i="75"/>
  <c r="B91" i="75"/>
  <c r="C91" i="75"/>
  <c r="D91" i="75"/>
  <c r="E91" i="75"/>
  <c r="A92" i="75"/>
  <c r="B92" i="75"/>
  <c r="C92" i="75"/>
  <c r="D92" i="75"/>
  <c r="E92" i="75"/>
  <c r="A93" i="75"/>
  <c r="B93" i="75"/>
  <c r="C93" i="75"/>
  <c r="D93" i="75"/>
  <c r="E93" i="75"/>
  <c r="A94" i="75"/>
  <c r="B94" i="75"/>
  <c r="C94" i="75"/>
  <c r="D94" i="75"/>
  <c r="E94" i="75"/>
  <c r="A95" i="75"/>
  <c r="B95" i="75"/>
  <c r="C95" i="75"/>
  <c r="D95" i="75"/>
  <c r="E95" i="75"/>
  <c r="A96" i="75"/>
  <c r="B96" i="75"/>
  <c r="C96" i="75"/>
  <c r="D96" i="75"/>
  <c r="E96" i="75"/>
  <c r="A97" i="75"/>
  <c r="B97" i="75"/>
  <c r="C97" i="75"/>
  <c r="D97" i="75"/>
  <c r="E97" i="75"/>
  <c r="A98" i="75"/>
  <c r="B98" i="75"/>
  <c r="C98" i="75"/>
  <c r="D98" i="75"/>
  <c r="E98" i="75"/>
  <c r="A99" i="75"/>
  <c r="B99" i="75"/>
  <c r="C99" i="75"/>
  <c r="D99" i="75"/>
  <c r="E99" i="75"/>
  <c r="A100" i="75"/>
  <c r="B100" i="75"/>
  <c r="C100" i="75"/>
  <c r="D100" i="75"/>
  <c r="E100" i="75"/>
  <c r="A101" i="75"/>
  <c r="B101" i="75"/>
  <c r="C101" i="75"/>
  <c r="D101" i="75"/>
  <c r="E101" i="75"/>
  <c r="A102" i="75"/>
  <c r="B102" i="75"/>
  <c r="C102" i="75"/>
  <c r="D102" i="75"/>
  <c r="E102" i="75"/>
  <c r="A103" i="75"/>
  <c r="B103" i="75"/>
  <c r="C103" i="75"/>
  <c r="D103" i="75"/>
  <c r="E103" i="75"/>
  <c r="A104" i="75"/>
  <c r="B104" i="75"/>
  <c r="C104" i="75"/>
  <c r="D104" i="75"/>
  <c r="E104" i="75"/>
  <c r="A105" i="75"/>
  <c r="B105" i="75"/>
  <c r="C105" i="75"/>
  <c r="D105" i="75"/>
  <c r="E105" i="75"/>
  <c r="A106" i="75"/>
  <c r="B106" i="75"/>
  <c r="C106" i="75"/>
  <c r="D106" i="75"/>
  <c r="E106" i="75"/>
  <c r="A107" i="75"/>
  <c r="B107" i="75"/>
  <c r="C107" i="75"/>
  <c r="D107" i="75"/>
  <c r="E107" i="75"/>
  <c r="A108" i="75"/>
  <c r="B108" i="75"/>
  <c r="C108" i="75"/>
  <c r="D108" i="75"/>
  <c r="E108" i="75"/>
  <c r="A109" i="75"/>
  <c r="B109" i="75"/>
  <c r="C109" i="75"/>
  <c r="D109" i="75"/>
  <c r="E109" i="75"/>
  <c r="A110" i="75"/>
  <c r="B110" i="75"/>
  <c r="C110" i="75"/>
  <c r="D110" i="75"/>
  <c r="E110" i="75"/>
  <c r="A111" i="75"/>
  <c r="B111" i="75"/>
  <c r="C111" i="75"/>
  <c r="D111" i="75"/>
  <c r="E111" i="75"/>
  <c r="A112" i="75"/>
  <c r="B112" i="75"/>
  <c r="C112" i="75"/>
  <c r="D112" i="75"/>
  <c r="E112" i="75"/>
  <c r="A113" i="75"/>
  <c r="B113" i="75"/>
  <c r="C113" i="75"/>
  <c r="D113" i="75"/>
  <c r="E113" i="75"/>
  <c r="A114" i="75"/>
  <c r="B114" i="75"/>
  <c r="C114" i="75"/>
  <c r="D114" i="75"/>
  <c r="E114" i="75"/>
  <c r="A115" i="75"/>
  <c r="B115" i="75"/>
  <c r="C115" i="75"/>
  <c r="D115" i="75"/>
  <c r="E115" i="75"/>
  <c r="A116" i="75"/>
  <c r="B116" i="75"/>
  <c r="C116" i="75"/>
  <c r="D116" i="75"/>
  <c r="E116" i="75"/>
  <c r="A117" i="75"/>
  <c r="B117" i="75"/>
  <c r="C117" i="75"/>
  <c r="D117" i="75"/>
  <c r="E117" i="75"/>
  <c r="A118" i="75"/>
  <c r="B118" i="75"/>
  <c r="C118" i="75"/>
  <c r="D118" i="75"/>
  <c r="E118" i="75"/>
  <c r="A119" i="75"/>
  <c r="B119" i="75"/>
  <c r="C119" i="75"/>
  <c r="D119" i="75"/>
  <c r="E119" i="75"/>
  <c r="A120" i="75"/>
  <c r="B120" i="75"/>
  <c r="C120" i="75"/>
  <c r="D120" i="75"/>
  <c r="E120" i="75"/>
  <c r="A121" i="75"/>
  <c r="B121" i="75"/>
  <c r="C121" i="75"/>
  <c r="D121" i="75"/>
  <c r="E121" i="75"/>
  <c r="A122" i="75"/>
  <c r="B122" i="75"/>
  <c r="C122" i="75"/>
  <c r="D122" i="75"/>
  <c r="E122" i="75"/>
  <c r="A123" i="75"/>
  <c r="B123" i="75"/>
  <c r="C123" i="75"/>
  <c r="D123" i="75"/>
  <c r="E123" i="75"/>
  <c r="A124" i="75"/>
  <c r="B124" i="75"/>
  <c r="C124" i="75"/>
  <c r="D124" i="75"/>
  <c r="E124" i="75"/>
  <c r="A125" i="75"/>
  <c r="B125" i="75"/>
  <c r="C125" i="75"/>
  <c r="D125" i="75"/>
  <c r="E125" i="75"/>
  <c r="A126" i="75"/>
  <c r="B126" i="75"/>
  <c r="C126" i="75"/>
  <c r="D126" i="75"/>
  <c r="E126" i="75"/>
  <c r="A127" i="75"/>
  <c r="B127" i="75"/>
  <c r="C127" i="75"/>
  <c r="D127" i="75"/>
  <c r="E127" i="75"/>
  <c r="A128" i="75"/>
  <c r="B128" i="75"/>
  <c r="C128" i="75"/>
  <c r="D128" i="75"/>
  <c r="E128" i="75"/>
  <c r="A129" i="75"/>
  <c r="B129" i="75"/>
  <c r="C129" i="75"/>
  <c r="D129" i="75"/>
  <c r="E129" i="75"/>
  <c r="A130" i="75"/>
  <c r="B130" i="75"/>
  <c r="C130" i="75"/>
  <c r="D130" i="75"/>
  <c r="E130" i="75"/>
  <c r="A131" i="75"/>
  <c r="B131" i="75"/>
  <c r="C131" i="75"/>
  <c r="D131" i="75"/>
  <c r="E131" i="75"/>
  <c r="A132" i="75"/>
  <c r="B132" i="75"/>
  <c r="C132" i="75"/>
  <c r="D132" i="75"/>
  <c r="E132" i="75"/>
  <c r="A133" i="75"/>
  <c r="B133" i="75"/>
  <c r="C133" i="75"/>
  <c r="D133" i="75"/>
  <c r="E133" i="75"/>
  <c r="A134" i="75"/>
  <c r="B134" i="75"/>
  <c r="C134" i="75"/>
  <c r="D134" i="75"/>
  <c r="E134" i="75"/>
  <c r="A135" i="75"/>
  <c r="B135" i="75"/>
  <c r="C135" i="75"/>
  <c r="D135" i="75"/>
  <c r="E135" i="75"/>
  <c r="A136" i="75"/>
  <c r="B136" i="75"/>
  <c r="C136" i="75"/>
  <c r="D136" i="75"/>
  <c r="E136" i="75"/>
  <c r="A137" i="75"/>
  <c r="B137" i="75"/>
  <c r="C137" i="75"/>
  <c r="D137" i="75"/>
  <c r="E137" i="75"/>
  <c r="A138" i="75"/>
  <c r="B138" i="75"/>
  <c r="C138" i="75"/>
  <c r="D138" i="75"/>
  <c r="E138" i="75"/>
  <c r="A139" i="75"/>
  <c r="B139" i="75"/>
  <c r="C139" i="75"/>
  <c r="D139" i="75"/>
  <c r="E139" i="75"/>
  <c r="A140" i="75"/>
  <c r="B140" i="75"/>
  <c r="C140" i="75"/>
  <c r="D140" i="75"/>
  <c r="E140" i="75"/>
  <c r="A141" i="75"/>
  <c r="B141" i="75"/>
  <c r="C141" i="75"/>
  <c r="D141" i="75"/>
  <c r="E141" i="75"/>
  <c r="A142" i="75"/>
  <c r="B142" i="75"/>
  <c r="C142" i="75"/>
  <c r="D142" i="75"/>
  <c r="E142" i="75"/>
  <c r="A143" i="75"/>
  <c r="B143" i="75"/>
  <c r="C143" i="75"/>
  <c r="D143" i="75"/>
  <c r="E143" i="75"/>
  <c r="A144" i="75"/>
  <c r="B144" i="75"/>
  <c r="C144" i="75"/>
  <c r="D144" i="75"/>
  <c r="E144" i="75"/>
  <c r="A145" i="75"/>
  <c r="B145" i="75"/>
  <c r="C145" i="75"/>
  <c r="D145" i="75"/>
  <c r="E145" i="75"/>
  <c r="A146" i="75"/>
  <c r="B146" i="75"/>
  <c r="C146" i="75"/>
  <c r="D146" i="75"/>
  <c r="E146" i="75"/>
  <c r="A147" i="75"/>
  <c r="B147" i="75"/>
  <c r="C147" i="75"/>
  <c r="D147" i="75"/>
  <c r="E147" i="75"/>
  <c r="A148" i="75"/>
  <c r="B148" i="75"/>
  <c r="C148" i="75"/>
  <c r="D148" i="75"/>
  <c r="E148" i="75"/>
  <c r="A149" i="75"/>
  <c r="B149" i="75"/>
  <c r="C149" i="75"/>
  <c r="D149" i="75"/>
  <c r="E149" i="75"/>
  <c r="A150" i="75"/>
  <c r="B150" i="75"/>
  <c r="C150" i="75"/>
  <c r="D150" i="75"/>
  <c r="E150" i="75"/>
  <c r="A151" i="75"/>
  <c r="B151" i="75"/>
  <c r="C151" i="75"/>
  <c r="D151" i="75"/>
  <c r="E151" i="75"/>
  <c r="A152" i="75"/>
  <c r="B152" i="75"/>
  <c r="C152" i="75"/>
  <c r="D152" i="75"/>
  <c r="E152" i="75"/>
  <c r="A153" i="75"/>
  <c r="B153" i="75"/>
  <c r="C153" i="75"/>
  <c r="D153" i="75"/>
  <c r="E153" i="75"/>
  <c r="A154" i="75"/>
  <c r="B154" i="75"/>
  <c r="C154" i="75"/>
  <c r="D154" i="75"/>
  <c r="E154" i="75"/>
  <c r="A155" i="75"/>
  <c r="B155" i="75"/>
  <c r="C155" i="75"/>
  <c r="D155" i="75"/>
  <c r="E155" i="75"/>
  <c r="A156" i="75"/>
  <c r="B156" i="75"/>
  <c r="C156" i="75"/>
  <c r="D156" i="75"/>
  <c r="E156" i="75"/>
  <c r="A157" i="75"/>
  <c r="B157" i="75"/>
  <c r="C157" i="75"/>
  <c r="D157" i="75"/>
  <c r="E157" i="75"/>
  <c r="A158" i="75"/>
  <c r="B158" i="75"/>
  <c r="C158" i="75"/>
  <c r="D158" i="75"/>
  <c r="E158" i="75"/>
  <c r="A159" i="75"/>
  <c r="B159" i="75"/>
  <c r="C159" i="75"/>
  <c r="D159" i="75"/>
  <c r="E159" i="75"/>
  <c r="A160" i="75"/>
  <c r="B160" i="75"/>
  <c r="C160" i="75"/>
  <c r="D160" i="75"/>
  <c r="E160" i="75"/>
  <c r="A161" i="75"/>
  <c r="B161" i="75"/>
  <c r="C161" i="75"/>
  <c r="D161" i="75"/>
  <c r="E161" i="75"/>
  <c r="A162" i="75"/>
  <c r="B162" i="75"/>
  <c r="C162" i="75"/>
  <c r="D162" i="75"/>
  <c r="E162" i="75"/>
  <c r="A163" i="75"/>
  <c r="B163" i="75"/>
  <c r="C163" i="75"/>
  <c r="D163" i="75"/>
  <c r="E163" i="75"/>
  <c r="A164" i="75"/>
  <c r="B164" i="75"/>
  <c r="C164" i="75"/>
  <c r="D164" i="75"/>
  <c r="E164" i="75"/>
  <c r="A165" i="75"/>
  <c r="B165" i="75"/>
  <c r="C165" i="75"/>
  <c r="D165" i="75"/>
  <c r="E165" i="75"/>
  <c r="A166" i="75"/>
  <c r="B166" i="75"/>
  <c r="C166" i="75"/>
  <c r="D166" i="75"/>
  <c r="E166" i="75"/>
  <c r="A167" i="75"/>
  <c r="B167" i="75"/>
  <c r="C167" i="75"/>
  <c r="D167" i="75"/>
  <c r="E167" i="75"/>
  <c r="A168" i="75"/>
  <c r="B168" i="75"/>
  <c r="C168" i="75"/>
  <c r="D168" i="75"/>
  <c r="E168" i="75"/>
  <c r="A169" i="75"/>
  <c r="B169" i="75"/>
  <c r="C169" i="75"/>
  <c r="D169" i="75"/>
  <c r="E169" i="75"/>
  <c r="A170" i="75"/>
  <c r="B170" i="75"/>
  <c r="C170" i="75"/>
  <c r="D170" i="75"/>
  <c r="E170" i="75"/>
  <c r="A171" i="75"/>
  <c r="B171" i="75"/>
  <c r="C171" i="75"/>
  <c r="D171" i="75"/>
  <c r="E171" i="75"/>
  <c r="A172" i="75"/>
  <c r="B172" i="75"/>
  <c r="C172" i="75"/>
  <c r="D172" i="75"/>
  <c r="E172" i="75"/>
  <c r="A173" i="75"/>
  <c r="B173" i="75"/>
  <c r="C173" i="75"/>
  <c r="D173" i="75"/>
  <c r="E173" i="75"/>
  <c r="A174" i="75"/>
  <c r="B174" i="75"/>
  <c r="C174" i="75"/>
  <c r="D174" i="75"/>
  <c r="E174" i="75"/>
  <c r="A175" i="75"/>
  <c r="B175" i="75"/>
  <c r="C175" i="75"/>
  <c r="D175" i="75"/>
  <c r="E175" i="75"/>
  <c r="A176" i="75"/>
  <c r="B176" i="75"/>
  <c r="C176" i="75"/>
  <c r="D176" i="75"/>
  <c r="E176" i="75"/>
  <c r="A177" i="75"/>
  <c r="B177" i="75"/>
  <c r="C177" i="75"/>
  <c r="D177" i="75"/>
  <c r="E177" i="75"/>
  <c r="A178" i="75"/>
  <c r="B178" i="75"/>
  <c r="C178" i="75"/>
  <c r="D178" i="75"/>
  <c r="E178" i="75"/>
  <c r="A179" i="75"/>
  <c r="B179" i="75"/>
  <c r="C179" i="75"/>
  <c r="D179" i="75"/>
  <c r="E179" i="75"/>
  <c r="A180" i="75"/>
  <c r="B180" i="75"/>
  <c r="C180" i="75"/>
  <c r="D180" i="75"/>
  <c r="E180" i="75"/>
  <c r="A181" i="75"/>
  <c r="B181" i="75"/>
  <c r="C181" i="75"/>
  <c r="D181" i="75"/>
  <c r="E181" i="75"/>
  <c r="A182" i="75"/>
  <c r="B182" i="75"/>
  <c r="C182" i="75"/>
  <c r="D182" i="75"/>
  <c r="E182" i="75"/>
  <c r="A183" i="75"/>
  <c r="B183" i="75"/>
  <c r="C183" i="75"/>
  <c r="D183" i="75"/>
  <c r="E183" i="75"/>
  <c r="A184" i="75"/>
  <c r="B184" i="75"/>
  <c r="C184" i="75"/>
  <c r="D184" i="75"/>
  <c r="E184" i="75"/>
  <c r="A185" i="75"/>
  <c r="B185" i="75"/>
  <c r="C185" i="75"/>
  <c r="D185" i="75"/>
  <c r="E185" i="75"/>
  <c r="A186" i="75"/>
  <c r="B186" i="75"/>
  <c r="C186" i="75"/>
  <c r="D186" i="75"/>
  <c r="E186" i="75"/>
  <c r="A187" i="75"/>
  <c r="B187" i="75"/>
  <c r="C187" i="75"/>
  <c r="D187" i="75"/>
  <c r="E187" i="75"/>
  <c r="A188" i="75"/>
  <c r="B188" i="75"/>
  <c r="C188" i="75"/>
  <c r="D188" i="75"/>
  <c r="E188" i="75"/>
  <c r="A189" i="75"/>
  <c r="B189" i="75"/>
  <c r="C189" i="75"/>
  <c r="D189" i="75"/>
  <c r="E189" i="75"/>
  <c r="A190" i="75"/>
  <c r="B190" i="75"/>
  <c r="C190" i="75"/>
  <c r="D190" i="75"/>
  <c r="E190" i="75"/>
  <c r="A191" i="75"/>
  <c r="B191" i="75"/>
  <c r="C191" i="75"/>
  <c r="D191" i="75"/>
  <c r="E191" i="75"/>
  <c r="A192" i="75"/>
  <c r="B192" i="75"/>
  <c r="C192" i="75"/>
  <c r="D192" i="75"/>
  <c r="E192" i="75"/>
  <c r="A193" i="75"/>
  <c r="B193" i="75"/>
  <c r="C193" i="75"/>
  <c r="D193" i="75"/>
  <c r="E193" i="75"/>
  <c r="A194" i="75"/>
  <c r="B194" i="75"/>
  <c r="C194" i="75"/>
  <c r="D194" i="75"/>
  <c r="E194" i="75"/>
  <c r="A195" i="75"/>
  <c r="B195" i="75"/>
  <c r="C195" i="75"/>
  <c r="D195" i="75"/>
  <c r="E195" i="75"/>
  <c r="A196" i="75"/>
  <c r="B196" i="75"/>
  <c r="C196" i="75"/>
  <c r="D196" i="75"/>
  <c r="E196" i="75"/>
  <c r="A197" i="75"/>
  <c r="B197" i="75"/>
  <c r="C197" i="75"/>
  <c r="D197" i="75"/>
  <c r="E197" i="75"/>
  <c r="A198" i="75"/>
  <c r="B198" i="75"/>
  <c r="C198" i="75"/>
  <c r="D198" i="75"/>
  <c r="E198" i="75"/>
  <c r="A199" i="75"/>
  <c r="B199" i="75"/>
  <c r="C199" i="75"/>
  <c r="D199" i="75"/>
  <c r="E199" i="75"/>
  <c r="A200" i="75"/>
  <c r="B200" i="75"/>
  <c r="C200" i="75"/>
  <c r="D200" i="75"/>
  <c r="E200" i="75"/>
  <c r="A201" i="75"/>
  <c r="B201" i="75"/>
  <c r="C201" i="75"/>
  <c r="D201" i="75"/>
  <c r="E201" i="75"/>
  <c r="A202" i="75"/>
  <c r="B202" i="75"/>
  <c r="C202" i="75"/>
  <c r="D202" i="75"/>
  <c r="E202" i="75"/>
  <c r="A203" i="75"/>
  <c r="B203" i="75"/>
  <c r="C203" i="75"/>
  <c r="D203" i="75"/>
  <c r="E203" i="75"/>
  <c r="A204" i="75"/>
  <c r="B204" i="75"/>
  <c r="C204" i="75"/>
  <c r="D204" i="75"/>
  <c r="E204" i="75"/>
  <c r="A205" i="75"/>
  <c r="B205" i="75"/>
  <c r="C205" i="75"/>
  <c r="D205" i="75"/>
  <c r="E205" i="75"/>
  <c r="A206" i="75"/>
  <c r="B206" i="75"/>
  <c r="C206" i="75"/>
  <c r="D206" i="75"/>
  <c r="E206" i="75"/>
  <c r="A207" i="75"/>
  <c r="B207" i="75"/>
  <c r="C207" i="75"/>
  <c r="D207" i="75"/>
  <c r="E207" i="75"/>
  <c r="A208" i="75"/>
  <c r="B208" i="75"/>
  <c r="C208" i="75"/>
  <c r="D208" i="75"/>
  <c r="E208" i="75"/>
  <c r="A209" i="75"/>
  <c r="B209" i="75"/>
  <c r="C209" i="75"/>
  <c r="D209" i="75"/>
  <c r="E209" i="75"/>
  <c r="A210" i="75"/>
  <c r="B210" i="75"/>
  <c r="C210" i="75"/>
  <c r="D210" i="75"/>
  <c r="E210" i="75"/>
  <c r="A211" i="75"/>
  <c r="B211" i="75"/>
  <c r="C211" i="75"/>
  <c r="D211" i="75"/>
  <c r="E211" i="75"/>
  <c r="A212" i="75"/>
  <c r="B212" i="75"/>
  <c r="C212" i="75"/>
  <c r="D212" i="75"/>
  <c r="E212" i="75"/>
  <c r="A213" i="75"/>
  <c r="B213" i="75"/>
  <c r="C213" i="75"/>
  <c r="D213" i="75"/>
  <c r="E213" i="75"/>
  <c r="A214" i="75"/>
  <c r="B214" i="75"/>
  <c r="C214" i="75"/>
  <c r="D214" i="75"/>
  <c r="E214" i="75"/>
  <c r="A215" i="75"/>
  <c r="B215" i="75"/>
  <c r="C215" i="75"/>
  <c r="D215" i="75"/>
  <c r="E215" i="75"/>
  <c r="A216" i="75"/>
  <c r="B216" i="75"/>
  <c r="C216" i="75"/>
  <c r="D216" i="75"/>
  <c r="E216" i="75"/>
  <c r="A217" i="75"/>
  <c r="B217" i="75"/>
  <c r="C217" i="75"/>
  <c r="D217" i="75"/>
  <c r="E217" i="75"/>
  <c r="A218" i="75"/>
  <c r="B218" i="75"/>
  <c r="C218" i="75"/>
  <c r="D218" i="75"/>
  <c r="E218" i="75"/>
  <c r="A219" i="75"/>
  <c r="B219" i="75"/>
  <c r="C219" i="75"/>
  <c r="D219" i="75"/>
  <c r="E219" i="75"/>
  <c r="A220" i="75"/>
  <c r="B220" i="75"/>
  <c r="C220" i="75"/>
  <c r="D220" i="75"/>
  <c r="E220" i="75"/>
  <c r="A221" i="75"/>
  <c r="B221" i="75"/>
  <c r="C221" i="75"/>
  <c r="D221" i="75"/>
  <c r="E221" i="75"/>
  <c r="A222" i="75"/>
  <c r="B222" i="75"/>
  <c r="C222" i="75"/>
  <c r="D222" i="75"/>
  <c r="E222" i="75"/>
  <c r="A223" i="75"/>
  <c r="B223" i="75"/>
  <c r="C223" i="75"/>
  <c r="D223" i="75"/>
  <c r="E223" i="75"/>
  <c r="A224" i="75"/>
  <c r="B224" i="75"/>
  <c r="C224" i="75"/>
  <c r="D224" i="75"/>
  <c r="E224" i="75"/>
  <c r="A225" i="75"/>
  <c r="B225" i="75"/>
  <c r="C225" i="75"/>
  <c r="D225" i="75"/>
  <c r="E225" i="75"/>
  <c r="A226" i="75"/>
  <c r="B226" i="75"/>
  <c r="C226" i="75"/>
  <c r="D226" i="75"/>
  <c r="E226" i="75"/>
  <c r="A227" i="75"/>
  <c r="B227" i="75"/>
  <c r="C227" i="75"/>
  <c r="D227" i="75"/>
  <c r="E227" i="75"/>
  <c r="A228" i="75"/>
  <c r="B228" i="75"/>
  <c r="C228" i="75"/>
  <c r="D228" i="75"/>
  <c r="E228" i="75"/>
  <c r="A229" i="75"/>
  <c r="B229" i="75"/>
  <c r="C229" i="75"/>
  <c r="D229" i="75"/>
  <c r="E229" i="75"/>
  <c r="A230" i="75"/>
  <c r="B230" i="75"/>
  <c r="C230" i="75"/>
  <c r="D230" i="75"/>
  <c r="E230" i="75"/>
  <c r="A231" i="75"/>
  <c r="B231" i="75"/>
  <c r="C231" i="75"/>
  <c r="D231" i="75"/>
  <c r="E231" i="75"/>
  <c r="A232" i="75"/>
  <c r="B232" i="75"/>
  <c r="C232" i="75"/>
  <c r="D232" i="75"/>
  <c r="E232" i="75"/>
  <c r="A233" i="75"/>
  <c r="B233" i="75"/>
  <c r="C233" i="75"/>
  <c r="D233" i="75"/>
  <c r="E233" i="75"/>
  <c r="A234" i="75"/>
  <c r="B234" i="75"/>
  <c r="C234" i="75"/>
  <c r="D234" i="75"/>
  <c r="E234" i="75"/>
  <c r="A235" i="75"/>
  <c r="B235" i="75"/>
  <c r="C235" i="75"/>
  <c r="D235" i="75"/>
  <c r="E235" i="75"/>
  <c r="A236" i="75"/>
  <c r="B236" i="75"/>
  <c r="C236" i="75"/>
  <c r="D236" i="75"/>
  <c r="E236" i="75"/>
  <c r="A237" i="75"/>
  <c r="B237" i="75"/>
  <c r="C237" i="75"/>
  <c r="D237" i="75"/>
  <c r="E237" i="75"/>
  <c r="A238" i="75"/>
  <c r="B238" i="75"/>
  <c r="C238" i="75"/>
  <c r="D238" i="75"/>
  <c r="E238" i="75"/>
  <c r="A239" i="75"/>
  <c r="B239" i="75"/>
  <c r="C239" i="75"/>
  <c r="D239" i="75"/>
  <c r="E239" i="75"/>
  <c r="A240" i="75"/>
  <c r="B240" i="75"/>
  <c r="C240" i="75"/>
  <c r="D240" i="75"/>
  <c r="E240" i="75"/>
  <c r="A241" i="75"/>
  <c r="B241" i="75"/>
  <c r="C241" i="75"/>
  <c r="D241" i="75"/>
  <c r="E241" i="75"/>
  <c r="A242" i="75"/>
  <c r="B242" i="75"/>
  <c r="C242" i="75"/>
  <c r="D242" i="75"/>
  <c r="E242" i="75"/>
  <c r="A243" i="75"/>
  <c r="B243" i="75"/>
  <c r="C243" i="75"/>
  <c r="D243" i="75"/>
  <c r="E243" i="75"/>
  <c r="A244" i="75"/>
  <c r="B244" i="75"/>
  <c r="C244" i="75"/>
  <c r="D244" i="75"/>
  <c r="E244" i="75"/>
  <c r="A245" i="75"/>
  <c r="B245" i="75"/>
  <c r="C245" i="75"/>
  <c r="D245" i="75"/>
  <c r="E245" i="75"/>
  <c r="A246" i="75"/>
  <c r="B246" i="75"/>
  <c r="C246" i="75"/>
  <c r="D246" i="75"/>
  <c r="E246" i="75"/>
  <c r="A247" i="75"/>
  <c r="B247" i="75"/>
  <c r="C247" i="75"/>
  <c r="D247" i="75"/>
  <c r="E247" i="75"/>
  <c r="A248" i="75"/>
  <c r="B248" i="75"/>
  <c r="C248" i="75"/>
  <c r="D248" i="75"/>
  <c r="E248" i="75"/>
  <c r="A249" i="75"/>
  <c r="B249" i="75"/>
  <c r="C249" i="75"/>
  <c r="D249" i="75"/>
  <c r="E249" i="75"/>
  <c r="A250" i="75"/>
  <c r="B250" i="75"/>
  <c r="C250" i="75"/>
  <c r="D250" i="75"/>
  <c r="E250" i="75"/>
  <c r="A251" i="75"/>
  <c r="B251" i="75"/>
  <c r="C251" i="75"/>
  <c r="D251" i="75"/>
  <c r="E251" i="75"/>
  <c r="A252" i="75"/>
  <c r="B252" i="75"/>
  <c r="C252" i="75"/>
  <c r="D252" i="75"/>
  <c r="E252" i="75"/>
  <c r="A253" i="75"/>
  <c r="B253" i="75"/>
  <c r="C253" i="75"/>
  <c r="D253" i="75"/>
  <c r="E253" i="75"/>
  <c r="A254" i="75"/>
  <c r="B254" i="75"/>
  <c r="C254" i="75"/>
  <c r="D254" i="75"/>
  <c r="E254" i="75"/>
  <c r="A255" i="75"/>
  <c r="B255" i="75"/>
  <c r="C255" i="75"/>
  <c r="D255" i="75"/>
  <c r="E255" i="75"/>
  <c r="A256" i="75"/>
  <c r="B256" i="75"/>
  <c r="C256" i="75"/>
  <c r="D256" i="75"/>
  <c r="E256" i="75"/>
  <c r="A257" i="75"/>
  <c r="B257" i="75"/>
  <c r="C257" i="75"/>
  <c r="D257" i="75"/>
  <c r="E257" i="75"/>
  <c r="A258" i="75"/>
  <c r="B258" i="75"/>
  <c r="C258" i="75"/>
  <c r="D258" i="75"/>
  <c r="E258" i="75"/>
  <c r="A259" i="75"/>
  <c r="B259" i="75"/>
  <c r="C259" i="75"/>
  <c r="D259" i="75"/>
  <c r="E259" i="75"/>
  <c r="A260" i="75"/>
  <c r="B260" i="75"/>
  <c r="C260" i="75"/>
  <c r="D260" i="75"/>
  <c r="E260" i="75"/>
  <c r="A261" i="75"/>
  <c r="B261" i="75"/>
  <c r="C261" i="75"/>
  <c r="D261" i="75"/>
  <c r="E261" i="75"/>
  <c r="A262" i="75"/>
  <c r="B262" i="75"/>
  <c r="C262" i="75"/>
  <c r="D262" i="75"/>
  <c r="E262" i="75"/>
  <c r="A263" i="75"/>
  <c r="B263" i="75"/>
  <c r="C263" i="75"/>
  <c r="D263" i="75"/>
  <c r="E263" i="75"/>
  <c r="A264" i="75"/>
  <c r="B264" i="75"/>
  <c r="C264" i="75"/>
  <c r="D264" i="75"/>
  <c r="E264" i="75"/>
  <c r="A265" i="75"/>
  <c r="B265" i="75"/>
  <c r="C265" i="75"/>
  <c r="D265" i="75"/>
  <c r="E265" i="75"/>
  <c r="A266" i="75"/>
  <c r="B266" i="75"/>
  <c r="C266" i="75"/>
  <c r="D266" i="75"/>
  <c r="E266" i="75"/>
  <c r="A267" i="75"/>
  <c r="B267" i="75"/>
  <c r="C267" i="75"/>
  <c r="D267" i="75"/>
  <c r="E267" i="75"/>
  <c r="A268" i="75"/>
  <c r="B268" i="75"/>
  <c r="C268" i="75"/>
  <c r="D268" i="75"/>
  <c r="E268" i="75"/>
  <c r="A269" i="75"/>
  <c r="B269" i="75"/>
  <c r="C269" i="75"/>
  <c r="D269" i="75"/>
  <c r="E269" i="75"/>
  <c r="A270" i="75"/>
  <c r="B270" i="75"/>
  <c r="C270" i="75"/>
  <c r="D270" i="75"/>
  <c r="E270" i="75"/>
  <c r="A271" i="75"/>
  <c r="B271" i="75"/>
  <c r="C271" i="75"/>
  <c r="D271" i="75"/>
  <c r="E271" i="75"/>
  <c r="A272" i="75"/>
  <c r="B272" i="75"/>
  <c r="C272" i="75"/>
  <c r="D272" i="75"/>
  <c r="E272" i="75"/>
  <c r="A273" i="75"/>
  <c r="B273" i="75"/>
  <c r="C273" i="75"/>
  <c r="D273" i="75"/>
  <c r="E273" i="75"/>
  <c r="A274" i="75"/>
  <c r="B274" i="75"/>
  <c r="C274" i="75"/>
  <c r="D274" i="75"/>
  <c r="E274" i="75"/>
  <c r="A275" i="75"/>
  <c r="B275" i="75"/>
  <c r="C275" i="75"/>
  <c r="D275" i="75"/>
  <c r="E275" i="75"/>
  <c r="A276" i="75"/>
  <c r="B276" i="75"/>
  <c r="C276" i="75"/>
  <c r="D276" i="75"/>
  <c r="E276" i="75"/>
  <c r="A277" i="75"/>
  <c r="B277" i="75"/>
  <c r="C277" i="75"/>
  <c r="D277" i="75"/>
  <c r="E277" i="75"/>
  <c r="A278" i="75"/>
  <c r="B278" i="75"/>
  <c r="C278" i="75"/>
  <c r="D278" i="75"/>
  <c r="E278" i="75"/>
  <c r="A279" i="75"/>
  <c r="B279" i="75"/>
  <c r="C279" i="75"/>
  <c r="D279" i="75"/>
  <c r="E279" i="75"/>
  <c r="A280" i="75"/>
  <c r="B280" i="75"/>
  <c r="C280" i="75"/>
  <c r="D280" i="75"/>
  <c r="E280" i="75"/>
  <c r="A281" i="75"/>
  <c r="B281" i="75"/>
  <c r="C281" i="75"/>
  <c r="D281" i="75"/>
  <c r="E281" i="75"/>
  <c r="A282" i="75"/>
  <c r="B282" i="75"/>
  <c r="C282" i="75"/>
  <c r="D282" i="75"/>
  <c r="E282" i="75"/>
  <c r="A283" i="75"/>
  <c r="B283" i="75"/>
  <c r="C283" i="75"/>
  <c r="D283" i="75"/>
  <c r="E283" i="75"/>
  <c r="A284" i="75"/>
  <c r="B284" i="75"/>
  <c r="C284" i="75"/>
  <c r="D284" i="75"/>
  <c r="E284" i="75"/>
  <c r="A285" i="75"/>
  <c r="B285" i="75"/>
  <c r="C285" i="75"/>
  <c r="D285" i="75"/>
  <c r="E285" i="75"/>
  <c r="A286" i="75"/>
  <c r="B286" i="75"/>
  <c r="C286" i="75"/>
  <c r="D286" i="75"/>
  <c r="E286" i="75"/>
  <c r="A287" i="75"/>
  <c r="B287" i="75"/>
  <c r="C287" i="75"/>
  <c r="D287" i="75"/>
  <c r="E287" i="75"/>
  <c r="A288" i="75"/>
  <c r="B288" i="75"/>
  <c r="C288" i="75"/>
  <c r="D288" i="75"/>
  <c r="E288" i="75"/>
  <c r="A289" i="75"/>
  <c r="B289" i="75"/>
  <c r="C289" i="75"/>
  <c r="D289" i="75"/>
  <c r="E289" i="75"/>
  <c r="A290" i="75"/>
  <c r="B290" i="75"/>
  <c r="C290" i="75"/>
  <c r="D290" i="75"/>
  <c r="E290" i="75"/>
  <c r="A291" i="75"/>
  <c r="B291" i="75"/>
  <c r="C291" i="75"/>
  <c r="D291" i="75"/>
  <c r="E291" i="75"/>
  <c r="A292" i="75"/>
  <c r="B292" i="75"/>
  <c r="C292" i="75"/>
  <c r="D292" i="75"/>
  <c r="E292" i="75"/>
  <c r="A293" i="75"/>
  <c r="B293" i="75"/>
  <c r="C293" i="75"/>
  <c r="D293" i="75"/>
  <c r="E293" i="75"/>
  <c r="A294" i="75"/>
  <c r="B294" i="75"/>
  <c r="C294" i="75"/>
  <c r="D294" i="75"/>
  <c r="E294" i="75"/>
  <c r="A295" i="75"/>
  <c r="B295" i="75"/>
  <c r="C295" i="75"/>
  <c r="D295" i="75"/>
  <c r="E295" i="75"/>
  <c r="A296" i="75"/>
  <c r="B296" i="75"/>
  <c r="C296" i="75"/>
  <c r="D296" i="75"/>
  <c r="E296" i="75"/>
  <c r="A297" i="75"/>
  <c r="B297" i="75"/>
  <c r="C297" i="75"/>
  <c r="D297" i="75"/>
  <c r="E297" i="75"/>
  <c r="A298" i="75"/>
  <c r="B298" i="75"/>
  <c r="C298" i="75"/>
  <c r="D298" i="75"/>
  <c r="E298" i="75"/>
  <c r="A299" i="75"/>
  <c r="B299" i="75"/>
  <c r="C299" i="75"/>
  <c r="D299" i="75"/>
  <c r="E299" i="75"/>
  <c r="A300" i="75"/>
  <c r="B300" i="75"/>
  <c r="C300" i="75"/>
  <c r="D300" i="75"/>
  <c r="E300" i="75"/>
  <c r="A301" i="75"/>
  <c r="B301" i="75"/>
  <c r="C301" i="75"/>
  <c r="D301" i="75"/>
  <c r="E301" i="75"/>
  <c r="A302" i="75"/>
  <c r="B302" i="75"/>
  <c r="C302" i="75"/>
  <c r="D302" i="75"/>
  <c r="E302" i="75"/>
  <c r="A303" i="75"/>
  <c r="B303" i="75"/>
  <c r="C303" i="75"/>
  <c r="D303" i="75"/>
  <c r="E303" i="75"/>
  <c r="A304" i="75"/>
  <c r="B304" i="75"/>
  <c r="C304" i="75"/>
  <c r="D304" i="75"/>
  <c r="E304" i="75"/>
  <c r="A305" i="75"/>
  <c r="B305" i="75"/>
  <c r="C305" i="75"/>
  <c r="D305" i="75"/>
  <c r="E305" i="75"/>
  <c r="A306" i="75"/>
  <c r="B306" i="75"/>
  <c r="C306" i="75"/>
  <c r="D306" i="75"/>
  <c r="E306" i="75"/>
  <c r="A307" i="75"/>
  <c r="B307" i="75"/>
  <c r="C307" i="75"/>
  <c r="D307" i="75"/>
  <c r="E307" i="75"/>
  <c r="A308" i="75"/>
  <c r="B308" i="75"/>
  <c r="C308" i="75"/>
  <c r="D308" i="75"/>
  <c r="E308" i="75"/>
  <c r="A309" i="75"/>
  <c r="B309" i="75"/>
  <c r="C309" i="75"/>
  <c r="D309" i="75"/>
  <c r="E309" i="75"/>
  <c r="A310" i="75"/>
  <c r="B310" i="75"/>
  <c r="C310" i="75"/>
  <c r="D310" i="75"/>
  <c r="E310" i="75"/>
  <c r="A311" i="75"/>
  <c r="B311" i="75"/>
  <c r="C311" i="75"/>
  <c r="D311" i="75"/>
  <c r="E311" i="75"/>
  <c r="A312" i="75"/>
  <c r="B312" i="75"/>
  <c r="C312" i="75"/>
  <c r="D312" i="75"/>
  <c r="E312" i="75"/>
  <c r="A313" i="75"/>
  <c r="B313" i="75"/>
  <c r="C313" i="75"/>
  <c r="D313" i="75"/>
  <c r="E313" i="75"/>
  <c r="A314" i="75"/>
  <c r="B314" i="75"/>
  <c r="C314" i="75"/>
  <c r="D314" i="75"/>
  <c r="E314" i="75"/>
  <c r="A315" i="75"/>
  <c r="B315" i="75"/>
  <c r="C315" i="75"/>
  <c r="D315" i="75"/>
  <c r="E315" i="75"/>
  <c r="A316" i="75"/>
  <c r="B316" i="75"/>
  <c r="C316" i="75"/>
  <c r="D316" i="75"/>
  <c r="E316" i="75"/>
  <c r="A317" i="75"/>
  <c r="B317" i="75"/>
  <c r="C317" i="75"/>
  <c r="D317" i="75"/>
  <c r="E317" i="75"/>
  <c r="A318" i="75"/>
  <c r="B318" i="75"/>
  <c r="C318" i="75"/>
  <c r="D318" i="75"/>
  <c r="E318" i="75"/>
  <c r="A319" i="75"/>
  <c r="B319" i="75"/>
  <c r="C319" i="75"/>
  <c r="D319" i="75"/>
  <c r="E319" i="75"/>
  <c r="A320" i="75"/>
  <c r="B320" i="75"/>
  <c r="C320" i="75"/>
  <c r="D320" i="75"/>
  <c r="E320" i="75"/>
  <c r="A321" i="75"/>
  <c r="B321" i="75"/>
  <c r="C321" i="75"/>
  <c r="D321" i="75"/>
  <c r="E321" i="75"/>
  <c r="A322" i="75"/>
  <c r="B322" i="75"/>
  <c r="C322" i="75"/>
  <c r="D322" i="75"/>
  <c r="E322" i="75"/>
  <c r="A323" i="75"/>
  <c r="B323" i="75"/>
  <c r="C323" i="75"/>
  <c r="D323" i="75"/>
  <c r="E323" i="75"/>
  <c r="A324" i="75"/>
  <c r="B324" i="75"/>
  <c r="C324" i="75"/>
  <c r="D324" i="75"/>
  <c r="E324" i="75"/>
  <c r="A325" i="75"/>
  <c r="B325" i="75"/>
  <c r="C325" i="75"/>
  <c r="D325" i="75"/>
  <c r="E325" i="75"/>
  <c r="A326" i="75"/>
  <c r="B326" i="75"/>
  <c r="C326" i="75"/>
  <c r="D326" i="75"/>
  <c r="E326" i="75"/>
  <c r="A327" i="75"/>
  <c r="B327" i="75"/>
  <c r="C327" i="75"/>
  <c r="D327" i="75"/>
  <c r="E327" i="75"/>
  <c r="A328" i="75"/>
  <c r="B328" i="75"/>
  <c r="C328" i="75"/>
  <c r="D328" i="75"/>
  <c r="E328" i="75"/>
  <c r="A329" i="75"/>
  <c r="B329" i="75"/>
  <c r="C329" i="75"/>
  <c r="D329" i="75"/>
  <c r="E329" i="75"/>
  <c r="A330" i="75"/>
  <c r="B330" i="75"/>
  <c r="C330" i="75"/>
  <c r="D330" i="75"/>
  <c r="E330" i="75"/>
  <c r="A331" i="75"/>
  <c r="B331" i="75"/>
  <c r="C331" i="75"/>
  <c r="D331" i="75"/>
  <c r="E331" i="75"/>
  <c r="A332" i="75"/>
  <c r="B332" i="75"/>
  <c r="C332" i="75"/>
  <c r="D332" i="75"/>
  <c r="E332" i="75"/>
  <c r="A333" i="75"/>
  <c r="B333" i="75"/>
  <c r="C333" i="75"/>
  <c r="D333" i="75"/>
  <c r="E333" i="75"/>
  <c r="A334" i="75"/>
  <c r="B334" i="75"/>
  <c r="C334" i="75"/>
  <c r="D334" i="75"/>
  <c r="E334" i="75"/>
  <c r="A335" i="75"/>
  <c r="B335" i="75"/>
  <c r="C335" i="75"/>
  <c r="D335" i="75"/>
  <c r="E335" i="75"/>
  <c r="A336" i="75"/>
  <c r="B336" i="75"/>
  <c r="C336" i="75"/>
  <c r="D336" i="75"/>
  <c r="E336" i="75"/>
  <c r="A337" i="75"/>
  <c r="B337" i="75"/>
  <c r="C337" i="75"/>
  <c r="D337" i="75"/>
  <c r="E337" i="75"/>
  <c r="A338" i="75"/>
  <c r="B338" i="75"/>
  <c r="C338" i="75"/>
  <c r="D338" i="75"/>
  <c r="E338" i="75"/>
  <c r="A339" i="75"/>
  <c r="B339" i="75"/>
  <c r="C339" i="75"/>
  <c r="D339" i="75"/>
  <c r="E339" i="75"/>
  <c r="A340" i="75"/>
  <c r="B340" i="75"/>
  <c r="C340" i="75"/>
  <c r="D340" i="75"/>
  <c r="E340" i="75"/>
  <c r="A341" i="75"/>
  <c r="B341" i="75"/>
  <c r="C341" i="75"/>
  <c r="D341" i="75"/>
  <c r="E341" i="75"/>
  <c r="A342" i="75"/>
  <c r="B342" i="75"/>
  <c r="C342" i="75"/>
  <c r="D342" i="75"/>
  <c r="E342" i="75"/>
  <c r="A343" i="75"/>
  <c r="B343" i="75"/>
  <c r="C343" i="75"/>
  <c r="D343" i="75"/>
  <c r="E343" i="75"/>
  <c r="A344" i="75"/>
  <c r="B344" i="75"/>
  <c r="C344" i="75"/>
  <c r="D344" i="75"/>
  <c r="E344" i="75"/>
  <c r="A345" i="75"/>
  <c r="B345" i="75"/>
  <c r="C345" i="75"/>
  <c r="D345" i="75"/>
  <c r="E345" i="75"/>
  <c r="A346" i="75"/>
  <c r="B346" i="75"/>
  <c r="C346" i="75"/>
  <c r="D346" i="75"/>
  <c r="E346" i="75"/>
  <c r="A347" i="75"/>
  <c r="B347" i="75"/>
  <c r="C347" i="75"/>
  <c r="D347" i="75"/>
  <c r="E347" i="75"/>
  <c r="A348" i="75"/>
  <c r="B348" i="75"/>
  <c r="C348" i="75"/>
  <c r="D348" i="75"/>
  <c r="E348" i="75"/>
  <c r="A349" i="75"/>
  <c r="B349" i="75"/>
  <c r="C349" i="75"/>
  <c r="D349" i="75"/>
  <c r="E349" i="75"/>
  <c r="A350" i="75"/>
  <c r="B350" i="75"/>
  <c r="C350" i="75"/>
  <c r="D350" i="75"/>
  <c r="E350" i="75"/>
  <c r="A351" i="75"/>
  <c r="B351" i="75"/>
  <c r="C351" i="75"/>
  <c r="D351" i="75"/>
  <c r="E351" i="75"/>
  <c r="A352" i="75"/>
  <c r="B352" i="75"/>
  <c r="C352" i="75"/>
  <c r="D352" i="75"/>
  <c r="E352" i="75"/>
  <c r="A353" i="75"/>
  <c r="B353" i="75"/>
  <c r="C353" i="75"/>
  <c r="D353" i="75"/>
  <c r="E353" i="75"/>
  <c r="A354" i="75"/>
  <c r="B354" i="75"/>
  <c r="C354" i="75"/>
  <c r="D354" i="75"/>
  <c r="E354" i="75"/>
  <c r="A355" i="75"/>
  <c r="B355" i="75"/>
  <c r="C355" i="75"/>
  <c r="D355" i="75"/>
  <c r="E355" i="75"/>
  <c r="A356" i="75"/>
  <c r="B356" i="75"/>
  <c r="C356" i="75"/>
  <c r="D356" i="75"/>
  <c r="E356" i="75"/>
  <c r="A357" i="75"/>
  <c r="B357" i="75"/>
  <c r="C357" i="75"/>
  <c r="D357" i="75"/>
  <c r="E357" i="75"/>
  <c r="A358" i="75"/>
  <c r="B358" i="75"/>
  <c r="C358" i="75"/>
  <c r="D358" i="75"/>
  <c r="E358" i="75"/>
  <c r="A359" i="75"/>
  <c r="B359" i="75"/>
  <c r="C359" i="75"/>
  <c r="D359" i="75"/>
  <c r="E359" i="75"/>
  <c r="A360" i="75"/>
  <c r="B360" i="75"/>
  <c r="C360" i="75"/>
  <c r="D360" i="75"/>
  <c r="E360" i="75"/>
  <c r="A361" i="75"/>
  <c r="B361" i="75"/>
  <c r="C361" i="75"/>
  <c r="D361" i="75"/>
  <c r="E361" i="75"/>
  <c r="A362" i="75"/>
  <c r="B362" i="75"/>
  <c r="C362" i="75"/>
  <c r="D362" i="75"/>
  <c r="E362" i="75"/>
  <c r="A363" i="75"/>
  <c r="B363" i="75"/>
  <c r="C363" i="75"/>
  <c r="D363" i="75"/>
  <c r="E363" i="75"/>
  <c r="A364" i="75"/>
  <c r="B364" i="75"/>
  <c r="C364" i="75"/>
  <c r="D364" i="75"/>
  <c r="E364" i="75"/>
  <c r="A365" i="75"/>
  <c r="B365" i="75"/>
  <c r="C365" i="75"/>
  <c r="D365" i="75"/>
  <c r="E365" i="75"/>
  <c r="A366" i="75"/>
  <c r="B366" i="75"/>
  <c r="C366" i="75"/>
  <c r="D366" i="75"/>
  <c r="E366" i="75"/>
  <c r="A367" i="75"/>
  <c r="B367" i="75"/>
  <c r="C367" i="75"/>
  <c r="D367" i="75"/>
  <c r="E367" i="75"/>
  <c r="A368" i="75"/>
  <c r="B368" i="75"/>
  <c r="C368" i="75"/>
  <c r="D368" i="75"/>
  <c r="E368" i="75"/>
  <c r="A369" i="75"/>
  <c r="B369" i="75"/>
  <c r="C369" i="75"/>
  <c r="D369" i="75"/>
  <c r="E369" i="75"/>
  <c r="A370" i="75"/>
  <c r="B370" i="75"/>
  <c r="C370" i="75"/>
  <c r="D370" i="75"/>
  <c r="E370" i="75"/>
  <c r="A371" i="75"/>
  <c r="B371" i="75"/>
  <c r="C371" i="75"/>
  <c r="D371" i="75"/>
  <c r="E371" i="75"/>
  <c r="A372" i="75"/>
  <c r="B372" i="75"/>
  <c r="C372" i="75"/>
  <c r="D372" i="75"/>
  <c r="E372" i="75"/>
  <c r="A373" i="75"/>
  <c r="B373" i="75"/>
  <c r="C373" i="75"/>
  <c r="D373" i="75"/>
  <c r="E373" i="75"/>
  <c r="A374" i="75"/>
  <c r="B374" i="75"/>
  <c r="C374" i="75"/>
  <c r="D374" i="75"/>
  <c r="E374" i="75"/>
  <c r="A375" i="75"/>
  <c r="B375" i="75"/>
  <c r="C375" i="75"/>
  <c r="D375" i="75"/>
  <c r="E375" i="75"/>
  <c r="A376" i="75"/>
  <c r="B376" i="75"/>
  <c r="C376" i="75"/>
  <c r="D376" i="75"/>
  <c r="E376" i="75"/>
  <c r="A377" i="75"/>
  <c r="B377" i="75"/>
  <c r="C377" i="75"/>
  <c r="D377" i="75"/>
  <c r="E377" i="75"/>
  <c r="A378" i="75"/>
  <c r="B378" i="75"/>
  <c r="C378" i="75"/>
  <c r="D378" i="75"/>
  <c r="E378" i="75"/>
  <c r="A379" i="75"/>
  <c r="B379" i="75"/>
  <c r="C379" i="75"/>
  <c r="D379" i="75"/>
  <c r="E379" i="75"/>
  <c r="A380" i="75"/>
  <c r="B380" i="75"/>
  <c r="C380" i="75"/>
  <c r="D380" i="75"/>
  <c r="E380" i="75"/>
  <c r="A381" i="75"/>
  <c r="B381" i="75"/>
  <c r="C381" i="75"/>
  <c r="D381" i="75"/>
  <c r="E381" i="75"/>
  <c r="A382" i="75"/>
  <c r="B382" i="75"/>
  <c r="C382" i="75"/>
  <c r="D382" i="75"/>
  <c r="E382" i="75"/>
  <c r="A383" i="75"/>
  <c r="B383" i="75"/>
  <c r="C383" i="75"/>
  <c r="D383" i="75"/>
  <c r="E383" i="75"/>
  <c r="A384" i="75"/>
  <c r="B384" i="75"/>
  <c r="C384" i="75"/>
  <c r="D384" i="75"/>
  <c r="E384" i="75"/>
  <c r="A385" i="75"/>
  <c r="B385" i="75"/>
  <c r="C385" i="75"/>
  <c r="D385" i="75"/>
  <c r="E385" i="75"/>
  <c r="A386" i="75"/>
  <c r="B386" i="75"/>
  <c r="C386" i="75"/>
  <c r="D386" i="75"/>
  <c r="E386" i="75"/>
  <c r="A387" i="75"/>
  <c r="B387" i="75"/>
  <c r="C387" i="75"/>
  <c r="D387" i="75"/>
  <c r="E387" i="75"/>
  <c r="A388" i="75"/>
  <c r="B388" i="75"/>
  <c r="C388" i="75"/>
  <c r="D388" i="75"/>
  <c r="E388" i="75"/>
  <c r="A389" i="75"/>
  <c r="B389" i="75"/>
  <c r="C389" i="75"/>
  <c r="D389" i="75"/>
  <c r="E389" i="75"/>
  <c r="A390" i="75"/>
  <c r="B390" i="75"/>
  <c r="C390" i="75"/>
  <c r="D390" i="75"/>
  <c r="E390" i="75"/>
  <c r="A391" i="75"/>
  <c r="B391" i="75"/>
  <c r="C391" i="75"/>
  <c r="D391" i="75"/>
  <c r="E391" i="75"/>
  <c r="A392" i="75"/>
  <c r="B392" i="75"/>
  <c r="C392" i="75"/>
  <c r="D392" i="75"/>
  <c r="E392" i="75"/>
  <c r="A393" i="75"/>
  <c r="B393" i="75"/>
  <c r="C393" i="75"/>
  <c r="D393" i="75"/>
  <c r="E393" i="75"/>
  <c r="A394" i="75"/>
  <c r="B394" i="75"/>
  <c r="C394" i="75"/>
  <c r="D394" i="75"/>
  <c r="E394" i="75"/>
  <c r="A395" i="75"/>
  <c r="B395" i="75"/>
  <c r="C395" i="75"/>
  <c r="D395" i="75"/>
  <c r="E395" i="75"/>
  <c r="A396" i="75"/>
  <c r="B396" i="75"/>
  <c r="C396" i="75"/>
  <c r="D396" i="75"/>
  <c r="E396" i="75"/>
  <c r="A397" i="75"/>
  <c r="B397" i="75"/>
  <c r="C397" i="75"/>
  <c r="D397" i="75"/>
  <c r="E397" i="75"/>
  <c r="A398" i="75"/>
  <c r="B398" i="75"/>
  <c r="C398" i="75"/>
  <c r="D398" i="75"/>
  <c r="E398" i="75"/>
  <c r="A399" i="75"/>
  <c r="B399" i="75"/>
  <c r="C399" i="75"/>
  <c r="D399" i="75"/>
  <c r="E399" i="75"/>
  <c r="A400" i="75"/>
  <c r="B400" i="75"/>
  <c r="C400" i="75"/>
  <c r="D400" i="75"/>
  <c r="E400" i="75"/>
  <c r="A401" i="75"/>
  <c r="B401" i="75"/>
  <c r="C401" i="75"/>
  <c r="D401" i="75"/>
  <c r="E401" i="75"/>
  <c r="A402" i="75"/>
  <c r="B402" i="75"/>
  <c r="C402" i="75"/>
  <c r="D402" i="75"/>
  <c r="E402" i="75"/>
  <c r="A403" i="75"/>
  <c r="B403" i="75"/>
  <c r="C403" i="75"/>
  <c r="D403" i="75"/>
  <c r="E403" i="75"/>
  <c r="A404" i="75"/>
  <c r="B404" i="75"/>
  <c r="C404" i="75"/>
  <c r="D404" i="75"/>
  <c r="E404" i="75"/>
  <c r="A405" i="75"/>
  <c r="B405" i="75"/>
  <c r="C405" i="75"/>
  <c r="D405" i="75"/>
  <c r="E405" i="75"/>
  <c r="A406" i="75"/>
  <c r="B406" i="75"/>
  <c r="C406" i="75"/>
  <c r="D406" i="75"/>
  <c r="E406" i="75"/>
  <c r="A407" i="75"/>
  <c r="B407" i="75"/>
  <c r="C407" i="75"/>
  <c r="D407" i="75"/>
  <c r="E407" i="75"/>
  <c r="A408" i="75"/>
  <c r="B408" i="75"/>
  <c r="C408" i="75"/>
  <c r="D408" i="75"/>
  <c r="E408" i="75"/>
  <c r="A409" i="75"/>
  <c r="B409" i="75"/>
  <c r="C409" i="75"/>
  <c r="D409" i="75"/>
  <c r="E409" i="75"/>
  <c r="A410" i="75"/>
  <c r="B410" i="75"/>
  <c r="C410" i="75"/>
  <c r="D410" i="75"/>
  <c r="E410" i="75"/>
  <c r="A411" i="75"/>
  <c r="B411" i="75"/>
  <c r="C411" i="75"/>
  <c r="D411" i="75"/>
  <c r="E411" i="75"/>
  <c r="A412" i="75"/>
  <c r="B412" i="75"/>
  <c r="C412" i="75"/>
  <c r="D412" i="75"/>
  <c r="E412" i="75"/>
  <c r="A413" i="75"/>
  <c r="B413" i="75"/>
  <c r="C413" i="75"/>
  <c r="D413" i="75"/>
  <c r="E413" i="75"/>
  <c r="A414" i="75"/>
  <c r="B414" i="75"/>
  <c r="C414" i="75"/>
  <c r="D414" i="75"/>
  <c r="E414" i="75"/>
  <c r="A415" i="75"/>
  <c r="B415" i="75"/>
  <c r="C415" i="75"/>
  <c r="D415" i="75"/>
  <c r="E415" i="75"/>
  <c r="A416" i="75"/>
  <c r="B416" i="75"/>
  <c r="C416" i="75"/>
  <c r="D416" i="75"/>
  <c r="E416" i="75"/>
  <c r="A417" i="75"/>
  <c r="B417" i="75"/>
  <c r="C417" i="75"/>
  <c r="D417" i="75"/>
  <c r="E417" i="75"/>
  <c r="A418" i="75"/>
  <c r="B418" i="75"/>
  <c r="C418" i="75"/>
  <c r="D418" i="75"/>
  <c r="E418" i="75"/>
  <c r="A419" i="75"/>
  <c r="B419" i="75"/>
  <c r="C419" i="75"/>
  <c r="D419" i="75"/>
  <c r="E419" i="75"/>
  <c r="A420" i="75"/>
  <c r="B420" i="75"/>
  <c r="C420" i="75"/>
  <c r="D420" i="75"/>
  <c r="E420" i="75"/>
  <c r="A421" i="75"/>
  <c r="B421" i="75"/>
  <c r="C421" i="75"/>
  <c r="D421" i="75"/>
  <c r="E421" i="75"/>
  <c r="A422" i="75"/>
  <c r="B422" i="75"/>
  <c r="C422" i="75"/>
  <c r="D422" i="75"/>
  <c r="E422" i="75"/>
  <c r="A423" i="75"/>
  <c r="B423" i="75"/>
  <c r="C423" i="75"/>
  <c r="D423" i="75"/>
  <c r="E423" i="75"/>
  <c r="A424" i="75"/>
  <c r="B424" i="75"/>
  <c r="C424" i="75"/>
  <c r="D424" i="75"/>
  <c r="E424" i="75"/>
  <c r="A425" i="75"/>
  <c r="B425" i="75"/>
  <c r="C425" i="75"/>
  <c r="D425" i="75"/>
  <c r="E425" i="75"/>
  <c r="A426" i="75"/>
  <c r="B426" i="75"/>
  <c r="C426" i="75"/>
  <c r="D426" i="75"/>
  <c r="E426" i="75"/>
  <c r="A427" i="75"/>
  <c r="B427" i="75"/>
  <c r="C427" i="75"/>
  <c r="D427" i="75"/>
  <c r="E427" i="75"/>
  <c r="A428" i="75"/>
  <c r="B428" i="75"/>
  <c r="C428" i="75"/>
  <c r="D428" i="75"/>
  <c r="E428" i="75"/>
  <c r="A429" i="75"/>
  <c r="B429" i="75"/>
  <c r="C429" i="75"/>
  <c r="D429" i="75"/>
  <c r="E429" i="75"/>
  <c r="A430" i="75"/>
  <c r="B430" i="75"/>
  <c r="C430" i="75"/>
  <c r="D430" i="75"/>
  <c r="E430" i="75"/>
  <c r="A431" i="75"/>
  <c r="B431" i="75"/>
  <c r="C431" i="75"/>
  <c r="D431" i="75"/>
  <c r="E431" i="75"/>
  <c r="A432" i="75"/>
  <c r="B432" i="75"/>
  <c r="C432" i="75"/>
  <c r="D432" i="75"/>
  <c r="E432" i="75"/>
  <c r="A433" i="75"/>
  <c r="B433" i="75"/>
  <c r="C433" i="75"/>
  <c r="D433" i="75"/>
  <c r="E433" i="75"/>
  <c r="A434" i="75"/>
  <c r="B434" i="75"/>
  <c r="C434" i="75"/>
  <c r="D434" i="75"/>
  <c r="E434" i="75"/>
  <c r="A435" i="75"/>
  <c r="B435" i="75"/>
  <c r="C435" i="75"/>
  <c r="D435" i="75"/>
  <c r="E435" i="75"/>
  <c r="A436" i="75"/>
  <c r="B436" i="75"/>
  <c r="C436" i="75"/>
  <c r="D436" i="75"/>
  <c r="E436" i="75"/>
  <c r="A437" i="75"/>
  <c r="B437" i="75"/>
  <c r="C437" i="75"/>
  <c r="D437" i="75"/>
  <c r="E437" i="75"/>
  <c r="A438" i="75"/>
  <c r="B438" i="75"/>
  <c r="C438" i="75"/>
  <c r="D438" i="75"/>
  <c r="E438" i="75"/>
  <c r="A439" i="75"/>
  <c r="B439" i="75"/>
  <c r="C439" i="75"/>
  <c r="D439" i="75"/>
  <c r="E439" i="75"/>
  <c r="A440" i="75"/>
  <c r="B440" i="75"/>
  <c r="C440" i="75"/>
  <c r="D440" i="75"/>
  <c r="E440" i="75"/>
  <c r="A441" i="75"/>
  <c r="B441" i="75"/>
  <c r="C441" i="75"/>
  <c r="D441" i="75"/>
  <c r="E441" i="75"/>
  <c r="A442" i="75"/>
  <c r="B442" i="75"/>
  <c r="C442" i="75"/>
  <c r="D442" i="75"/>
  <c r="E442" i="75"/>
  <c r="A443" i="75"/>
  <c r="B443" i="75"/>
  <c r="C443" i="75"/>
  <c r="D443" i="75"/>
  <c r="E443" i="75"/>
  <c r="A444" i="75"/>
  <c r="B444" i="75"/>
  <c r="C444" i="75"/>
  <c r="D444" i="75"/>
  <c r="E444" i="75"/>
  <c r="A445" i="75"/>
  <c r="B445" i="75"/>
  <c r="C445" i="75"/>
  <c r="D445" i="75"/>
  <c r="E445" i="75"/>
  <c r="A446" i="75"/>
  <c r="B446" i="75"/>
  <c r="C446" i="75"/>
  <c r="D446" i="75"/>
  <c r="E446" i="75"/>
  <c r="A447" i="75"/>
  <c r="B447" i="75"/>
  <c r="C447" i="75"/>
  <c r="D447" i="75"/>
  <c r="E447" i="75"/>
  <c r="A448" i="75"/>
  <c r="B448" i="75"/>
  <c r="C448" i="75"/>
  <c r="D448" i="75"/>
  <c r="E448" i="75"/>
  <c r="A449" i="75"/>
  <c r="B449" i="75"/>
  <c r="C449" i="75"/>
  <c r="D449" i="75"/>
  <c r="E449" i="75"/>
  <c r="A450" i="75"/>
  <c r="B450" i="75"/>
  <c r="C450" i="75"/>
  <c r="D450" i="75"/>
  <c r="E450" i="75"/>
  <c r="A451" i="75"/>
  <c r="B451" i="75"/>
  <c r="C451" i="75"/>
  <c r="D451" i="75"/>
  <c r="E451" i="75"/>
  <c r="A452" i="75"/>
  <c r="B452" i="75"/>
  <c r="C452" i="75"/>
  <c r="D452" i="75"/>
  <c r="E452" i="75"/>
  <c r="A453" i="75"/>
  <c r="B453" i="75"/>
  <c r="C453" i="75"/>
  <c r="D453" i="75"/>
  <c r="E453" i="75"/>
  <c r="A454" i="75"/>
  <c r="B454" i="75"/>
  <c r="C454" i="75"/>
  <c r="D454" i="75"/>
  <c r="E454" i="75"/>
  <c r="A455" i="75"/>
  <c r="B455" i="75"/>
  <c r="C455" i="75"/>
  <c r="D455" i="75"/>
  <c r="E455" i="75"/>
  <c r="A456" i="75"/>
  <c r="B456" i="75"/>
  <c r="C456" i="75"/>
  <c r="D456" i="75"/>
  <c r="E456" i="75"/>
  <c r="A457" i="75"/>
  <c r="B457" i="75"/>
  <c r="C457" i="75"/>
  <c r="D457" i="75"/>
  <c r="E457" i="75"/>
  <c r="A458" i="75"/>
  <c r="B458" i="75"/>
  <c r="C458" i="75"/>
  <c r="D458" i="75"/>
  <c r="E458" i="75"/>
  <c r="A459" i="75"/>
  <c r="B459" i="75"/>
  <c r="C459" i="75"/>
  <c r="D459" i="75"/>
  <c r="E459" i="75"/>
  <c r="A460" i="75"/>
  <c r="B460" i="75"/>
  <c r="C460" i="75"/>
  <c r="D460" i="75"/>
  <c r="E460" i="75"/>
  <c r="A461" i="75"/>
  <c r="B461" i="75"/>
  <c r="C461" i="75"/>
  <c r="D461" i="75"/>
  <c r="E461" i="75"/>
  <c r="A462" i="75"/>
  <c r="B462" i="75"/>
  <c r="C462" i="75"/>
  <c r="D462" i="75"/>
  <c r="E462" i="75"/>
  <c r="A463" i="75"/>
  <c r="B463" i="75"/>
  <c r="C463" i="75"/>
  <c r="D463" i="75"/>
  <c r="E463" i="75"/>
  <c r="A464" i="75"/>
  <c r="B464" i="75"/>
  <c r="C464" i="75"/>
  <c r="D464" i="75"/>
  <c r="E464" i="75"/>
  <c r="A465" i="75"/>
  <c r="B465" i="75"/>
  <c r="C465" i="75"/>
  <c r="D465" i="75"/>
  <c r="E465" i="75"/>
  <c r="A466" i="75"/>
  <c r="B466" i="75"/>
  <c r="C466" i="75"/>
  <c r="D466" i="75"/>
  <c r="E466" i="75"/>
  <c r="A467" i="75"/>
  <c r="B467" i="75"/>
  <c r="C467" i="75"/>
  <c r="D467" i="75"/>
  <c r="E467" i="75"/>
  <c r="A468" i="75"/>
  <c r="B468" i="75"/>
  <c r="C468" i="75"/>
  <c r="D468" i="75"/>
  <c r="E468" i="75"/>
  <c r="A469" i="75"/>
  <c r="B469" i="75"/>
  <c r="C469" i="75"/>
  <c r="D469" i="75"/>
  <c r="E469" i="75"/>
  <c r="A470" i="75"/>
  <c r="B470" i="75"/>
  <c r="C470" i="75"/>
  <c r="D470" i="75"/>
  <c r="E470" i="75"/>
  <c r="A471" i="75"/>
  <c r="B471" i="75"/>
  <c r="C471" i="75"/>
  <c r="D471" i="75"/>
  <c r="E471" i="75"/>
  <c r="A472" i="75"/>
  <c r="B472" i="75"/>
  <c r="C472" i="75"/>
  <c r="D472" i="75"/>
  <c r="E472" i="75"/>
  <c r="A473" i="75"/>
  <c r="B473" i="75"/>
  <c r="C473" i="75"/>
  <c r="D473" i="75"/>
  <c r="E473" i="75"/>
  <c r="A474" i="75"/>
  <c r="B474" i="75"/>
  <c r="C474" i="75"/>
  <c r="D474" i="75"/>
  <c r="E474" i="75"/>
  <c r="A475" i="75"/>
  <c r="B475" i="75"/>
  <c r="C475" i="75"/>
  <c r="D475" i="75"/>
  <c r="E475" i="75"/>
  <c r="A476" i="75"/>
  <c r="B476" i="75"/>
  <c r="C476" i="75"/>
  <c r="D476" i="75"/>
  <c r="E476" i="75"/>
  <c r="A477" i="75"/>
  <c r="B477" i="75"/>
  <c r="C477" i="75"/>
  <c r="D477" i="75"/>
  <c r="E477" i="75"/>
  <c r="A478" i="75"/>
  <c r="B478" i="75"/>
  <c r="C478" i="75"/>
  <c r="D478" i="75"/>
  <c r="E478" i="75"/>
  <c r="A479" i="75"/>
  <c r="B479" i="75"/>
  <c r="C479" i="75"/>
  <c r="D479" i="75"/>
  <c r="E479" i="75"/>
  <c r="A480" i="75"/>
  <c r="B480" i="75"/>
  <c r="C480" i="75"/>
  <c r="D480" i="75"/>
  <c r="E480" i="75"/>
  <c r="A481" i="75"/>
  <c r="B481" i="75"/>
  <c r="C481" i="75"/>
  <c r="D481" i="75"/>
  <c r="E481" i="75"/>
  <c r="A482" i="75"/>
  <c r="B482" i="75"/>
  <c r="C482" i="75"/>
  <c r="D482" i="75"/>
  <c r="E482" i="75"/>
  <c r="A483" i="75"/>
  <c r="B483" i="75"/>
  <c r="C483" i="75"/>
  <c r="D483" i="75"/>
  <c r="E483" i="75"/>
  <c r="A484" i="75"/>
  <c r="B484" i="75"/>
  <c r="C484" i="75"/>
  <c r="D484" i="75"/>
  <c r="E484" i="75"/>
  <c r="A485" i="75"/>
  <c r="B485" i="75"/>
  <c r="C485" i="75"/>
  <c r="D485" i="75"/>
  <c r="E485" i="75"/>
  <c r="A486" i="75"/>
  <c r="B486" i="75"/>
  <c r="C486" i="75"/>
  <c r="D486" i="75"/>
  <c r="E486" i="75"/>
  <c r="A487" i="75"/>
  <c r="B487" i="75"/>
  <c r="C487" i="75"/>
  <c r="D487" i="75"/>
  <c r="E487" i="75"/>
  <c r="A488" i="75"/>
  <c r="B488" i="75"/>
  <c r="C488" i="75"/>
  <c r="D488" i="75"/>
  <c r="E488" i="75"/>
  <c r="A489" i="75"/>
  <c r="B489" i="75"/>
  <c r="C489" i="75"/>
  <c r="D489" i="75"/>
  <c r="E489" i="75"/>
  <c r="A490" i="75"/>
  <c r="B490" i="75"/>
  <c r="C490" i="75"/>
  <c r="D490" i="75"/>
  <c r="E490" i="75"/>
  <c r="A491" i="75"/>
  <c r="B491" i="75"/>
  <c r="C491" i="75"/>
  <c r="D491" i="75"/>
  <c r="E491" i="75"/>
  <c r="A492" i="75"/>
  <c r="B492" i="75"/>
  <c r="C492" i="75"/>
  <c r="D492" i="75"/>
  <c r="E492" i="75"/>
  <c r="A493" i="75"/>
  <c r="B493" i="75"/>
  <c r="C493" i="75"/>
  <c r="D493" i="75"/>
  <c r="E493" i="75"/>
  <c r="A494" i="75"/>
  <c r="B494" i="75"/>
  <c r="C494" i="75"/>
  <c r="D494" i="75"/>
  <c r="E494" i="75"/>
  <c r="A495" i="75"/>
  <c r="B495" i="75"/>
  <c r="C495" i="75"/>
  <c r="D495" i="75"/>
  <c r="E495" i="75"/>
  <c r="A496" i="75"/>
  <c r="B496" i="75"/>
  <c r="C496" i="75"/>
  <c r="D496" i="75"/>
  <c r="E496" i="75"/>
  <c r="A497" i="75"/>
  <c r="B497" i="75"/>
  <c r="C497" i="75"/>
  <c r="D497" i="75"/>
  <c r="E497" i="75"/>
  <c r="A498" i="75"/>
  <c r="B498" i="75"/>
  <c r="C498" i="75"/>
  <c r="D498" i="75"/>
  <c r="E498" i="75"/>
  <c r="A499" i="75"/>
  <c r="B499" i="75"/>
  <c r="C499" i="75"/>
  <c r="D499" i="75"/>
  <c r="E499" i="75"/>
  <c r="A500" i="75"/>
  <c r="B500" i="75"/>
  <c r="C500" i="75"/>
  <c r="D500" i="75"/>
  <c r="E500" i="75"/>
  <c r="A501" i="75"/>
  <c r="B501" i="75"/>
  <c r="C501" i="75"/>
  <c r="D501" i="75"/>
  <c r="E501" i="75"/>
  <c r="A502" i="75"/>
  <c r="B502" i="75"/>
  <c r="C502" i="75"/>
  <c r="D502" i="75"/>
  <c r="E502" i="75"/>
  <c r="A503" i="75"/>
  <c r="B503" i="75"/>
  <c r="C503" i="75"/>
  <c r="D503" i="75"/>
  <c r="E503" i="75"/>
  <c r="A504" i="75"/>
  <c r="B504" i="75"/>
  <c r="C504" i="75"/>
  <c r="D504" i="75"/>
  <c r="E504" i="75"/>
  <c r="A505" i="75"/>
  <c r="B505" i="75"/>
  <c r="C505" i="75"/>
  <c r="D505" i="75"/>
  <c r="E505" i="75"/>
  <c r="A506" i="75"/>
  <c r="B506" i="75"/>
  <c r="C506" i="75"/>
  <c r="D506" i="75"/>
  <c r="E506" i="75"/>
  <c r="A507" i="75"/>
  <c r="B507" i="75"/>
  <c r="C507" i="75"/>
  <c r="D507" i="75"/>
  <c r="E507" i="75"/>
  <c r="A508" i="75"/>
  <c r="B508" i="75"/>
  <c r="C508" i="75"/>
  <c r="D508" i="75"/>
  <c r="E508" i="75"/>
  <c r="A509" i="75"/>
  <c r="B509" i="75"/>
  <c r="C509" i="75"/>
  <c r="D509" i="75"/>
  <c r="E509" i="75"/>
  <c r="A510" i="75"/>
  <c r="B510" i="75"/>
  <c r="C510" i="75"/>
  <c r="D510" i="75"/>
  <c r="E510" i="75"/>
  <c r="A511" i="75"/>
  <c r="B511" i="75"/>
  <c r="C511" i="75"/>
  <c r="D511" i="75"/>
  <c r="E511" i="75"/>
  <c r="A512" i="75"/>
  <c r="B512" i="75"/>
  <c r="C512" i="75"/>
  <c r="D512" i="75"/>
  <c r="E512" i="75"/>
  <c r="J76" i="39" l="1"/>
  <c r="AT74" i="39"/>
  <c r="AT76" i="39" s="1"/>
  <c r="L15" i="36"/>
  <c r="L13" i="36"/>
  <c r="L14" i="36"/>
  <c r="L16" i="36"/>
  <c r="L28" i="36"/>
  <c r="L36" i="36"/>
  <c r="L44" i="36"/>
  <c r="L52" i="36"/>
  <c r="L60" i="36"/>
  <c r="L68" i="36"/>
  <c r="L76" i="36"/>
  <c r="L84" i="36"/>
  <c r="L21" i="36"/>
  <c r="L29" i="36"/>
  <c r="L37" i="36"/>
  <c r="L45" i="36"/>
  <c r="L53" i="36"/>
  <c r="L61" i="36"/>
  <c r="L69" i="36"/>
  <c r="L77" i="36"/>
  <c r="L22" i="36"/>
  <c r="L30" i="36"/>
  <c r="L38" i="36"/>
  <c r="L46" i="36"/>
  <c r="L54" i="36"/>
  <c r="L62" i="36"/>
  <c r="L70" i="36"/>
  <c r="L78" i="36"/>
  <c r="L23" i="36"/>
  <c r="L31" i="36"/>
  <c r="L39" i="36"/>
  <c r="L47" i="36"/>
  <c r="L55" i="36"/>
  <c r="L63" i="36"/>
  <c r="L71" i="36"/>
  <c r="L79" i="36"/>
  <c r="L19" i="36"/>
  <c r="L18" i="36"/>
  <c r="L17" i="36"/>
  <c r="A1" i="39"/>
  <c r="A3" i="39"/>
  <c r="J4" i="39"/>
  <c r="AH4" i="39"/>
  <c r="J5" i="39"/>
  <c r="AH5" i="39"/>
  <c r="J6" i="39"/>
  <c r="AH6" i="39"/>
  <c r="AH7" i="39"/>
  <c r="M8" i="39"/>
  <c r="T8" i="39"/>
  <c r="AH8" i="39"/>
  <c r="X17" i="39"/>
  <c r="I18" i="39"/>
  <c r="X18" i="39"/>
  <c r="I19" i="39"/>
  <c r="X19" i="39"/>
  <c r="I20" i="39"/>
  <c r="X20" i="39"/>
  <c r="I21" i="39"/>
  <c r="X21" i="39"/>
  <c r="I22" i="39"/>
  <c r="X22" i="39"/>
  <c r="X23" i="39"/>
  <c r="X24" i="39"/>
  <c r="I29" i="39"/>
  <c r="I30" i="39"/>
  <c r="J37" i="39"/>
  <c r="Z37" i="39"/>
  <c r="AJ37" i="39"/>
  <c r="J38" i="39"/>
  <c r="Z38" i="39"/>
  <c r="AJ38" i="39"/>
  <c r="Z39" i="39"/>
  <c r="AJ39" i="39"/>
  <c r="AJ40" i="39"/>
  <c r="J41" i="39"/>
  <c r="AJ41" i="39"/>
  <c r="J42" i="39"/>
  <c r="Z42" i="39"/>
  <c r="AJ42" i="39"/>
  <c r="J43" i="39"/>
  <c r="Z43" i="39"/>
  <c r="AJ43" i="39"/>
  <c r="J44" i="39"/>
  <c r="AJ44" i="39"/>
  <c r="J45" i="39"/>
  <c r="AJ45" i="39"/>
  <c r="J46" i="39"/>
  <c r="AJ46" i="39"/>
  <c r="J47" i="39"/>
  <c r="A512" i="36"/>
  <c r="A511" i="36"/>
  <c r="A510" i="36"/>
  <c r="A509" i="36"/>
  <c r="A508" i="36"/>
  <c r="A507" i="36"/>
  <c r="A506" i="36"/>
  <c r="A505" i="36"/>
  <c r="A504" i="36"/>
  <c r="A503" i="36"/>
  <c r="A502" i="36"/>
  <c r="A501" i="36"/>
  <c r="A500" i="36"/>
  <c r="A499" i="36"/>
  <c r="A498" i="36"/>
  <c r="A497" i="36"/>
  <c r="A496" i="36"/>
  <c r="A495" i="36"/>
  <c r="A494" i="36"/>
  <c r="A493" i="36"/>
  <c r="A492" i="36"/>
  <c r="A491" i="36"/>
  <c r="A490" i="36"/>
  <c r="A489" i="36"/>
  <c r="A488" i="36"/>
  <c r="A487" i="36"/>
  <c r="A486" i="36"/>
  <c r="A485" i="36"/>
  <c r="A484" i="36"/>
  <c r="A483" i="36"/>
  <c r="A482" i="36"/>
  <c r="A481" i="36"/>
  <c r="A480" i="36"/>
  <c r="A479" i="36"/>
  <c r="A478" i="36"/>
  <c r="A477" i="36"/>
  <c r="A476" i="36"/>
  <c r="A475" i="36"/>
  <c r="A474" i="36"/>
  <c r="A473" i="36"/>
  <c r="A472" i="36"/>
  <c r="A471" i="36"/>
  <c r="A470" i="36"/>
  <c r="A469" i="36"/>
  <c r="A468" i="36"/>
  <c r="A467" i="36"/>
  <c r="A466" i="36"/>
  <c r="A465" i="36"/>
  <c r="A464" i="36"/>
  <c r="A463" i="36"/>
  <c r="A462" i="36"/>
  <c r="A461" i="36"/>
  <c r="A460" i="36"/>
  <c r="A459" i="36"/>
  <c r="A458" i="36"/>
  <c r="A457" i="36"/>
  <c r="A456" i="36"/>
  <c r="A455" i="36"/>
  <c r="A454" i="36"/>
  <c r="A453" i="36"/>
  <c r="A452" i="36"/>
  <c r="A451" i="36"/>
  <c r="A450" i="36"/>
  <c r="A449" i="36"/>
  <c r="A448" i="36"/>
  <c r="A447" i="36"/>
  <c r="A446" i="36"/>
  <c r="A445" i="36"/>
  <c r="A444" i="36"/>
  <c r="A443" i="36"/>
  <c r="A442" i="36"/>
  <c r="A441" i="36"/>
  <c r="A440" i="36"/>
  <c r="A439" i="36"/>
  <c r="A438" i="36"/>
  <c r="A437" i="36"/>
  <c r="A436" i="36"/>
  <c r="A435" i="36"/>
  <c r="A434" i="36"/>
  <c r="A433" i="36"/>
  <c r="A432" i="36"/>
  <c r="A431" i="36"/>
  <c r="A430" i="36"/>
  <c r="A429" i="36"/>
  <c r="A428" i="36"/>
  <c r="A427" i="36"/>
  <c r="A426" i="36"/>
  <c r="A425" i="36"/>
  <c r="A424" i="36"/>
  <c r="A423" i="36"/>
  <c r="A422" i="36"/>
  <c r="A421" i="36"/>
  <c r="A420" i="36"/>
  <c r="A419" i="36"/>
  <c r="A418" i="36"/>
  <c r="A417" i="36"/>
  <c r="A416" i="36"/>
  <c r="A415" i="36"/>
  <c r="A414" i="36"/>
  <c r="A413" i="36"/>
  <c r="A412" i="36"/>
  <c r="A411" i="36"/>
  <c r="A410" i="36"/>
  <c r="A409" i="36"/>
  <c r="A408" i="36"/>
  <c r="A407" i="36"/>
  <c r="A406" i="36"/>
  <c r="A405" i="36"/>
  <c r="A404" i="36"/>
  <c r="A403" i="36"/>
  <c r="A402" i="36"/>
  <c r="A401" i="36"/>
  <c r="A400" i="36"/>
  <c r="A399" i="36"/>
  <c r="A398" i="36"/>
  <c r="A397" i="36"/>
  <c r="A396" i="36"/>
  <c r="A395" i="36"/>
  <c r="A394" i="36"/>
  <c r="A393" i="36"/>
  <c r="A392" i="36"/>
  <c r="A391" i="36"/>
  <c r="A390" i="36"/>
  <c r="A389" i="36"/>
  <c r="A388" i="36"/>
  <c r="A387" i="36"/>
  <c r="A386" i="36"/>
  <c r="A385" i="36"/>
  <c r="A384" i="36"/>
  <c r="A383" i="36"/>
  <c r="A382" i="36"/>
  <c r="A381" i="36"/>
  <c r="A380" i="36"/>
  <c r="A379" i="36"/>
  <c r="A378" i="36"/>
  <c r="A377" i="36"/>
  <c r="A376" i="36"/>
  <c r="A375" i="36"/>
  <c r="A374" i="36"/>
  <c r="A373" i="36"/>
  <c r="A372" i="36"/>
  <c r="A371" i="36"/>
  <c r="A370" i="36"/>
  <c r="A369" i="36"/>
  <c r="A368" i="36"/>
  <c r="A367" i="36"/>
  <c r="A366" i="36"/>
  <c r="A365" i="36"/>
  <c r="A364" i="36"/>
  <c r="A363" i="36"/>
  <c r="A362" i="36"/>
  <c r="A361" i="36"/>
  <c r="A360" i="36"/>
  <c r="A359" i="36"/>
  <c r="A358" i="36"/>
  <c r="A357" i="36"/>
  <c r="A356" i="36"/>
  <c r="A355" i="36"/>
  <c r="A354" i="36"/>
  <c r="A353" i="36"/>
  <c r="A352" i="36"/>
  <c r="A351" i="36"/>
  <c r="A350" i="36"/>
  <c r="A349" i="36"/>
  <c r="A348" i="36"/>
  <c r="A347" i="36"/>
  <c r="A346" i="36"/>
  <c r="A345" i="36"/>
  <c r="A344" i="36"/>
  <c r="A343" i="36"/>
  <c r="A342" i="36"/>
  <c r="A341" i="36"/>
  <c r="A340" i="36"/>
  <c r="A339" i="36"/>
  <c r="A338" i="36"/>
  <c r="A337" i="36"/>
  <c r="A336" i="36"/>
  <c r="A335" i="36"/>
  <c r="A334" i="36"/>
  <c r="A333" i="36"/>
  <c r="A332" i="36"/>
  <c r="A331" i="36"/>
  <c r="A330" i="36"/>
  <c r="A329" i="36"/>
  <c r="A328" i="36"/>
  <c r="A327" i="36"/>
  <c r="A326" i="36"/>
  <c r="A325" i="36"/>
  <c r="A324" i="36"/>
  <c r="A323" i="36"/>
  <c r="A322" i="36"/>
  <c r="A321" i="36"/>
  <c r="A320" i="36"/>
  <c r="A319" i="36"/>
  <c r="A318" i="36"/>
  <c r="A317" i="36"/>
  <c r="A316" i="36"/>
  <c r="A315" i="36"/>
  <c r="A314" i="36"/>
  <c r="A313" i="36"/>
  <c r="A312" i="36"/>
  <c r="A311" i="36"/>
  <c r="A310" i="36"/>
  <c r="A309" i="36"/>
  <c r="A308" i="36"/>
  <c r="A307" i="36"/>
  <c r="A306" i="36"/>
  <c r="A305" i="36"/>
  <c r="A304" i="36"/>
  <c r="A303" i="36"/>
  <c r="A302" i="36"/>
  <c r="A301" i="36"/>
  <c r="A300" i="36"/>
  <c r="A299" i="36"/>
  <c r="A298" i="36"/>
  <c r="A297" i="36"/>
  <c r="A296" i="36"/>
  <c r="A295" i="36"/>
  <c r="A294" i="36"/>
  <c r="A293" i="36"/>
  <c r="A292" i="36"/>
  <c r="A291" i="36"/>
  <c r="A290" i="36"/>
  <c r="A289" i="36"/>
  <c r="A288" i="36"/>
  <c r="A287" i="36"/>
  <c r="A286" i="36"/>
  <c r="A285" i="36"/>
  <c r="A284" i="36"/>
  <c r="A283" i="36"/>
  <c r="A282" i="36"/>
  <c r="A281" i="36"/>
  <c r="A280" i="36"/>
  <c r="A279" i="36"/>
  <c r="A278" i="36"/>
  <c r="A277" i="36"/>
  <c r="A276" i="36"/>
  <c r="A275" i="36"/>
  <c r="A274" i="36"/>
  <c r="A273" i="36"/>
  <c r="A272" i="36"/>
  <c r="A271" i="36"/>
  <c r="A270" i="36"/>
  <c r="A269" i="36"/>
  <c r="A268" i="36"/>
  <c r="A267" i="36"/>
  <c r="A266" i="36"/>
  <c r="A265" i="36"/>
  <c r="A264" i="36"/>
  <c r="A263" i="36"/>
  <c r="A262" i="36"/>
  <c r="A261" i="36"/>
  <c r="A260" i="36"/>
  <c r="A259" i="36"/>
  <c r="A258" i="36"/>
  <c r="A257" i="36"/>
  <c r="A256" i="36"/>
  <c r="A255" i="36"/>
  <c r="A254" i="36"/>
  <c r="A253" i="36"/>
  <c r="A252" i="36"/>
  <c r="A251" i="36"/>
  <c r="A250" i="36"/>
  <c r="A249" i="36"/>
  <c r="A248" i="36"/>
  <c r="A247" i="36"/>
  <c r="A246" i="36"/>
  <c r="A245" i="36"/>
  <c r="A244" i="36"/>
  <c r="A243" i="36"/>
  <c r="A242" i="36"/>
  <c r="A241" i="36"/>
  <c r="A240" i="36"/>
  <c r="A239" i="36"/>
  <c r="A238" i="36"/>
  <c r="A237" i="36"/>
  <c r="A236" i="36"/>
  <c r="A235" i="36"/>
  <c r="A234" i="36"/>
  <c r="A233" i="36"/>
  <c r="A232" i="36"/>
  <c r="A231" i="36"/>
  <c r="A230" i="36"/>
  <c r="A229" i="36"/>
  <c r="A228" i="36"/>
  <c r="A227" i="36"/>
  <c r="A226" i="36"/>
  <c r="A225" i="36"/>
  <c r="A224" i="36"/>
  <c r="A223" i="36"/>
  <c r="A222" i="36"/>
  <c r="A221" i="36"/>
  <c r="A220" i="36"/>
  <c r="A219" i="36"/>
  <c r="A218" i="36"/>
  <c r="A217" i="36"/>
  <c r="A216" i="36"/>
  <c r="A215" i="36"/>
  <c r="A214" i="36"/>
  <c r="A213" i="36"/>
  <c r="A212" i="36"/>
  <c r="A211" i="36"/>
  <c r="A210" i="36"/>
  <c r="A209" i="36"/>
  <c r="A208" i="36"/>
  <c r="A207" i="36"/>
  <c r="A206" i="36"/>
  <c r="A205" i="36"/>
  <c r="A204" i="36"/>
  <c r="A203" i="36"/>
  <c r="A202" i="36"/>
  <c r="A201" i="36"/>
  <c r="A200" i="36"/>
  <c r="A199" i="36"/>
  <c r="A198" i="36"/>
  <c r="A197" i="36"/>
  <c r="A196" i="36"/>
  <c r="A195" i="36"/>
  <c r="A194" i="36"/>
  <c r="A193" i="36"/>
  <c r="A192" i="36"/>
  <c r="A191" i="36"/>
  <c r="A190" i="36"/>
  <c r="A189" i="36"/>
  <c r="A188" i="36"/>
  <c r="A187" i="36"/>
  <c r="A186" i="36"/>
  <c r="A185" i="36"/>
  <c r="A184" i="36"/>
  <c r="A183" i="36"/>
  <c r="A182" i="36"/>
  <c r="A181" i="36"/>
  <c r="A180" i="36"/>
  <c r="A179" i="36"/>
  <c r="A178" i="36"/>
  <c r="A177" i="36"/>
  <c r="A176" i="36"/>
  <c r="A175" i="36"/>
  <c r="A174" i="36"/>
  <c r="A173" i="36"/>
  <c r="A172" i="36"/>
  <c r="A171" i="36"/>
  <c r="A170" i="36"/>
  <c r="A169" i="36"/>
  <c r="A168" i="36"/>
  <c r="A167" i="36"/>
  <c r="A166" i="36"/>
  <c r="A165" i="36"/>
  <c r="A164" i="36"/>
  <c r="A163" i="36"/>
  <c r="A162" i="36"/>
  <c r="A161" i="36"/>
  <c r="A160" i="36"/>
  <c r="A159" i="36"/>
  <c r="A158" i="36"/>
  <c r="A157" i="36"/>
  <c r="A156" i="36"/>
  <c r="A155" i="36"/>
  <c r="A154" i="36"/>
  <c r="A153" i="36"/>
  <c r="A152" i="36"/>
  <c r="A151" i="36"/>
  <c r="A150" i="36"/>
  <c r="A149" i="36"/>
  <c r="A148" i="36"/>
  <c r="A147" i="36"/>
  <c r="A146" i="36"/>
  <c r="A145" i="36"/>
  <c r="A144" i="36"/>
  <c r="A143" i="36"/>
  <c r="A142" i="36"/>
  <c r="A141" i="36"/>
  <c r="A140" i="36"/>
  <c r="A139" i="36"/>
  <c r="A138" i="36"/>
  <c r="A137" i="36"/>
  <c r="A136" i="36"/>
  <c r="A135" i="36"/>
  <c r="A134" i="36"/>
  <c r="A133" i="36"/>
  <c r="A132" i="36"/>
  <c r="A131" i="36"/>
  <c r="A130" i="36"/>
  <c r="A129" i="36"/>
  <c r="A128" i="36"/>
  <c r="A127" i="36"/>
  <c r="A126" i="36"/>
  <c r="A125" i="36"/>
  <c r="A124" i="36"/>
  <c r="A123" i="36"/>
  <c r="A122" i="36"/>
  <c r="A121" i="36"/>
  <c r="A120" i="36"/>
  <c r="A119" i="36"/>
  <c r="A118" i="36"/>
  <c r="A117" i="36"/>
  <c r="A116" i="36"/>
  <c r="A115" i="36"/>
  <c r="A114" i="36"/>
  <c r="A113" i="36"/>
  <c r="A112" i="36"/>
  <c r="A111" i="36"/>
  <c r="A110" i="36"/>
  <c r="A109" i="36"/>
  <c r="A108" i="36"/>
  <c r="A107" i="36"/>
  <c r="A106" i="36"/>
  <c r="A105" i="36"/>
  <c r="A104" i="36"/>
  <c r="A103" i="36"/>
  <c r="A102" i="36"/>
  <c r="A101" i="36"/>
  <c r="A100" i="36"/>
  <c r="A99" i="36"/>
  <c r="A98" i="36"/>
  <c r="A97" i="36"/>
  <c r="A96" i="36"/>
  <c r="A95" i="36"/>
  <c r="A94" i="36"/>
  <c r="A93" i="36"/>
  <c r="A92" i="36"/>
  <c r="A91" i="36"/>
  <c r="A90" i="36"/>
  <c r="A89" i="36"/>
  <c r="A88" i="36"/>
  <c r="A87" i="36"/>
  <c r="A86" i="36"/>
  <c r="A85" i="36"/>
  <c r="A84" i="36"/>
  <c r="A83" i="36"/>
  <c r="A82" i="36"/>
  <c r="A81" i="36"/>
  <c r="A80" i="36"/>
  <c r="A79" i="36"/>
  <c r="A78" i="36"/>
  <c r="A77" i="36"/>
  <c r="A76" i="36"/>
  <c r="A75" i="36"/>
  <c r="A74" i="36"/>
  <c r="A73" i="36"/>
  <c r="A72" i="36"/>
  <c r="A71" i="36"/>
  <c r="A70" i="36"/>
  <c r="A69" i="36"/>
  <c r="A68" i="36"/>
  <c r="A67" i="36"/>
  <c r="A66" i="36"/>
  <c r="A65" i="36"/>
  <c r="A64" i="36"/>
  <c r="A63" i="36"/>
  <c r="A62" i="36"/>
  <c r="A61" i="36"/>
  <c r="A60" i="36"/>
  <c r="A59" i="36"/>
  <c r="A58" i="36"/>
  <c r="A57" i="36"/>
  <c r="A56" i="36"/>
  <c r="A55" i="36"/>
  <c r="A54" i="36"/>
  <c r="A53" i="36"/>
  <c r="A52" i="36"/>
  <c r="A51" i="36"/>
  <c r="A50" i="36"/>
  <c r="A49" i="36"/>
  <c r="A48" i="36"/>
  <c r="A47" i="36"/>
  <c r="A46" i="36"/>
  <c r="A45" i="36"/>
  <c r="A44" i="36"/>
  <c r="A43" i="36"/>
  <c r="A42" i="36"/>
  <c r="A41" i="36"/>
  <c r="A40" i="36"/>
  <c r="A39" i="36"/>
  <c r="A38" i="36"/>
  <c r="A37" i="36"/>
  <c r="A36" i="36"/>
  <c r="A35" i="36"/>
  <c r="A34" i="36"/>
  <c r="A33" i="36"/>
  <c r="A32" i="36"/>
  <c r="A31" i="36"/>
  <c r="A30" i="36"/>
  <c r="A29" i="36"/>
  <c r="A28" i="36"/>
  <c r="A27" i="36"/>
  <c r="A26" i="36"/>
  <c r="A25" i="36"/>
  <c r="A24" i="36"/>
  <c r="A23" i="36"/>
  <c r="A22" i="36"/>
  <c r="A21" i="36"/>
  <c r="A20" i="36"/>
  <c r="A19" i="36"/>
  <c r="A18" i="36"/>
  <c r="A17" i="36"/>
  <c r="A16" i="36"/>
  <c r="A15" i="36"/>
  <c r="A14" i="36"/>
  <c r="K9" i="74"/>
  <c r="K8" i="74"/>
  <c r="K7" i="74"/>
  <c r="E7" i="74"/>
  <c r="K6" i="74"/>
  <c r="E6" i="74"/>
  <c r="K5" i="74"/>
  <c r="E5" i="74"/>
  <c r="A4" i="74"/>
  <c r="A3" i="74"/>
  <c r="A2" i="74"/>
  <c r="J39" i="39" l="1"/>
  <c r="Z44" i="39"/>
  <c r="I31" i="39"/>
  <c r="AT58" i="39"/>
  <c r="AT56" i="39"/>
  <c r="AT60" i="39"/>
  <c r="Z40" i="39"/>
  <c r="I23" i="39"/>
  <c r="AT61" i="39"/>
  <c r="AT59" i="39"/>
  <c r="AT67" i="39"/>
  <c r="AT66" i="39"/>
  <c r="AT57" i="39"/>
  <c r="J48" i="39"/>
  <c r="AJ47" i="39"/>
  <c r="X25" i="39"/>
  <c r="AT68" i="39" l="1"/>
  <c r="AT62" i="39"/>
  <c r="A2" i="36"/>
  <c r="F10" i="36"/>
  <c r="D10" i="36"/>
  <c r="E5" i="62"/>
  <c r="A1012" i="62"/>
  <c r="A1011" i="62"/>
  <c r="A1010" i="62"/>
  <c r="A1009" i="62"/>
  <c r="A1008" i="62"/>
  <c r="A1007" i="62"/>
  <c r="A1006" i="62"/>
  <c r="A1005" i="62"/>
  <c r="A1004" i="62"/>
  <c r="A1003" i="62"/>
  <c r="A1002" i="62"/>
  <c r="A1001" i="62"/>
  <c r="A1000" i="62"/>
  <c r="A999" i="62"/>
  <c r="A998" i="62"/>
  <c r="A997" i="62"/>
  <c r="A996" i="62"/>
  <c r="A995" i="62"/>
  <c r="A994" i="62"/>
  <c r="A993" i="62"/>
  <c r="A992" i="62"/>
  <c r="A991" i="62"/>
  <c r="A990" i="62"/>
  <c r="A989" i="62"/>
  <c r="A988" i="62"/>
  <c r="A987" i="62"/>
  <c r="A986" i="62"/>
  <c r="A985" i="62"/>
  <c r="A984" i="62"/>
  <c r="A983" i="62"/>
  <c r="A982" i="62"/>
  <c r="A981" i="62"/>
  <c r="A980" i="62"/>
  <c r="A979" i="62"/>
  <c r="A978" i="62"/>
  <c r="A977" i="62"/>
  <c r="A976" i="62"/>
  <c r="A975" i="62"/>
  <c r="A974" i="62"/>
  <c r="A973" i="62"/>
  <c r="A972" i="62"/>
  <c r="A971" i="62"/>
  <c r="A970" i="62"/>
  <c r="A969" i="62"/>
  <c r="A968" i="62"/>
  <c r="A967" i="62"/>
  <c r="A966" i="62"/>
  <c r="A965" i="62"/>
  <c r="A964" i="62"/>
  <c r="A963" i="62"/>
  <c r="A962" i="62"/>
  <c r="A961" i="62"/>
  <c r="A960" i="62"/>
  <c r="A959" i="62"/>
  <c r="A958" i="62"/>
  <c r="A957" i="62"/>
  <c r="A956" i="62"/>
  <c r="A955" i="62"/>
  <c r="A954" i="62"/>
  <c r="A953" i="62"/>
  <c r="A952" i="62"/>
  <c r="A951" i="62"/>
  <c r="A950" i="62"/>
  <c r="A949" i="62"/>
  <c r="A948" i="62"/>
  <c r="A947" i="62"/>
  <c r="A946" i="62"/>
  <c r="A945" i="62"/>
  <c r="A944" i="62"/>
  <c r="A943" i="62"/>
  <c r="A942" i="62"/>
  <c r="A941" i="62"/>
  <c r="A940" i="62"/>
  <c r="A939" i="62"/>
  <c r="A938" i="62"/>
  <c r="A937" i="62"/>
  <c r="A936" i="62"/>
  <c r="A935" i="62"/>
  <c r="A934" i="62"/>
  <c r="A933" i="62"/>
  <c r="A932" i="62"/>
  <c r="A931" i="62"/>
  <c r="A930" i="62"/>
  <c r="A929" i="62"/>
  <c r="A928" i="62"/>
  <c r="A927" i="62"/>
  <c r="A926" i="62"/>
  <c r="A925" i="62"/>
  <c r="A924" i="62"/>
  <c r="A923" i="62"/>
  <c r="A922" i="62"/>
  <c r="A921" i="62"/>
  <c r="A920" i="62"/>
  <c r="A919" i="62"/>
  <c r="A918" i="62"/>
  <c r="A917" i="62"/>
  <c r="A916" i="62"/>
  <c r="A915" i="62"/>
  <c r="A914" i="62"/>
  <c r="A913" i="62"/>
  <c r="A912" i="62"/>
  <c r="A911" i="62"/>
  <c r="A910" i="62"/>
  <c r="A909" i="62"/>
  <c r="A908" i="62"/>
  <c r="A907" i="62"/>
  <c r="A906" i="62"/>
  <c r="A905" i="62"/>
  <c r="A904" i="62"/>
  <c r="A903" i="62"/>
  <c r="A902" i="62"/>
  <c r="A901" i="62"/>
  <c r="A900" i="62"/>
  <c r="A899" i="62"/>
  <c r="A898" i="62"/>
  <c r="A897" i="62"/>
  <c r="A896" i="62"/>
  <c r="A895" i="62"/>
  <c r="A894" i="62"/>
  <c r="A893" i="62"/>
  <c r="A892" i="62"/>
  <c r="A891" i="62"/>
  <c r="A890" i="62"/>
  <c r="A889" i="62"/>
  <c r="A888" i="62"/>
  <c r="A887" i="62"/>
  <c r="A886" i="62"/>
  <c r="A885" i="62"/>
  <c r="A884" i="62"/>
  <c r="A883" i="62"/>
  <c r="A882" i="62"/>
  <c r="A881" i="62"/>
  <c r="A880" i="62"/>
  <c r="A879" i="62"/>
  <c r="A878" i="62"/>
  <c r="A877" i="62"/>
  <c r="A876" i="62"/>
  <c r="A875" i="62"/>
  <c r="A874" i="62"/>
  <c r="A873" i="62"/>
  <c r="A872" i="62"/>
  <c r="A871" i="62"/>
  <c r="A870" i="62"/>
  <c r="A869" i="62"/>
  <c r="A868" i="62"/>
  <c r="A867" i="62"/>
  <c r="A866" i="62"/>
  <c r="A865" i="62"/>
  <c r="A864" i="62"/>
  <c r="A863" i="62"/>
  <c r="A862" i="62"/>
  <c r="A861" i="62"/>
  <c r="A860" i="62"/>
  <c r="A859" i="62"/>
  <c r="A858" i="62"/>
  <c r="A857" i="62"/>
  <c r="A856" i="62"/>
  <c r="A855" i="62"/>
  <c r="A854" i="62"/>
  <c r="A853" i="62"/>
  <c r="A852" i="62"/>
  <c r="A851" i="62"/>
  <c r="A850" i="62"/>
  <c r="A849" i="62"/>
  <c r="A848" i="62"/>
  <c r="A847" i="62"/>
  <c r="A846" i="62"/>
  <c r="A845" i="62"/>
  <c r="A844" i="62"/>
  <c r="A843" i="62"/>
  <c r="A842" i="62"/>
  <c r="A841" i="62"/>
  <c r="A840" i="62"/>
  <c r="A839" i="62"/>
  <c r="A838" i="62"/>
  <c r="A837" i="62"/>
  <c r="A836" i="62"/>
  <c r="A835" i="62"/>
  <c r="A834" i="62"/>
  <c r="A833" i="62"/>
  <c r="A832" i="62"/>
  <c r="A831" i="62"/>
  <c r="A830" i="62"/>
  <c r="A829" i="62"/>
  <c r="A828" i="62"/>
  <c r="A827" i="62"/>
  <c r="A826" i="62"/>
  <c r="A825" i="62"/>
  <c r="A824" i="62"/>
  <c r="A823" i="62"/>
  <c r="A822" i="62"/>
  <c r="A821" i="62"/>
  <c r="A820" i="62"/>
  <c r="A819" i="62"/>
  <c r="A818" i="62"/>
  <c r="A817" i="62"/>
  <c r="A816" i="62"/>
  <c r="A815" i="62"/>
  <c r="A814" i="62"/>
  <c r="A813" i="62"/>
  <c r="A812" i="62"/>
  <c r="A811" i="62"/>
  <c r="A810" i="62"/>
  <c r="A809" i="62"/>
  <c r="A808" i="62"/>
  <c r="A807" i="62"/>
  <c r="A806" i="62"/>
  <c r="A805" i="62"/>
  <c r="A804" i="62"/>
  <c r="A803" i="62"/>
  <c r="A802" i="62"/>
  <c r="A801" i="62"/>
  <c r="A800" i="62"/>
  <c r="A799" i="62"/>
  <c r="A798" i="62"/>
  <c r="A797" i="62"/>
  <c r="A796" i="62"/>
  <c r="A795" i="62"/>
  <c r="A794" i="62"/>
  <c r="A793" i="62"/>
  <c r="A792" i="62"/>
  <c r="A791" i="62"/>
  <c r="A790" i="62"/>
  <c r="A789" i="62"/>
  <c r="A788" i="62"/>
  <c r="A787" i="62"/>
  <c r="A786" i="62"/>
  <c r="A785" i="62"/>
  <c r="A784" i="62"/>
  <c r="A783" i="62"/>
  <c r="A782" i="62"/>
  <c r="A781" i="62"/>
  <c r="A780" i="62"/>
  <c r="A779" i="62"/>
  <c r="A778" i="62"/>
  <c r="A777" i="62"/>
  <c r="A776" i="62"/>
  <c r="A775" i="62"/>
  <c r="A774" i="62"/>
  <c r="A773" i="62"/>
  <c r="A772" i="62"/>
  <c r="A771" i="62"/>
  <c r="A770" i="62"/>
  <c r="A769" i="62"/>
  <c r="A768" i="62"/>
  <c r="A767" i="62"/>
  <c r="A766" i="62"/>
  <c r="A765" i="62"/>
  <c r="A764" i="62"/>
  <c r="A763" i="62"/>
  <c r="A762" i="62"/>
  <c r="A761" i="62"/>
  <c r="A760" i="62"/>
  <c r="A759" i="62"/>
  <c r="A758" i="62"/>
  <c r="A757" i="62"/>
  <c r="A756" i="62"/>
  <c r="A755" i="62"/>
  <c r="A754" i="62"/>
  <c r="A753" i="62"/>
  <c r="A752" i="62"/>
  <c r="A751" i="62"/>
  <c r="A750" i="62"/>
  <c r="A749" i="62"/>
  <c r="A748" i="62"/>
  <c r="A747" i="62"/>
  <c r="A746" i="62"/>
  <c r="A745" i="62"/>
  <c r="A744" i="62"/>
  <c r="A743" i="62"/>
  <c r="A742" i="62"/>
  <c r="A741" i="62"/>
  <c r="A740" i="62"/>
  <c r="A739" i="62"/>
  <c r="A738" i="62"/>
  <c r="A737" i="62"/>
  <c r="A736" i="62"/>
  <c r="A735" i="62"/>
  <c r="A734" i="62"/>
  <c r="A733" i="62"/>
  <c r="A732" i="62"/>
  <c r="A731" i="62"/>
  <c r="A730" i="62"/>
  <c r="A729" i="62"/>
  <c r="A728" i="62"/>
  <c r="A727" i="62"/>
  <c r="A726" i="62"/>
  <c r="A725" i="62"/>
  <c r="A724" i="62"/>
  <c r="A723" i="62"/>
  <c r="A722" i="62"/>
  <c r="A721" i="62"/>
  <c r="A720" i="62"/>
  <c r="A719" i="62"/>
  <c r="A718" i="62"/>
  <c r="A717" i="62"/>
  <c r="A716" i="62"/>
  <c r="A715" i="62"/>
  <c r="A714" i="62"/>
  <c r="A713" i="62"/>
  <c r="A712" i="62"/>
  <c r="A711" i="62"/>
  <c r="A710" i="62"/>
  <c r="A709" i="62"/>
  <c r="A708" i="62"/>
  <c r="A707" i="62"/>
  <c r="A706" i="62"/>
  <c r="A705" i="62"/>
  <c r="A704" i="62"/>
  <c r="A703" i="62"/>
  <c r="A702" i="62"/>
  <c r="A701" i="62"/>
  <c r="A700" i="62"/>
  <c r="A699" i="62"/>
  <c r="A698" i="62"/>
  <c r="A697" i="62"/>
  <c r="A696" i="62"/>
  <c r="A695" i="62"/>
  <c r="A694" i="62"/>
  <c r="A693" i="62"/>
  <c r="A692" i="62"/>
  <c r="A691" i="62"/>
  <c r="A690" i="62"/>
  <c r="A689" i="62"/>
  <c r="A688" i="62"/>
  <c r="A687" i="62"/>
  <c r="A686" i="62"/>
  <c r="A685" i="62"/>
  <c r="A684" i="62"/>
  <c r="A683" i="62"/>
  <c r="A682" i="62"/>
  <c r="A681" i="62"/>
  <c r="A680" i="62"/>
  <c r="A679" i="62"/>
  <c r="A678" i="62"/>
  <c r="A677" i="62"/>
  <c r="A676" i="62"/>
  <c r="A675" i="62"/>
  <c r="A674" i="62"/>
  <c r="A673" i="62"/>
  <c r="A672" i="62"/>
  <c r="A671" i="62"/>
  <c r="A670" i="62"/>
  <c r="A669" i="62"/>
  <c r="A668" i="62"/>
  <c r="A667" i="62"/>
  <c r="A666" i="62"/>
  <c r="A665" i="62"/>
  <c r="A664" i="62"/>
  <c r="A663" i="62"/>
  <c r="A662" i="62"/>
  <c r="A661" i="62"/>
  <c r="A660" i="62"/>
  <c r="A659" i="62"/>
  <c r="A658" i="62"/>
  <c r="A657" i="62"/>
  <c r="A656" i="62"/>
  <c r="A655" i="62"/>
  <c r="A654" i="62"/>
  <c r="A653" i="62"/>
  <c r="A652" i="62"/>
  <c r="A651" i="62"/>
  <c r="A650" i="62"/>
  <c r="A649" i="62"/>
  <c r="A648" i="62"/>
  <c r="A647" i="62"/>
  <c r="A646" i="62"/>
  <c r="A645" i="62"/>
  <c r="A644" i="62"/>
  <c r="A643" i="62"/>
  <c r="A642" i="62"/>
  <c r="A641" i="62"/>
  <c r="A640" i="62"/>
  <c r="A639" i="62"/>
  <c r="A638" i="62"/>
  <c r="A637" i="62"/>
  <c r="A636" i="62"/>
  <c r="A635" i="62"/>
  <c r="A634" i="62"/>
  <c r="A633" i="62"/>
  <c r="A632" i="62"/>
  <c r="A631" i="62"/>
  <c r="A630" i="62"/>
  <c r="A629" i="62"/>
  <c r="A628" i="62"/>
  <c r="A627" i="62"/>
  <c r="A626" i="62"/>
  <c r="A625" i="62"/>
  <c r="A624" i="62"/>
  <c r="A623" i="62"/>
  <c r="A622" i="62"/>
  <c r="A621" i="62"/>
  <c r="A620" i="62"/>
  <c r="A619" i="62"/>
  <c r="A618" i="62"/>
  <c r="A617" i="62"/>
  <c r="A616" i="62"/>
  <c r="A615" i="62"/>
  <c r="A614" i="62"/>
  <c r="A613" i="62"/>
  <c r="A612" i="62"/>
  <c r="A611" i="62"/>
  <c r="A610" i="62"/>
  <c r="A609" i="62"/>
  <c r="A608" i="62"/>
  <c r="A607" i="62"/>
  <c r="A606" i="62"/>
  <c r="A605" i="62"/>
  <c r="A604" i="62"/>
  <c r="A603" i="62"/>
  <c r="A602" i="62"/>
  <c r="A601" i="62"/>
  <c r="A600" i="62"/>
  <c r="A599" i="62"/>
  <c r="A598" i="62"/>
  <c r="A597" i="62"/>
  <c r="A596" i="62"/>
  <c r="A595" i="62"/>
  <c r="A594" i="62"/>
  <c r="A593" i="62"/>
  <c r="A592" i="62"/>
  <c r="A591" i="62"/>
  <c r="A590" i="62"/>
  <c r="A589" i="62"/>
  <c r="A588" i="62"/>
  <c r="A587" i="62"/>
  <c r="A586" i="62"/>
  <c r="A585" i="62"/>
  <c r="A584" i="62"/>
  <c r="A583" i="62"/>
  <c r="A582" i="62"/>
  <c r="A581" i="62"/>
  <c r="A580" i="62"/>
  <c r="A579" i="62"/>
  <c r="A578" i="62"/>
  <c r="A577" i="62"/>
  <c r="A576" i="62"/>
  <c r="A575" i="62"/>
  <c r="A574" i="62"/>
  <c r="A573" i="62"/>
  <c r="A572" i="62"/>
  <c r="A571" i="62"/>
  <c r="A570" i="62"/>
  <c r="A569" i="62"/>
  <c r="A568" i="62"/>
  <c r="A567" i="62"/>
  <c r="A566" i="62"/>
  <c r="A565" i="62"/>
  <c r="A564" i="62"/>
  <c r="A563" i="62"/>
  <c r="A562" i="62"/>
  <c r="A561" i="62"/>
  <c r="A560" i="62"/>
  <c r="A559" i="62"/>
  <c r="A558" i="62"/>
  <c r="A557" i="62"/>
  <c r="A556" i="62"/>
  <c r="A555" i="62"/>
  <c r="A554" i="62"/>
  <c r="A553" i="62"/>
  <c r="A552" i="62"/>
  <c r="A551" i="62"/>
  <c r="A550" i="62"/>
  <c r="A549" i="62"/>
  <c r="A548" i="62"/>
  <c r="A547" i="62"/>
  <c r="A546" i="62"/>
  <c r="A545" i="62"/>
  <c r="A544" i="62"/>
  <c r="A543" i="62"/>
  <c r="A542" i="62"/>
  <c r="A541" i="62"/>
  <c r="A540" i="62"/>
  <c r="A539" i="62"/>
  <c r="A538" i="62"/>
  <c r="A537" i="62"/>
  <c r="A536" i="62"/>
  <c r="A535" i="62"/>
  <c r="A534" i="62"/>
  <c r="A533" i="62"/>
  <c r="A532" i="62"/>
  <c r="A531" i="62"/>
  <c r="A530" i="62"/>
  <c r="A529" i="62"/>
  <c r="A528" i="62"/>
  <c r="A527" i="62"/>
  <c r="A526" i="62"/>
  <c r="A525" i="62"/>
  <c r="A524" i="62"/>
  <c r="A523" i="62"/>
  <c r="A522" i="62"/>
  <c r="A521" i="62"/>
  <c r="A520" i="62"/>
  <c r="A519" i="62"/>
  <c r="A518" i="62"/>
  <c r="A517" i="62"/>
  <c r="A516" i="62"/>
  <c r="A515" i="62"/>
  <c r="A514" i="62"/>
  <c r="A513" i="62"/>
  <c r="A512" i="62"/>
  <c r="A511" i="62"/>
  <c r="A510" i="62"/>
  <c r="A509" i="62"/>
  <c r="A508" i="62"/>
  <c r="A507" i="62"/>
  <c r="A506" i="62"/>
  <c r="A505" i="62"/>
  <c r="A504" i="62"/>
  <c r="A503" i="62"/>
  <c r="A502" i="62"/>
  <c r="A501" i="62"/>
  <c r="A500" i="62"/>
  <c r="A499" i="62"/>
  <c r="A498" i="62"/>
  <c r="A497" i="62"/>
  <c r="A496" i="62"/>
  <c r="A495" i="62"/>
  <c r="A494" i="62"/>
  <c r="A493" i="62"/>
  <c r="A492" i="62"/>
  <c r="A491" i="62"/>
  <c r="A490" i="62"/>
  <c r="A489" i="62"/>
  <c r="A488" i="62"/>
  <c r="A487" i="62"/>
  <c r="A486" i="62"/>
  <c r="A485" i="62"/>
  <c r="A484" i="62"/>
  <c r="A483" i="62"/>
  <c r="A482" i="62"/>
  <c r="A481" i="62"/>
  <c r="A480" i="62"/>
  <c r="A479" i="62"/>
  <c r="A478" i="62"/>
  <c r="A477" i="62"/>
  <c r="A476" i="62"/>
  <c r="A475" i="62"/>
  <c r="A474" i="62"/>
  <c r="A473" i="62"/>
  <c r="A472" i="62"/>
  <c r="A471" i="62"/>
  <c r="A470" i="62"/>
  <c r="A469" i="62"/>
  <c r="A468" i="62"/>
  <c r="A467" i="62"/>
  <c r="A466" i="62"/>
  <c r="A465" i="62"/>
  <c r="A464" i="62"/>
  <c r="A463" i="62"/>
  <c r="A462" i="62"/>
  <c r="A461" i="62"/>
  <c r="A460" i="62"/>
  <c r="A459" i="62"/>
  <c r="A458" i="62"/>
  <c r="A457" i="62"/>
  <c r="A456" i="62"/>
  <c r="A455" i="62"/>
  <c r="A454" i="62"/>
  <c r="A453" i="62"/>
  <c r="A452" i="62"/>
  <c r="A451" i="62"/>
  <c r="A450" i="62"/>
  <c r="A449" i="62"/>
  <c r="A448" i="62"/>
  <c r="A447" i="62"/>
  <c r="A446" i="62"/>
  <c r="A445" i="62"/>
  <c r="A444" i="62"/>
  <c r="A443" i="62"/>
  <c r="A442" i="62"/>
  <c r="A441" i="62"/>
  <c r="A440" i="62"/>
  <c r="A439" i="62"/>
  <c r="A438" i="62"/>
  <c r="A437" i="62"/>
  <c r="A436" i="62"/>
  <c r="A435" i="62"/>
  <c r="A434" i="62"/>
  <c r="A433" i="62"/>
  <c r="A432" i="62"/>
  <c r="A431" i="62"/>
  <c r="A430" i="62"/>
  <c r="A429" i="62"/>
  <c r="A428" i="62"/>
  <c r="A427" i="62"/>
  <c r="A426" i="62"/>
  <c r="A425" i="62"/>
  <c r="A424" i="62"/>
  <c r="A423" i="62"/>
  <c r="A422" i="62"/>
  <c r="A421" i="62"/>
  <c r="A420" i="62"/>
  <c r="A419" i="62"/>
  <c r="A418" i="62"/>
  <c r="A417" i="62"/>
  <c r="A416" i="62"/>
  <c r="A415" i="62"/>
  <c r="A414" i="62"/>
  <c r="A413" i="62"/>
  <c r="A412" i="62"/>
  <c r="A411" i="62"/>
  <c r="A410" i="62"/>
  <c r="A409" i="62"/>
  <c r="A408" i="62"/>
  <c r="A407" i="62"/>
  <c r="A406" i="62"/>
  <c r="A405" i="62"/>
  <c r="A404" i="62"/>
  <c r="A403" i="62"/>
  <c r="A402" i="62"/>
  <c r="A401" i="62"/>
  <c r="A400" i="62"/>
  <c r="A399" i="62"/>
  <c r="A398" i="62"/>
  <c r="A397" i="62"/>
  <c r="A396" i="62"/>
  <c r="A395" i="62"/>
  <c r="A394" i="62"/>
  <c r="A393" i="62"/>
  <c r="A392" i="62"/>
  <c r="A391" i="62"/>
  <c r="A390" i="62"/>
  <c r="A389" i="62"/>
  <c r="A388" i="62"/>
  <c r="A387" i="62"/>
  <c r="A386" i="62"/>
  <c r="A385" i="62"/>
  <c r="A384" i="62"/>
  <c r="A383" i="62"/>
  <c r="A382" i="62"/>
  <c r="A381" i="62"/>
  <c r="A380" i="62"/>
  <c r="A379" i="62"/>
  <c r="A378" i="62"/>
  <c r="A377" i="62"/>
  <c r="A376" i="62"/>
  <c r="A375" i="62"/>
  <c r="A374" i="62"/>
  <c r="A373" i="62"/>
  <c r="A372" i="62"/>
  <c r="A371" i="62"/>
  <c r="A370" i="62"/>
  <c r="A369" i="62"/>
  <c r="A368" i="62"/>
  <c r="A367" i="62"/>
  <c r="A366" i="62"/>
  <c r="A365" i="62"/>
  <c r="A364" i="62"/>
  <c r="A363" i="62"/>
  <c r="A362" i="62"/>
  <c r="A361" i="62"/>
  <c r="A360" i="62"/>
  <c r="A359" i="62"/>
  <c r="A358" i="62"/>
  <c r="A357" i="62"/>
  <c r="A356" i="62"/>
  <c r="A355" i="62"/>
  <c r="A354" i="62"/>
  <c r="A353" i="62"/>
  <c r="A352" i="62"/>
  <c r="A351" i="62"/>
  <c r="A350" i="62"/>
  <c r="A349" i="62"/>
  <c r="A348" i="62"/>
  <c r="A347" i="62"/>
  <c r="A346" i="62"/>
  <c r="A345" i="62"/>
  <c r="A344" i="62"/>
  <c r="A343" i="62"/>
  <c r="A342" i="62"/>
  <c r="A341" i="62"/>
  <c r="A340" i="62"/>
  <c r="A339" i="62"/>
  <c r="A338" i="62"/>
  <c r="A337" i="62"/>
  <c r="A336" i="62"/>
  <c r="A335" i="62"/>
  <c r="A334" i="62"/>
  <c r="A333" i="62"/>
  <c r="A332" i="62"/>
  <c r="A331" i="62"/>
  <c r="A330" i="62"/>
  <c r="A329" i="62"/>
  <c r="A328" i="62"/>
  <c r="A327" i="62"/>
  <c r="A326" i="62"/>
  <c r="A325" i="62"/>
  <c r="A324" i="62"/>
  <c r="A323" i="62"/>
  <c r="A322" i="62"/>
  <c r="A321" i="62"/>
  <c r="A320" i="62"/>
  <c r="A319" i="62"/>
  <c r="A318" i="62"/>
  <c r="A317" i="62"/>
  <c r="A316" i="62"/>
  <c r="A315" i="62"/>
  <c r="A314" i="62"/>
  <c r="A313" i="62"/>
  <c r="A312" i="62"/>
  <c r="A311" i="62"/>
  <c r="A310" i="62"/>
  <c r="A309" i="62"/>
  <c r="A308" i="62"/>
  <c r="A307" i="62"/>
  <c r="A306" i="62"/>
  <c r="A305" i="62"/>
  <c r="A304" i="62"/>
  <c r="A303" i="62"/>
  <c r="A302" i="62"/>
  <c r="A301" i="62"/>
  <c r="A300" i="62"/>
  <c r="A299" i="62"/>
  <c r="A298" i="62"/>
  <c r="A297" i="62"/>
  <c r="A296" i="62"/>
  <c r="A295" i="62"/>
  <c r="A294" i="62"/>
  <c r="A293" i="62"/>
  <c r="A292" i="62"/>
  <c r="A291" i="62"/>
  <c r="A290" i="62"/>
  <c r="A289" i="62"/>
  <c r="A288" i="62"/>
  <c r="A287" i="62"/>
  <c r="A286" i="62"/>
  <c r="A285" i="62"/>
  <c r="A284" i="62"/>
  <c r="A283" i="62"/>
  <c r="A282" i="62"/>
  <c r="A281" i="62"/>
  <c r="A280" i="62"/>
  <c r="A279" i="62"/>
  <c r="A278" i="62"/>
  <c r="A277" i="62"/>
  <c r="A276" i="62"/>
  <c r="A275" i="62"/>
  <c r="A274" i="62"/>
  <c r="A273" i="62"/>
  <c r="A272" i="62"/>
  <c r="A271" i="62"/>
  <c r="A270" i="62"/>
  <c r="A269" i="62"/>
  <c r="A268" i="62"/>
  <c r="A267" i="62"/>
  <c r="A266" i="62"/>
  <c r="A265" i="62"/>
  <c r="A264" i="62"/>
  <c r="A263" i="62"/>
  <c r="A262" i="62"/>
  <c r="A261" i="62"/>
  <c r="A260" i="62"/>
  <c r="A259" i="62"/>
  <c r="A258" i="62"/>
  <c r="A257" i="62"/>
  <c r="A256" i="62"/>
  <c r="A255" i="62"/>
  <c r="A254" i="62"/>
  <c r="A253" i="62"/>
  <c r="A252" i="62"/>
  <c r="A251" i="62"/>
  <c r="A250" i="62"/>
  <c r="A249" i="62"/>
  <c r="A248" i="62"/>
  <c r="A247" i="62"/>
  <c r="A246" i="62"/>
  <c r="A245" i="62"/>
  <c r="A244" i="62"/>
  <c r="A243" i="62"/>
  <c r="A242" i="62"/>
  <c r="A241" i="62"/>
  <c r="A240" i="62"/>
  <c r="A239" i="62"/>
  <c r="A238" i="62"/>
  <c r="A237" i="62"/>
  <c r="A236" i="62"/>
  <c r="A235" i="62"/>
  <c r="A234" i="62"/>
  <c r="A233" i="62"/>
  <c r="A232" i="62"/>
  <c r="A231" i="62"/>
  <c r="A230" i="62"/>
  <c r="A229" i="62"/>
  <c r="A228" i="62"/>
  <c r="A227" i="62"/>
  <c r="A226" i="62"/>
  <c r="A225" i="62"/>
  <c r="A224" i="62"/>
  <c r="A223" i="62"/>
  <c r="A222" i="62"/>
  <c r="A221" i="62"/>
  <c r="A220" i="62"/>
  <c r="A219" i="62"/>
  <c r="A218" i="62"/>
  <c r="A217" i="62"/>
  <c r="A216" i="62"/>
  <c r="A215" i="62"/>
  <c r="A214" i="62"/>
  <c r="A213" i="62"/>
  <c r="A212" i="62"/>
  <c r="A211" i="62"/>
  <c r="A210" i="62"/>
  <c r="A209" i="62"/>
  <c r="A208" i="62"/>
  <c r="A207" i="62"/>
  <c r="A206" i="62"/>
  <c r="A205" i="62"/>
  <c r="A204" i="62"/>
  <c r="A203" i="62"/>
  <c r="A202" i="62"/>
  <c r="A201" i="62"/>
  <c r="A200" i="62"/>
  <c r="A199" i="62"/>
  <c r="A198" i="62"/>
  <c r="A197" i="62"/>
  <c r="A196" i="62"/>
  <c r="A195" i="62"/>
  <c r="A194" i="62"/>
  <c r="A193" i="62"/>
  <c r="A192" i="62"/>
  <c r="A191" i="62"/>
  <c r="A190" i="62"/>
  <c r="A189" i="62"/>
  <c r="A188" i="62"/>
  <c r="A187" i="62"/>
  <c r="A186" i="62"/>
  <c r="A185" i="62"/>
  <c r="A184" i="62"/>
  <c r="A183" i="62"/>
  <c r="A182" i="62"/>
  <c r="A181" i="62"/>
  <c r="A180" i="62"/>
  <c r="A179" i="62"/>
  <c r="A178" i="62"/>
  <c r="A177" i="62"/>
  <c r="A176" i="62"/>
  <c r="A175" i="62"/>
  <c r="A174" i="62"/>
  <c r="A173" i="62"/>
  <c r="A172" i="62"/>
  <c r="A171" i="62"/>
  <c r="A170" i="62"/>
  <c r="A169" i="62"/>
  <c r="A168" i="62"/>
  <c r="A167" i="62"/>
  <c r="A166" i="62"/>
  <c r="A165" i="62"/>
  <c r="A164" i="62"/>
  <c r="A163" i="62"/>
  <c r="A162" i="62"/>
  <c r="A161" i="62"/>
  <c r="A160" i="62"/>
  <c r="A159" i="62"/>
  <c r="A158" i="62"/>
  <c r="A157" i="62"/>
  <c r="A156" i="62"/>
  <c r="A155" i="62"/>
  <c r="A154" i="62"/>
  <c r="A153" i="62"/>
  <c r="A152" i="62"/>
  <c r="A151" i="62"/>
  <c r="A150" i="62"/>
  <c r="A149" i="62"/>
  <c r="A148" i="62"/>
  <c r="A147" i="62"/>
  <c r="A146" i="62"/>
  <c r="A145" i="62"/>
  <c r="A144" i="62"/>
  <c r="A143" i="62"/>
  <c r="A142" i="62"/>
  <c r="A141" i="62"/>
  <c r="A140" i="62"/>
  <c r="A139" i="62"/>
  <c r="A138" i="62"/>
  <c r="A137" i="62"/>
  <c r="A136" i="62"/>
  <c r="A135" i="62"/>
  <c r="A134" i="62"/>
  <c r="A133" i="62"/>
  <c r="A132" i="62"/>
  <c r="A131" i="62"/>
  <c r="A130" i="62"/>
  <c r="A129" i="62"/>
  <c r="A128" i="62"/>
  <c r="A127" i="62"/>
  <c r="A126" i="62"/>
  <c r="A125" i="62"/>
  <c r="A124" i="62"/>
  <c r="A123" i="62"/>
  <c r="A122" i="62"/>
  <c r="A121" i="62"/>
  <c r="A120" i="62"/>
  <c r="A119" i="62"/>
  <c r="A118" i="62"/>
  <c r="A117" i="62"/>
  <c r="A116" i="62"/>
  <c r="A115" i="62"/>
  <c r="A114" i="62"/>
  <c r="A113" i="62"/>
  <c r="A112" i="62"/>
  <c r="A111" i="62"/>
  <c r="A110" i="62"/>
  <c r="A109" i="62"/>
  <c r="A108" i="62"/>
  <c r="A107" i="62"/>
  <c r="A106" i="62"/>
  <c r="A105" i="62"/>
  <c r="A104" i="62"/>
  <c r="A103" i="62"/>
  <c r="A102" i="62"/>
  <c r="A101" i="62"/>
  <c r="A100" i="62"/>
  <c r="A99" i="62"/>
  <c r="A98" i="62"/>
  <c r="A97" i="62"/>
  <c r="A96" i="62"/>
  <c r="A95" i="62"/>
  <c r="A94" i="62"/>
  <c r="A93" i="62"/>
  <c r="A92" i="62"/>
  <c r="A91" i="62"/>
  <c r="A90" i="62"/>
  <c r="A89" i="62"/>
  <c r="A88" i="62"/>
  <c r="A87" i="62"/>
  <c r="A86" i="62"/>
  <c r="A85" i="62"/>
  <c r="A84" i="62"/>
  <c r="A83" i="62"/>
  <c r="A82" i="62"/>
  <c r="A81" i="62"/>
  <c r="A80" i="62"/>
  <c r="A79" i="62"/>
  <c r="A78" i="62"/>
  <c r="A77" i="62"/>
  <c r="A76" i="62"/>
  <c r="A75" i="62"/>
  <c r="A74" i="62"/>
  <c r="A73" i="62"/>
  <c r="A72" i="62"/>
  <c r="A71" i="62"/>
  <c r="A70" i="62"/>
  <c r="A69" i="62"/>
  <c r="A68" i="62"/>
  <c r="A67" i="62"/>
  <c r="A66" i="62"/>
  <c r="A65" i="62"/>
  <c r="A64" i="62"/>
  <c r="A63" i="62"/>
  <c r="A62" i="62"/>
  <c r="A61" i="62"/>
  <c r="A60" i="62"/>
  <c r="A59" i="62"/>
  <c r="A58" i="62"/>
  <c r="A57" i="62"/>
  <c r="A56" i="62"/>
  <c r="A55" i="62"/>
  <c r="A54" i="62"/>
  <c r="A53" i="62"/>
  <c r="A52" i="62"/>
  <c r="A51" i="62"/>
  <c r="A50" i="62"/>
  <c r="A49" i="62"/>
  <c r="A48" i="62"/>
  <c r="A47" i="62"/>
  <c r="A46" i="62"/>
  <c r="A45" i="62"/>
  <c r="A44" i="62"/>
  <c r="A43" i="62"/>
  <c r="A42" i="62"/>
  <c r="A41" i="62"/>
  <c r="A40" i="62"/>
  <c r="A39" i="62"/>
  <c r="A38" i="62"/>
  <c r="A37" i="62"/>
  <c r="A36" i="62"/>
  <c r="A35" i="62"/>
  <c r="A34" i="62"/>
  <c r="A33" i="62"/>
  <c r="A32" i="62"/>
  <c r="A31" i="62"/>
  <c r="A30" i="62"/>
  <c r="A29" i="62"/>
  <c r="A28" i="62"/>
  <c r="A27" i="62"/>
  <c r="A26" i="62"/>
  <c r="A25" i="62"/>
  <c r="A24" i="62"/>
  <c r="A23" i="62"/>
  <c r="A22" i="62"/>
  <c r="A21" i="62"/>
  <c r="A20" i="62"/>
  <c r="A19" i="62"/>
  <c r="A18" i="62"/>
  <c r="A17" i="62"/>
  <c r="A16" i="62"/>
  <c r="A15" i="62"/>
  <c r="A14" i="62"/>
  <c r="A13" i="62"/>
  <c r="G9" i="62" l="1"/>
  <c r="E9" i="62"/>
  <c r="E7" i="62"/>
  <c r="J9" i="62"/>
  <c r="J8" i="62"/>
  <c r="J7" i="62"/>
  <c r="J6" i="62"/>
  <c r="E6" i="62"/>
  <c r="A4" i="62"/>
  <c r="A3" i="62"/>
  <c r="A2" i="62"/>
  <c r="A3" i="6" l="1"/>
  <c r="A2" i="6"/>
  <c r="A1" i="6"/>
  <c r="K10" i="36" l="1"/>
  <c r="K9" i="36"/>
  <c r="K8" i="36"/>
  <c r="K7" i="36"/>
  <c r="D8" i="36"/>
  <c r="D7" i="36"/>
  <c r="D6" i="36"/>
  <c r="A3" i="36" l="1"/>
  <c r="A4" i="36"/>
  <c r="A13" i="36"/>
  <c r="J79" i="39"/>
</calcChain>
</file>

<file path=xl/sharedStrings.xml><?xml version="1.0" encoding="utf-8"?>
<sst xmlns="http://schemas.openxmlformats.org/spreadsheetml/2006/main" count="1386" uniqueCount="608">
  <si>
    <t>Physical Address of Program:</t>
  </si>
  <si>
    <t>x</t>
  </si>
  <si>
    <t>Grantee Name:</t>
  </si>
  <si>
    <t>Contact Phone:</t>
  </si>
  <si>
    <t>Gender</t>
  </si>
  <si>
    <t>Race</t>
  </si>
  <si>
    <t>Hispanic Origin</t>
  </si>
  <si>
    <t>NOTES</t>
  </si>
  <si>
    <r>
      <rPr>
        <b/>
        <sz val="11"/>
        <color theme="1"/>
        <rFont val="Calibri"/>
        <family val="2"/>
        <scheme val="minor"/>
      </rPr>
      <t xml:space="preserve">Program: </t>
    </r>
    <r>
      <rPr>
        <sz val="8"/>
        <color theme="1"/>
        <rFont val="Calibri"/>
        <family val="2"/>
        <scheme val="minor"/>
      </rPr>
      <t>(same as on Statement of Work [SOW])</t>
    </r>
  </si>
  <si>
    <t>Contact Name(s):</t>
  </si>
  <si>
    <r>
      <rPr>
        <b/>
        <sz val="11"/>
        <color theme="1"/>
        <rFont val="Calibri"/>
        <family val="2"/>
        <scheme val="minor"/>
      </rPr>
      <t xml:space="preserve">Name of Program: </t>
    </r>
    <r>
      <rPr>
        <sz val="11"/>
        <color theme="1"/>
        <rFont val="Calibri"/>
        <family val="2"/>
        <scheme val="minor"/>
      </rPr>
      <t>(given by Grantee)</t>
    </r>
  </si>
  <si>
    <r>
      <rPr>
        <b/>
        <sz val="11"/>
        <color theme="1"/>
        <rFont val="Calibri"/>
        <family val="2"/>
        <scheme val="minor"/>
      </rPr>
      <t>Month/Year Being Reported</t>
    </r>
    <r>
      <rPr>
        <b/>
        <sz val="8"/>
        <color theme="1"/>
        <rFont val="Calibri"/>
        <family val="2"/>
        <scheme val="minor"/>
      </rPr>
      <t xml:space="preserve"> </t>
    </r>
    <r>
      <rPr>
        <sz val="8"/>
        <color theme="1"/>
        <rFont val="Calibri"/>
        <family val="2"/>
        <scheme val="minor"/>
      </rPr>
      <t xml:space="preserve">(Drop-Down box) </t>
    </r>
  </si>
  <si>
    <r>
      <rPr>
        <b/>
        <sz val="11"/>
        <color theme="1"/>
        <rFont val="Calibri"/>
        <family val="2"/>
        <scheme val="minor"/>
      </rPr>
      <t>Grant Number:</t>
    </r>
    <r>
      <rPr>
        <sz val="11"/>
        <color theme="1"/>
        <rFont val="Calibri"/>
        <family val="2"/>
        <scheme val="minor"/>
      </rPr>
      <t xml:space="preserve"> </t>
    </r>
    <r>
      <rPr>
        <sz val="8"/>
        <color theme="1"/>
        <rFont val="Calibri"/>
        <family val="2"/>
        <scheme val="minor"/>
      </rPr>
      <t xml:space="preserve">(located on Grant Agreement) </t>
    </r>
  </si>
  <si>
    <r>
      <rPr>
        <b/>
        <sz val="11"/>
        <color theme="1"/>
        <rFont val="Calibri"/>
        <family val="2"/>
        <scheme val="minor"/>
      </rPr>
      <t>Program Code:</t>
    </r>
    <r>
      <rPr>
        <sz val="11"/>
        <color theme="1"/>
        <rFont val="Calibri"/>
        <family val="2"/>
        <scheme val="minor"/>
      </rPr>
      <t xml:space="preserve"> </t>
    </r>
    <r>
      <rPr>
        <sz val="8"/>
        <color theme="1"/>
        <rFont val="Calibri"/>
        <family val="2"/>
        <scheme val="minor"/>
      </rPr>
      <t xml:space="preserve">(located on TFB or SOW) </t>
    </r>
  </si>
  <si>
    <t xml:space="preserve">Date of Referral </t>
  </si>
  <si>
    <t>#</t>
  </si>
  <si>
    <t>July</t>
  </si>
  <si>
    <t>Aug</t>
  </si>
  <si>
    <t>Sept</t>
  </si>
  <si>
    <t>Oct</t>
  </si>
  <si>
    <t>Nov</t>
  </si>
  <si>
    <t>Dec</t>
  </si>
  <si>
    <t>Jan</t>
  </si>
  <si>
    <t>Feb</t>
  </si>
  <si>
    <t>Mar</t>
  </si>
  <si>
    <t>Apr</t>
  </si>
  <si>
    <t>May</t>
  </si>
  <si>
    <t>June</t>
  </si>
  <si>
    <t>Month</t>
  </si>
  <si>
    <t>Year</t>
  </si>
  <si>
    <t>I DD Waiver</t>
  </si>
  <si>
    <t>Medicare</t>
  </si>
  <si>
    <t xml:space="preserve">Medicaid </t>
  </si>
  <si>
    <t>RACE</t>
  </si>
  <si>
    <t>African American /Black</t>
  </si>
  <si>
    <t>Asian</t>
  </si>
  <si>
    <t>More than one race reported</t>
  </si>
  <si>
    <t>Unknown</t>
  </si>
  <si>
    <t>Hispanic Latino Origin</t>
  </si>
  <si>
    <t xml:space="preserve">Hispanic-Latino </t>
  </si>
  <si>
    <t>Not Hispanic or Latino</t>
  </si>
  <si>
    <t xml:space="preserve">COUNTY </t>
  </si>
  <si>
    <t>Barbour</t>
  </si>
  <si>
    <t>Berkeley</t>
  </si>
  <si>
    <t>Boone</t>
  </si>
  <si>
    <t>Braxton</t>
  </si>
  <si>
    <t>Brooke</t>
  </si>
  <si>
    <t>Cabell</t>
  </si>
  <si>
    <t>Calhoun</t>
  </si>
  <si>
    <t>Clay</t>
  </si>
  <si>
    <t>Doddridge</t>
  </si>
  <si>
    <t>Fayette</t>
  </si>
  <si>
    <t>Gilmer</t>
  </si>
  <si>
    <t>Grant</t>
  </si>
  <si>
    <t>Greenbrier</t>
  </si>
  <si>
    <t>Hampshire</t>
  </si>
  <si>
    <t>Hancock</t>
  </si>
  <si>
    <t>Hardy</t>
  </si>
  <si>
    <t>Harrison</t>
  </si>
  <si>
    <t>Jackson</t>
  </si>
  <si>
    <t>Jefferson</t>
  </si>
  <si>
    <t>Kanawha</t>
  </si>
  <si>
    <t>Lewis</t>
  </si>
  <si>
    <t>Lincoln</t>
  </si>
  <si>
    <t>Logan</t>
  </si>
  <si>
    <t>Marion</t>
  </si>
  <si>
    <t>Marshall</t>
  </si>
  <si>
    <t>Mason</t>
  </si>
  <si>
    <t>McDowell</t>
  </si>
  <si>
    <t>Mercer</t>
  </si>
  <si>
    <t>Mineral</t>
  </si>
  <si>
    <t>Mingo</t>
  </si>
  <si>
    <t>Monongalia</t>
  </si>
  <si>
    <t>Monroe</t>
  </si>
  <si>
    <t>Morgan</t>
  </si>
  <si>
    <t>Nicholas</t>
  </si>
  <si>
    <t>Ohio</t>
  </si>
  <si>
    <t>Pendleton</t>
  </si>
  <si>
    <t>Pleasants</t>
  </si>
  <si>
    <t>Pocahontas</t>
  </si>
  <si>
    <t>Preston</t>
  </si>
  <si>
    <t>Putnam</t>
  </si>
  <si>
    <t>Raleigh</t>
  </si>
  <si>
    <t>Randolph</t>
  </si>
  <si>
    <t>Ritchie</t>
  </si>
  <si>
    <t>Roane</t>
  </si>
  <si>
    <t>Summers</t>
  </si>
  <si>
    <t>Taylor</t>
  </si>
  <si>
    <t>Tucker</t>
  </si>
  <si>
    <t>Tyler</t>
  </si>
  <si>
    <t>Upshur</t>
  </si>
  <si>
    <t>Wayne</t>
  </si>
  <si>
    <t>Webster</t>
  </si>
  <si>
    <t>Wetzel</t>
  </si>
  <si>
    <t>Wirt</t>
  </si>
  <si>
    <t>Wood</t>
  </si>
  <si>
    <t>Wyoming</t>
  </si>
  <si>
    <t>GENDER</t>
  </si>
  <si>
    <t>Male</t>
  </si>
  <si>
    <t>Female</t>
  </si>
  <si>
    <t>YES</t>
  </si>
  <si>
    <t>NO</t>
  </si>
  <si>
    <t>YES NO</t>
  </si>
  <si>
    <t>Training Attended</t>
  </si>
  <si>
    <t>Training Provided</t>
  </si>
  <si>
    <t>Cross Planning Initiative</t>
  </si>
  <si>
    <t>Outreach Activity</t>
  </si>
  <si>
    <t>Other (List)</t>
  </si>
  <si>
    <t>I/DD Waiver</t>
  </si>
  <si>
    <t>BBHHF</t>
  </si>
  <si>
    <t>Medicaid Only</t>
  </si>
  <si>
    <t>Other Insurance</t>
  </si>
  <si>
    <t>INSURANCE</t>
  </si>
  <si>
    <t>Both Medicaid &amp; Non Medicaid Sources</t>
  </si>
  <si>
    <t>Private Residence</t>
  </si>
  <si>
    <t>Foster Home (under 18)</t>
  </si>
  <si>
    <t>Residential Care</t>
  </si>
  <si>
    <t>Crisis Residence</t>
  </si>
  <si>
    <t>Children's Residential Treatment</t>
  </si>
  <si>
    <t>Institutional Setting</t>
  </si>
  <si>
    <t>Jail/Correctional Facility</t>
  </si>
  <si>
    <t>Homeless</t>
  </si>
  <si>
    <t>Other</t>
  </si>
  <si>
    <t>N/A</t>
  </si>
  <si>
    <t>I/DD Waiver ISS</t>
  </si>
  <si>
    <t>I/DD Waiver GH</t>
  </si>
  <si>
    <t>Natural Home</t>
  </si>
  <si>
    <t>ICF -I/DD GH</t>
  </si>
  <si>
    <t>Specialized Family Care Home</t>
  </si>
  <si>
    <t>Lines 3 - 7  will populate from INITIAL SETUP Tab -   ANY CHANGES WILL NEED TO BE MADE ON the INITIAL SETUP Tab</t>
  </si>
  <si>
    <t>denied other (list reason)</t>
  </si>
  <si>
    <t>PBS</t>
  </si>
  <si>
    <t>Crisis Unit</t>
  </si>
  <si>
    <t>resource coordination provided</t>
  </si>
  <si>
    <t>admitted to Crisis Unit</t>
  </si>
  <si>
    <t>wait listed for Crisis Unit</t>
  </si>
  <si>
    <t xml:space="preserve">denied not eligible for Crisis Unit (explain in notes) </t>
  </si>
  <si>
    <t>denied no openings in Crisis Unit</t>
  </si>
  <si>
    <t xml:space="preserve">PBS provided </t>
  </si>
  <si>
    <t>Resource Coordination</t>
  </si>
  <si>
    <t xml:space="preserve">Total </t>
  </si>
  <si>
    <t>admitted to Crisis Unit with psychiatric Involvement</t>
  </si>
  <si>
    <t xml:space="preserve">admitted for resource coordination </t>
  </si>
  <si>
    <t xml:space="preserve">admitted for PBS Services </t>
  </si>
  <si>
    <t>TOTAL</t>
  </si>
  <si>
    <t>Crisis Unit with Psychiatric Coverage</t>
  </si>
  <si>
    <t>Lines 3 - 7, except for Month/Year will populate from INITIAL SETUP Tab -   ANY CHANGES, EXCEPT FOR THE MONTH AND YEAR WILL NEED TO BE MADE ON the INITIAL SETUP Tab</t>
  </si>
  <si>
    <t>Please note:  "Month Being Reported" is from 1st -30th (or 31st) of each month.  The report for the "Month Being Reported" is due by the 25th of the following month. Examples:</t>
  </si>
  <si>
    <t>July 1 - 31</t>
  </si>
  <si>
    <t>Oct. 1 - 31</t>
  </si>
  <si>
    <t>Jan. 1- 31</t>
  </si>
  <si>
    <t>due Feb. 25</t>
  </si>
  <si>
    <t>April 1 - 30</t>
  </si>
  <si>
    <t>due May 25</t>
  </si>
  <si>
    <t>August 1 - 31</t>
  </si>
  <si>
    <t>Nov. 1 - 30</t>
  </si>
  <si>
    <t>due March 25</t>
  </si>
  <si>
    <t>May 1 - 31</t>
  </si>
  <si>
    <t>due June 25</t>
  </si>
  <si>
    <t>Sept 1 - 30</t>
  </si>
  <si>
    <t>Dec. 1 - 31</t>
  </si>
  <si>
    <t>March 1 - 31</t>
  </si>
  <si>
    <t>due April 25</t>
  </si>
  <si>
    <t>June 1-30</t>
  </si>
  <si>
    <t>due July 25</t>
  </si>
  <si>
    <t xml:space="preserve">2C:  Pertinent Information Regarding the Program </t>
  </si>
  <si>
    <t>Contact Phone(s):</t>
  </si>
  <si>
    <t xml:space="preserve">Ethnicity </t>
  </si>
  <si>
    <t>Veteran</t>
  </si>
  <si>
    <r>
      <t xml:space="preserve">Program Name: </t>
    </r>
    <r>
      <rPr>
        <sz val="8"/>
        <color theme="1"/>
        <rFont val="Calibri"/>
        <family val="2"/>
        <scheme val="minor"/>
      </rPr>
      <t xml:space="preserve">(same as on Statement of Work) </t>
    </r>
  </si>
  <si>
    <r>
      <t xml:space="preserve">Grantee's Formal Name: </t>
    </r>
    <r>
      <rPr>
        <sz val="8"/>
        <color theme="1"/>
        <rFont val="Calibri"/>
        <family val="2"/>
        <scheme val="minor"/>
      </rPr>
      <t xml:space="preserve">(name used with Grant) </t>
    </r>
  </si>
  <si>
    <r>
      <t xml:space="preserve">Name of Program: </t>
    </r>
    <r>
      <rPr>
        <sz val="8"/>
        <color theme="1"/>
        <rFont val="Calibri"/>
        <family val="2"/>
        <scheme val="minor"/>
      </rPr>
      <t xml:space="preserve">(given by Grantee) </t>
    </r>
  </si>
  <si>
    <t xml:space="preserve">Physical Address of the Program: </t>
  </si>
  <si>
    <r>
      <t xml:space="preserve">Grant Number: </t>
    </r>
    <r>
      <rPr>
        <sz val="8"/>
        <color theme="1"/>
        <rFont val="Calibri"/>
        <family val="2"/>
        <scheme val="minor"/>
      </rPr>
      <t xml:space="preserve">(Listed on Grant Document) </t>
    </r>
  </si>
  <si>
    <r>
      <t xml:space="preserve">Month Being Reported: </t>
    </r>
    <r>
      <rPr>
        <sz val="8"/>
        <color theme="1"/>
        <rFont val="Calibri"/>
        <family val="2"/>
        <scheme val="minor"/>
      </rPr>
      <t>(Month/Year)</t>
    </r>
  </si>
  <si>
    <r>
      <t xml:space="preserve">Program Code: </t>
    </r>
    <r>
      <rPr>
        <sz val="8"/>
        <color theme="1"/>
        <rFont val="Calibri"/>
        <family val="2"/>
        <scheme val="minor"/>
      </rPr>
      <t xml:space="preserve">(Located in SOW - TFB) </t>
    </r>
  </si>
  <si>
    <t xml:space="preserve">Age             </t>
  </si>
  <si>
    <t>American Indian / Alaska Native</t>
  </si>
  <si>
    <t>White</t>
  </si>
  <si>
    <t>Native Hawaiian /Other Pacific Islander</t>
  </si>
  <si>
    <t>October 1 - 31</t>
  </si>
  <si>
    <t>Discharged to:</t>
  </si>
  <si>
    <t xml:space="preserve">Age               </t>
  </si>
  <si>
    <t xml:space="preserve">Referral Date </t>
  </si>
  <si>
    <t xml:space="preserve">Admission Date </t>
  </si>
  <si>
    <t xml:space="preserve">Pertinent Information - Updates - Highlights </t>
  </si>
  <si>
    <t xml:space="preserve">Lines 4 -8 will populate to other tabs except for MONTHLY TABS (JULY - JUNE) (All changes to these lines will need to be completed on this tab)   - </t>
  </si>
  <si>
    <t>YEAR</t>
  </si>
  <si>
    <t>MONTH</t>
  </si>
  <si>
    <t>JULY</t>
  </si>
  <si>
    <t>AUGUST</t>
  </si>
  <si>
    <t>SEPTEMBER</t>
  </si>
  <si>
    <t>NOVEMBER</t>
  </si>
  <si>
    <t>DECEMBER</t>
  </si>
  <si>
    <t xml:space="preserve">JANUARY </t>
  </si>
  <si>
    <t>FEBRUARY</t>
  </si>
  <si>
    <t>MARCH</t>
  </si>
  <si>
    <t xml:space="preserve">APRIL </t>
  </si>
  <si>
    <t>MAY</t>
  </si>
  <si>
    <t>JUNE</t>
  </si>
  <si>
    <t>OCTOBER</t>
  </si>
  <si>
    <r>
      <t xml:space="preserve">This form is designed to be used for the </t>
    </r>
    <r>
      <rPr>
        <b/>
        <u val="double"/>
        <sz val="20"/>
        <color theme="0"/>
        <rFont val="Calibri"/>
        <family val="2"/>
        <scheme val="minor"/>
      </rPr>
      <t>entire</t>
    </r>
    <r>
      <rPr>
        <b/>
        <sz val="20"/>
        <color theme="0"/>
        <rFont val="Calibri"/>
        <family val="2"/>
        <scheme val="minor"/>
      </rPr>
      <t xml:space="preserve"> fiscal year.                                                                                                                                                                                                                                                                                                                                                                                                                                                                                                                                                                                                                                                   </t>
    </r>
  </si>
  <si>
    <t>due August 25</t>
  </si>
  <si>
    <t>due Nov. 25</t>
  </si>
  <si>
    <t>Feb. 1-28 or 29</t>
  </si>
  <si>
    <t>due Sept. 25</t>
  </si>
  <si>
    <t>due Dec. 25</t>
  </si>
  <si>
    <t>due Oct. 25</t>
  </si>
  <si>
    <t>due Jan. 25</t>
  </si>
  <si>
    <t>Line 1</t>
  </si>
  <si>
    <t xml:space="preserve">Contains the Name  and  Version of the Form - Please check to see that you are using the most recent version - Note If the form has "working draft" it is not the correct version.  </t>
  </si>
  <si>
    <t>Line 2</t>
  </si>
  <si>
    <t>1A:  Grantee - Program Information ALL ENTRIES AND CHANGES NEED TO BE MADE ON THIS TAB - (INFORMATION ON LINES 4 - 8 WILL POPULATE TO ALL THE OTHER TABS)</t>
  </si>
  <si>
    <t>1A:  Lines 3 - 8</t>
  </si>
  <si>
    <r>
      <rPr>
        <b/>
        <sz val="11"/>
        <rFont val="Calibri"/>
        <family val="2"/>
        <scheme val="minor"/>
      </rPr>
      <t>1A. Grantee - Program Information:</t>
    </r>
    <r>
      <rPr>
        <sz val="11"/>
        <rFont val="Calibri"/>
        <family val="2"/>
        <scheme val="minor"/>
      </rPr>
      <t xml:space="preserve"> ALL INFORMATION WILL NEED TO BE INITALLY ENTERED  ON THE 1BASe GRANTEE INFO AND UNPDATES  Tab.  Any subsequent changes, updates (including updating the date each month) will need to be made on this tab.   INFORMATION WILL POPULATE TO OTHER TABS</t>
    </r>
  </si>
  <si>
    <r>
      <t xml:space="preserve">1A:  Grantee - Program Information ALL ENTRIES AND CHANGES NEED TO BE MADE ON THIS TAB - </t>
    </r>
    <r>
      <rPr>
        <b/>
        <sz val="10"/>
        <color theme="0"/>
        <rFont val="Calibri"/>
        <family val="2"/>
        <scheme val="minor"/>
      </rPr>
      <t>(INFORMATION ON LINES 4 - 8 WILL POPULATE TO ALL THE OTHER TABS)</t>
    </r>
  </si>
  <si>
    <t>Grantee's Formal Name</t>
  </si>
  <si>
    <t>John Doe, Jack Doe</t>
  </si>
  <si>
    <t>(304)123-4567; (304) 765-4321</t>
  </si>
  <si>
    <t>G21</t>
  </si>
  <si>
    <r>
      <t xml:space="preserve">Month Being Reported:  </t>
    </r>
    <r>
      <rPr>
        <sz val="8"/>
        <color theme="1"/>
        <rFont val="Calibri"/>
        <family val="2"/>
        <scheme val="minor"/>
      </rPr>
      <t>(Month/Year)</t>
    </r>
  </si>
  <si>
    <t xml:space="preserve">Line 1 </t>
  </si>
  <si>
    <t xml:space="preserve">This line can be locked by going to View, Freeze Panes, Freeze Top Row;  As the Lines get longer, this may be helpful in completing the form </t>
  </si>
  <si>
    <t xml:space="preserve">Name of program with the version of the form; please make sure you are using the most up-to-date form. Note If the form has "working draft" it is not the correct version.  </t>
  </si>
  <si>
    <t xml:space="preserve">Line 3 </t>
  </si>
  <si>
    <t xml:space="preserve">Grantee Year:  Time Span of the Grant </t>
  </si>
  <si>
    <t>Line 5</t>
  </si>
  <si>
    <t>Line 5-10</t>
  </si>
  <si>
    <t>Grantee - Program Information: ON LINES 5 - 9 ALL INFORMATION WILL NEED TO BE INITALLY ENTERED AND CHANGES WILL NEED TO BE MADE (INCLUDING THE DATE)  ON THE 1BASE GRANTEE INFO AND UPDATES tab - INFORMATION WILL POPULATE TO OTHER TABS</t>
  </si>
  <si>
    <t>Line 13&gt; Column A</t>
  </si>
  <si>
    <t xml:space="preserve">Automatically numbers the Lines - There are approximately 1000 lines for input of data.  Each client will have their own unique line.  In the event a client is discharged and returns use a "new" line with the same internal client I.D.  </t>
  </si>
  <si>
    <t>Line 13&gt; Column B</t>
  </si>
  <si>
    <t>Line 13&gt; Column C</t>
  </si>
  <si>
    <t>Line 13&gt; Column D</t>
  </si>
  <si>
    <t>Line 13&gt; Column E</t>
  </si>
  <si>
    <t xml:space="preserve">Age:  Use Number - DO NOT use alphabet. </t>
  </si>
  <si>
    <t>Line 13&gt; Column F</t>
  </si>
  <si>
    <t>Gender:  Select an option from Drop-down box.</t>
  </si>
  <si>
    <t>Line 13&gt; Column G</t>
  </si>
  <si>
    <t>Line 13&gt; Column H</t>
  </si>
  <si>
    <t>Line 13&gt; Column I</t>
  </si>
  <si>
    <t>Race:  Select an option from Drop-down box.</t>
  </si>
  <si>
    <t>Line 13&gt; Column J</t>
  </si>
  <si>
    <t>Ethnicity: Select an option from Drop-down box.</t>
  </si>
  <si>
    <t>Veteran: Select an option from Drop-down box.</t>
  </si>
  <si>
    <t>Line 3</t>
  </si>
  <si>
    <t xml:space="preserve">Grantee Year: (will auto populate) Time Span of the Grant </t>
  </si>
  <si>
    <t xml:space="preserve">Line 4 </t>
  </si>
  <si>
    <t>Grantee - Program Information: (will auto populate) ON LINES 4 - 9 ALL INFORMATION WILL NEED TO BE INITALLY ENTERED AND CHANGES WILL NEED TO BE MADE (INCLUDING THE DATE)  ON THE1BASE GRANTEE INFO AND UPDATES tab - INFORMATION WILL POPULATE TO OTHER TABS</t>
  </si>
  <si>
    <t xml:space="preserve">Automatically numbers the Lines - There are approximately 1000 lines for input of  data.  Each client will have their own unique line.  In the event a client is discharged and returns use a "new" line with the same internal client I.D.  </t>
  </si>
  <si>
    <t>INITIAL SETUP</t>
  </si>
  <si>
    <t xml:space="preserve">2B:  Pertinent Information Regarding the Program - </t>
  </si>
  <si>
    <t>Line 14&gt; Column A</t>
  </si>
  <si>
    <t>Line 14&gt; Column B</t>
  </si>
  <si>
    <t>Line 14&gt; Column C</t>
  </si>
  <si>
    <t>Line 14&gt; Column D</t>
  </si>
  <si>
    <t xml:space="preserve">Date of Referral:  Enter date  Month/Day/Year 0/0/0000.  Leave blank until a date is needed. </t>
  </si>
  <si>
    <t xml:space="preserve">Referral Source: Select an  option from Drop-down box.  </t>
  </si>
  <si>
    <t>Line 14&gt; Column E</t>
  </si>
  <si>
    <t xml:space="preserve">Disposition of Referral (if denied explain why in notes): Select an option from Drop-down box. </t>
  </si>
  <si>
    <t>Line 14&gt; Column F</t>
  </si>
  <si>
    <t>Line 14&gt; Column G</t>
  </si>
  <si>
    <t xml:space="preserve">Date of Referral into Program: Enter date  Month/Day/Year 0/0/0000. Leave blank until a date is needed. </t>
  </si>
  <si>
    <t xml:space="preserve">Admission/Intervention Date: Enter date  Month/Day/Year 0/0/0000. Leave blank until a date is needed. </t>
  </si>
  <si>
    <t xml:space="preserve">Note Section for Column L - If yes is selected in Column L, list the guardian in this Column. </t>
  </si>
  <si>
    <t>SUMMARY</t>
  </si>
  <si>
    <t>MONTHLY REPORTING - JULY THROUGH JUNE</t>
  </si>
  <si>
    <t>Line 14&gt; Column I</t>
  </si>
  <si>
    <t>Was Client Admitted?</t>
  </si>
  <si>
    <t xml:space="preserve">Internal Client I.D. </t>
  </si>
  <si>
    <t xml:space="preserve">YES / NO </t>
  </si>
  <si>
    <t>Types of Training</t>
  </si>
  <si>
    <t>African American / Black</t>
  </si>
  <si>
    <t>pending from previous year</t>
  </si>
  <si>
    <t>Mandatory</t>
  </si>
  <si>
    <t>admitted</t>
  </si>
  <si>
    <t>Evidence Based Training (EBT)</t>
  </si>
  <si>
    <t xml:space="preserve">wait listed </t>
  </si>
  <si>
    <t>Both Mandatory and EBT</t>
  </si>
  <si>
    <t xml:space="preserve">Occupation </t>
  </si>
  <si>
    <t>denied not eligible</t>
  </si>
  <si>
    <t>Other (Specify in Notes)</t>
  </si>
  <si>
    <t>Healthcare Industry</t>
  </si>
  <si>
    <t>denied no openings</t>
  </si>
  <si>
    <t>Native Hawaiian / Other Pacific Islander</t>
  </si>
  <si>
    <t>Business Management - Sales</t>
  </si>
  <si>
    <t>denied other (explain in notes)</t>
  </si>
  <si>
    <t xml:space="preserve">Types of Activities / Events </t>
  </si>
  <si>
    <t>Arts and Entertainment</t>
  </si>
  <si>
    <t>refused to take (explain in notes)</t>
  </si>
  <si>
    <t>Cross Planning Initiatives</t>
  </si>
  <si>
    <t xml:space="preserve">Mining Industry </t>
  </si>
  <si>
    <t>Service Activity Implemented with other sectors</t>
  </si>
  <si>
    <t xml:space="preserve">Construction Industry </t>
  </si>
  <si>
    <t xml:space="preserve">Meeting Attended </t>
  </si>
  <si>
    <t>Hospitality and Food Service</t>
  </si>
  <si>
    <t xml:space="preserve">SOURCE OF REFERAL </t>
  </si>
  <si>
    <t>Specific Activities with goal  to Reach High-Risk Populations (Specify Population in Notes)</t>
  </si>
  <si>
    <t>Unemployed</t>
  </si>
  <si>
    <t>Family</t>
  </si>
  <si>
    <t>Peer Reviews</t>
  </si>
  <si>
    <t xml:space="preserve">Student </t>
  </si>
  <si>
    <t>MH Provider</t>
  </si>
  <si>
    <t>Peer Support Groups</t>
  </si>
  <si>
    <t xml:space="preserve">Other (specify in Notes) </t>
  </si>
  <si>
    <t>School Staff</t>
  </si>
  <si>
    <t>Coalitions</t>
  </si>
  <si>
    <t>Child Welfare</t>
  </si>
  <si>
    <t xml:space="preserve">Materials Distributed (specify kind &amp; amount in notes) </t>
  </si>
  <si>
    <t xml:space="preserve">Probation Officer </t>
  </si>
  <si>
    <t xml:space="preserve">Other (Specify in Notes) </t>
  </si>
  <si>
    <t>Primary Care Physician</t>
  </si>
  <si>
    <t xml:space="preserve">Living Situation </t>
  </si>
  <si>
    <t>Emergency Room / Department</t>
  </si>
  <si>
    <t xml:space="preserve">type of Consumer Feedback Services </t>
  </si>
  <si>
    <t>Owned or rented Home</t>
  </si>
  <si>
    <t>Bateman</t>
  </si>
  <si>
    <t>Focus group</t>
  </si>
  <si>
    <t>Someone else's home</t>
  </si>
  <si>
    <t>Law Enforcement</t>
  </si>
  <si>
    <t>Key-informant interview</t>
  </si>
  <si>
    <t>Self</t>
  </si>
  <si>
    <t>Survey</t>
  </si>
  <si>
    <t xml:space="preserve">Residential SA TX </t>
  </si>
  <si>
    <t xml:space="preserve">Internal (Grantee referral) </t>
  </si>
  <si>
    <t xml:space="preserve">Other (specify in Note Section) </t>
  </si>
  <si>
    <t>Detox (Inpatient, Residential)</t>
  </si>
  <si>
    <t>State Hospital (Bateman, Sharpe)</t>
  </si>
  <si>
    <t xml:space="preserve">Correctional Facility </t>
  </si>
  <si>
    <t>Hospital (Medical)</t>
  </si>
  <si>
    <t>Other - Specify in Note Section</t>
  </si>
  <si>
    <t xml:space="preserve">Survey Completed For: </t>
  </si>
  <si>
    <t>Hospital (Psychiatric)</t>
  </si>
  <si>
    <t>Service Rendered</t>
  </si>
  <si>
    <t xml:space="preserve">Other (Specify) </t>
  </si>
  <si>
    <t xml:space="preserve">Information that was received </t>
  </si>
  <si>
    <t>REASON FOR DISCHARGE</t>
  </si>
  <si>
    <t xml:space="preserve">Both Service Rendered &amp; Information that was received </t>
  </si>
  <si>
    <t>Shelter</t>
  </si>
  <si>
    <t>Clinically Referred out</t>
  </si>
  <si>
    <t>Mental Health (MH)</t>
  </si>
  <si>
    <t>Street / Outdoors</t>
  </si>
  <si>
    <t xml:space="preserve">Transferred to another program </t>
  </si>
  <si>
    <t>MH - SUD</t>
  </si>
  <si>
    <t>Institution Hospital/ Nursing Home</t>
  </si>
  <si>
    <t xml:space="preserve">Completed Program </t>
  </si>
  <si>
    <t>MH - I/DD</t>
  </si>
  <si>
    <t xml:space="preserve">Institution Jail/ Prison </t>
  </si>
  <si>
    <t>Mutually Agreed Cessation</t>
  </si>
  <si>
    <t>SUD - I/DD</t>
  </si>
  <si>
    <t>Housing Own/Rent</t>
  </si>
  <si>
    <t>Withdrew / Declined</t>
  </si>
  <si>
    <t>MH - SUD - I/DD</t>
  </si>
  <si>
    <t>Housing Someone else's</t>
  </si>
  <si>
    <t>Incarcerated</t>
  </si>
  <si>
    <t>Housing Halfway House</t>
  </si>
  <si>
    <t xml:space="preserve">Other (Specify in notes) </t>
  </si>
  <si>
    <t>Housing Residential Treatment</t>
  </si>
  <si>
    <t>Housing Dorm/ College Residence</t>
  </si>
  <si>
    <t>September 1 - 30</t>
  </si>
  <si>
    <t>November 1 - 30</t>
  </si>
  <si>
    <t>December 1 - 31</t>
  </si>
  <si>
    <t>January 1 - 31</t>
  </si>
  <si>
    <t>February 1 - 28/29</t>
  </si>
  <si>
    <t xml:space="preserve">MAT UTILIZED </t>
  </si>
  <si>
    <t xml:space="preserve">TYPE OF MEDICAL COVERAGE </t>
  </si>
  <si>
    <t>Methadone</t>
  </si>
  <si>
    <t>June 1 - 30</t>
  </si>
  <si>
    <t>Buprenorphine Oral</t>
  </si>
  <si>
    <t>Medicare Only</t>
  </si>
  <si>
    <t>Buprenorphine - Injectable</t>
  </si>
  <si>
    <t>Medicare + supplement</t>
  </si>
  <si>
    <t>Buprenorphine Implant</t>
  </si>
  <si>
    <t xml:space="preserve">DIISPOSITION OF REFERRAL </t>
  </si>
  <si>
    <t>Both Medicaid and Medicare</t>
  </si>
  <si>
    <t>Naltrexone - Oral</t>
  </si>
  <si>
    <t>accepted</t>
  </si>
  <si>
    <t>Private Insurance</t>
  </si>
  <si>
    <t xml:space="preserve">Naltrexone - Injectable </t>
  </si>
  <si>
    <t>denied (explain in notes)</t>
  </si>
  <si>
    <t xml:space="preserve">Veteran's Health </t>
  </si>
  <si>
    <t xml:space="preserve">Did not use MAT </t>
  </si>
  <si>
    <t xml:space="preserve">client refused (explain in notes) </t>
  </si>
  <si>
    <t>No Insurance</t>
  </si>
  <si>
    <t xml:space="preserve">Changed MAT Type (Explain in Notes) </t>
  </si>
  <si>
    <t>DIAGNOSIS</t>
  </si>
  <si>
    <t xml:space="preserve">ASAM &amp; RECOVERY HOME LEVEL OF CARE </t>
  </si>
  <si>
    <t>Opioid Use Disorder (OUD)</t>
  </si>
  <si>
    <t>2.1:  ASAM Level of Care - Intensive Outpatient</t>
  </si>
  <si>
    <t xml:space="preserve">Methamphetamine Use Disorder </t>
  </si>
  <si>
    <t>2.5:  ASAM Level of Care - Partial Hospitalization Services</t>
  </si>
  <si>
    <t>RESOURCES</t>
  </si>
  <si>
    <t xml:space="preserve">Other Substance Use Disorder (SUD) </t>
  </si>
  <si>
    <t>3.1:  Clinically Managed Low-Intensity Residential Services</t>
  </si>
  <si>
    <t>offered</t>
  </si>
  <si>
    <t xml:space="preserve">MH - OUD </t>
  </si>
  <si>
    <t>3.3: Clinically Managed Population-Specific High-Intensity Residential Services</t>
  </si>
  <si>
    <t xml:space="preserve">referred </t>
  </si>
  <si>
    <t xml:space="preserve">MH - Methamphetamine Use Disorder </t>
  </si>
  <si>
    <t>3.5:  Clinically Managed High Intensity Residential Services</t>
  </si>
  <si>
    <t xml:space="preserve">offered &amp; referred </t>
  </si>
  <si>
    <t xml:space="preserve">MH - Other SUD </t>
  </si>
  <si>
    <t>3.7: Medically Monitored Intensive Inpatient Services</t>
  </si>
  <si>
    <t>MH - I/DD - OUD</t>
  </si>
  <si>
    <t xml:space="preserve">4: Medical Managed Intensive Inpatient Services </t>
  </si>
  <si>
    <t xml:space="preserve">MH - I/DD - Methamphetamine Use Disorder - </t>
  </si>
  <si>
    <t>Recovery home: 0-59 beds</t>
  </si>
  <si>
    <t xml:space="preserve">MH - I/DD - Other SUD </t>
  </si>
  <si>
    <t>Recovery home: 60 &gt; beds</t>
  </si>
  <si>
    <t xml:space="preserve">I/DD - OUD </t>
  </si>
  <si>
    <t xml:space="preserve">I/DD - Methamphetamine Use Disorder - </t>
  </si>
  <si>
    <t xml:space="preserve">I/DD - Other SUD </t>
  </si>
  <si>
    <t xml:space="preserve">Mental Health (MH) </t>
  </si>
  <si>
    <t>Intellectual / Development Disability (I/DD)</t>
  </si>
  <si>
    <t xml:space="preserve">COUNTIES </t>
  </si>
  <si>
    <t xml:space="preserve">A - J </t>
  </si>
  <si>
    <t xml:space="preserve">K - O </t>
  </si>
  <si>
    <t xml:space="preserve">Source of Referrals </t>
  </si>
  <si>
    <t>Out of State</t>
  </si>
  <si>
    <t xml:space="preserve">Treatment Types involved in </t>
  </si>
  <si>
    <t>Hospital Emergency Departments</t>
  </si>
  <si>
    <t>MAT ONLY</t>
  </si>
  <si>
    <t>Hospital Inpatient Treatment Unit</t>
  </si>
  <si>
    <t>MAT and OTHER TX (list other in Notes)</t>
  </si>
  <si>
    <t>Hospital Withdrawal Management Services</t>
  </si>
  <si>
    <t>Telehealth Services</t>
  </si>
  <si>
    <t>OTHER TX (list in notes)</t>
  </si>
  <si>
    <t xml:space="preserve">Residential Withdrawal Management Services </t>
  </si>
  <si>
    <t>Peer Recovery Support</t>
  </si>
  <si>
    <t>NONE</t>
  </si>
  <si>
    <t>Substance Use Residential Services any Level</t>
  </si>
  <si>
    <t xml:space="preserve">Other (Specify in Note Section) </t>
  </si>
  <si>
    <t xml:space="preserve">Correctional or Detention Facilities </t>
  </si>
  <si>
    <t>Other (List in Note Section)</t>
  </si>
  <si>
    <t xml:space="preserve">Meetings </t>
  </si>
  <si>
    <t xml:space="preserve">STATUS OF REFERRAL </t>
  </si>
  <si>
    <t xml:space="preserve">MH Provider </t>
  </si>
  <si>
    <t xml:space="preserve">Internal (Grantee referral </t>
  </si>
  <si>
    <t xml:space="preserve">Source of Referral </t>
  </si>
  <si>
    <t xml:space="preserve">Diversion Hospital </t>
  </si>
  <si>
    <t xml:space="preserve">Note Section for Column D </t>
  </si>
  <si>
    <t xml:space="preserve">REFERRALS TO PROGRAM </t>
  </si>
  <si>
    <t>CLIENT INFORMATION</t>
  </si>
  <si>
    <t>Date of Admission                         (will auto populate)</t>
  </si>
  <si>
    <t xml:space="preserve">Reason for Discharge </t>
  </si>
  <si>
    <t>Date of Referral                                   (will auto populate)</t>
  </si>
  <si>
    <t>Internal Client I.D.    (will auto populate)</t>
  </si>
  <si>
    <r>
      <t xml:space="preserve">Internal Space for Grantee </t>
    </r>
    <r>
      <rPr>
        <b/>
        <sz val="8"/>
        <color rgb="FF0070C0"/>
        <rFont val="Calibri"/>
        <family val="2"/>
        <scheme val="minor"/>
      </rPr>
      <t xml:space="preserve">                       (will auto populate)</t>
    </r>
  </si>
  <si>
    <r>
      <t xml:space="preserve">Internal Client I.D. </t>
    </r>
    <r>
      <rPr>
        <b/>
        <sz val="8"/>
        <color rgb="FF0070C0"/>
        <rFont val="Calibri"/>
        <family val="2"/>
        <scheme val="minor"/>
      </rPr>
      <t xml:space="preserve">                                     (will auto populate)</t>
    </r>
  </si>
  <si>
    <t>Internal Space for Grantee                         (will auto populate)</t>
  </si>
  <si>
    <t xml:space="preserve"> Discharge Date</t>
  </si>
  <si>
    <t>moved to a less restrictive environment</t>
  </si>
  <si>
    <t>transferred to another program</t>
  </si>
  <si>
    <t>hospitalized</t>
  </si>
  <si>
    <t xml:space="preserve">General Community </t>
  </si>
  <si>
    <t xml:space="preserve">Re-admitted in past 12 months </t>
  </si>
  <si>
    <t xml:space="preserve">Admitted to a Psychiatric Facility </t>
  </si>
  <si>
    <t>Involuntarily Committed - State Diversion Hospital</t>
  </si>
  <si>
    <t>Not Committed - Psychiatric Hospitalization</t>
  </si>
  <si>
    <t>SUD Residential Treatment Unit</t>
  </si>
  <si>
    <t>Crisis Respite</t>
  </si>
  <si>
    <t>Psychiatric Hospital</t>
  </si>
  <si>
    <t>Crisis Stabilization Unit</t>
  </si>
  <si>
    <t>Notes For Column F</t>
  </si>
  <si>
    <t xml:space="preserve">NOTES (Pertinent Information about the Client) </t>
  </si>
  <si>
    <t>REFERRALS TO THE PROGRAM</t>
  </si>
  <si>
    <t xml:space="preserve">DISPOSITION OF THE REFERRAL </t>
  </si>
  <si>
    <t xml:space="preserve">REFERRALS ADMITTED TO THE PROGRAM </t>
  </si>
  <si>
    <t>0-12</t>
  </si>
  <si>
    <t>13-17</t>
  </si>
  <si>
    <t>18-20</t>
  </si>
  <si>
    <t>21-24</t>
  </si>
  <si>
    <t>25-34</t>
  </si>
  <si>
    <t>35-44</t>
  </si>
  <si>
    <t>45-54</t>
  </si>
  <si>
    <t>55-64</t>
  </si>
  <si>
    <t>65 -74</t>
  </si>
  <si>
    <t>75 &gt;</t>
  </si>
  <si>
    <t>AGE</t>
  </si>
  <si>
    <t>F</t>
  </si>
  <si>
    <t xml:space="preserve">MONTHLY REPORT </t>
  </si>
  <si>
    <t xml:space="preserve">Readmitted - Involuntarily Committed - State or Diversion Hospital </t>
  </si>
  <si>
    <t xml:space="preserve">Discharges </t>
  </si>
  <si>
    <t xml:space="preserve">TOTAL INDIVIDUALS IN PROGRAM </t>
  </si>
  <si>
    <t xml:space="preserve">Date / Year Specific  - Dates will need to be updated annually </t>
  </si>
  <si>
    <t>1C: Lines - 10 &gt; Column            A-B; C-D</t>
  </si>
  <si>
    <t>1C: Lines - 10&gt; Column      E&gt;</t>
  </si>
  <si>
    <t>Column A-B is for the Month - Column C-D is for the Year</t>
  </si>
  <si>
    <t>Note Section for Column D:  Will highlight if need to specify the Referral Source in Column D</t>
  </si>
  <si>
    <t xml:space="preserve">Was the client admitted: Select an option from Drop-down box. </t>
  </si>
  <si>
    <t>Line 13&gt; Column K</t>
  </si>
  <si>
    <t>Date of Referral: (will auto populate)</t>
  </si>
  <si>
    <t>Date of Admission: (will auto populate)</t>
  </si>
  <si>
    <t>Admitted to a Psychiatric Facility: Select an option from the Drop-down box.  If "Other" is selected, specify in Column G</t>
  </si>
  <si>
    <t>Note Section For Column F</t>
  </si>
  <si>
    <t xml:space="preserve">Re-admitted in past 12 months:  Select an option from the Drop-down box.  </t>
  </si>
  <si>
    <t>Discharged to: Provide a brief narrative of where the client went after their discharge</t>
  </si>
  <si>
    <t xml:space="preserve">Note Section:  A space for grantee to provide pertinent information about the referral </t>
  </si>
  <si>
    <t xml:space="preserve">Note Section for Column F:  Will highlight if need to explain the Disposition of the referral. </t>
  </si>
  <si>
    <t>Internal Client I.D.: (will auto populate) The Client ID is a unique client identifier determined by the Grantee. The unique ID needs to be permanent across all programs the client may receive from the grantee; even at different points in time.  If the program requires participation in the Government Performance and Result Act (GPRA), the Client I.D. needs to match the GPRA ID and cannot be longer than 15 characters in length. For confidentiality reasons, do not use any part of the client’s date of birth or Social Security number in the Client ID. The cells are restricted to only allow up to 15 alphanumeric characters.</t>
  </si>
  <si>
    <t>Reason for Discharge:  Select an option from the Drop-down box. If "Other" is selected, specify in Column L</t>
  </si>
  <si>
    <t xml:space="preserve"> This space is for a narrative  in order to provide pertinent information, any highlights or updates you may have about the program. </t>
  </si>
  <si>
    <t>Lines 5 - 9 will populate from INITIAL SETUP Tab -   ANY CHANGES (With exception of the date) WILL NEED TO BE MADE ON the INITIAL SETUP Tab</t>
  </si>
  <si>
    <t>Oct - Nov - Dec</t>
  </si>
  <si>
    <t>July - Aug - Sept</t>
  </si>
  <si>
    <t>Jan - Feb - Mar</t>
  </si>
  <si>
    <t xml:space="preserve">Apr - May - June </t>
  </si>
  <si>
    <t xml:space="preserve">Permanent Internal Client I.D. </t>
  </si>
  <si>
    <t xml:space="preserve">INCLUDE ALL INDIVIDUALS IN THE PROGRAM AT THE BEGINNING OF THE YEAR. </t>
  </si>
  <si>
    <t xml:space="preserve">List All referrals made to the program (Also list those pending from a previous year); If admitted complete information on Initial Client Information tab. </t>
  </si>
  <si>
    <t>Note Section for Column F</t>
  </si>
  <si>
    <t xml:space="preserve">Disposition of Referral (if denied explain why in Column G note section) </t>
  </si>
  <si>
    <t xml:space="preserve">Referral Source (If Other, Specify in Column E) </t>
  </si>
  <si>
    <t xml:space="preserve">Admitted to a Psychiatric Facility (If other, specify in Column G) </t>
  </si>
  <si>
    <t xml:space="preserve">Date of Discharge (will populate from Discharge Information Tab. </t>
  </si>
  <si>
    <t>AUG</t>
  </si>
  <si>
    <t>SEPT</t>
  </si>
  <si>
    <t>OCT</t>
  </si>
  <si>
    <t>NOV</t>
  </si>
  <si>
    <t>DEC</t>
  </si>
  <si>
    <t>JAN</t>
  </si>
  <si>
    <t>FEB</t>
  </si>
  <si>
    <t>MAR</t>
  </si>
  <si>
    <t>YEAR TO DATE</t>
  </si>
  <si>
    <t xml:space="preserve">TOTAL </t>
  </si>
  <si>
    <t>PRIOR FISICAL YEAR</t>
  </si>
  <si>
    <t xml:space="preserve">Admissions </t>
  </si>
  <si>
    <t xml:space="preserve">If Admitted to a Psychiatric Facility, date of Admission </t>
  </si>
  <si>
    <t xml:space="preserve">Admitted to a Psychiatric Facility  this month (If other, specify in Column G) </t>
  </si>
  <si>
    <t xml:space="preserve">If Admitted to a Psychiatric Facility this month, date of Admission </t>
  </si>
  <si>
    <t xml:space="preserve">If Admitted to a Psychiatric Facility this month, enter date of Admission </t>
  </si>
  <si>
    <t>Was Client admitted to program?</t>
  </si>
  <si>
    <r>
      <t>MCI Number</t>
    </r>
    <r>
      <rPr>
        <b/>
        <sz val="8"/>
        <color rgb="FF0070C0"/>
        <rFont val="Calibri"/>
        <family val="2"/>
        <scheme val="minor"/>
      </rPr>
      <t xml:space="preserve">                 (will auto populate)</t>
    </r>
  </si>
  <si>
    <r>
      <t>MCI Number</t>
    </r>
    <r>
      <rPr>
        <b/>
        <sz val="8"/>
        <rFont val="Calibri"/>
        <family val="2"/>
        <scheme val="minor"/>
      </rPr>
      <t xml:space="preserve">                 (will auto populate)</t>
    </r>
  </si>
  <si>
    <r>
      <t xml:space="preserve">Internal Client I.D.:  (Will Auto populate to other tabs. ) The Client ID is a unique client identifier determined by the Grantee. The unique ID needs to be permanent across all programs the client may receive from the grantee; even at different points in time.  For confidentiality reasons, do not use any part of the client’s date of birth. Social Security number or other identifying information in the Client ID.  </t>
    </r>
    <r>
      <rPr>
        <b/>
        <i/>
        <sz val="11"/>
        <color theme="1"/>
        <rFont val="Calibri"/>
        <family val="2"/>
        <scheme val="minor"/>
      </rPr>
      <t xml:space="preserve"> If the program requires participation in the Government Performance and Result Act (GPRA), the Client I.D. needs to match the GPRA ID and cannot be longer than 15 characters in length.</t>
    </r>
  </si>
  <si>
    <t xml:space="preserve">MCI Number : - (Will Auto populate to other tabs.) </t>
  </si>
  <si>
    <t xml:space="preserve">MCI: - (will auto populate) </t>
  </si>
  <si>
    <t>A:  Grantee - Program Information ALL ENTRIES AND CHANGES NEED TO BE MADE ON THE 1BASE GRANTEE INFO AND UPDATES TAB - (INFORMATION WILL POPULATE TO ALL THE OTHER TABS)</t>
  </si>
  <si>
    <t>B: CLIENT INFORMATION - Complete at time of Admission  (DO NOT INCLUDE UNLESS ADMITTED TO THE PROGRAM)  Enter date referred to program in Column D</t>
  </si>
  <si>
    <t>NDIVIDUALS WILL POPULATE FROM PREVIOUS MONTH(S)</t>
  </si>
  <si>
    <t>2024</t>
  </si>
  <si>
    <t>If a readmission to a psychiatric facility, was the client  re-admitted in past 12 months (06/01/2024 -05/31/2025)?</t>
  </si>
  <si>
    <t>If a readmission to a psychiatric facility, was the client  re-admitted in past 12 months (05/01/2024 -04/30/2025?</t>
  </si>
  <si>
    <t>If a readmission to a psychiatric facility, was the client  re-admitted in past 12 months (04/01/2024 -03/31/2025)?</t>
  </si>
  <si>
    <t>If a readmission to a psychiatric facility, was the client  re-admitted in past 12 months (03/01/2024 -02/28/2025)?</t>
  </si>
  <si>
    <t>If a readmission to a psychiatric facility, was the client  re-admitted in past 12 months (02/01/2024 -01/31/2025)?</t>
  </si>
  <si>
    <t>If a readmission to a psychiatric facility, was the client  re-admitted in past 12 months (01/01/2024 -12/31/2024)?</t>
  </si>
  <si>
    <t>If a readmission to a psychiatric facility, was the client  re-admitted in past 12 months (12/01/2023 -11/30/2024)?</t>
  </si>
  <si>
    <t>If a readmission to a psychiatric facility, was the client  re-admitted in past 12 months (11/01/2023 -10/31/2024)?</t>
  </si>
  <si>
    <t>If a readmission to a psychiatric facility, was the client  re-admitted in past 12 months (10/01/2023 -09/30/2024)?</t>
  </si>
  <si>
    <t>If a readmission to a psychiatric facility, was the client  re-admitted in past 12 months (09/01/2023 -08/31/2024)?</t>
  </si>
  <si>
    <t>If a readmission to a psychiatric facility, was the client  re-admitted in past 12 months (08/01/2023 -09/30/2024)?</t>
  </si>
  <si>
    <t>If a readmission to a psychiatric facility, was the client  re-admitted in past 12 months (07/01/2023 -06/30/2024)?</t>
  </si>
  <si>
    <t>If readmission to psychiatric facility, was the client readmitted in past 12 months- select drop down box.</t>
  </si>
  <si>
    <t>Line 12&lt; Column B</t>
  </si>
  <si>
    <t>Line 12&lt; Column A</t>
  </si>
  <si>
    <t>Line 12&lt; Column C</t>
  </si>
  <si>
    <t>Line 12&lt; Column D</t>
  </si>
  <si>
    <t>Line 12&lt; Column E</t>
  </si>
  <si>
    <t>Line 12&lt; Column G</t>
  </si>
  <si>
    <t>Line 12&lt; Column F</t>
  </si>
  <si>
    <t>Line 12&lt; Column I</t>
  </si>
  <si>
    <t>Line 12&lt; Column K</t>
  </si>
  <si>
    <t xml:space="preserve">Line 12&lt; Column J </t>
  </si>
  <si>
    <t>Discharge information tab</t>
  </si>
  <si>
    <t>Notes for any pertiennt information about the client for that month</t>
  </si>
  <si>
    <r>
      <t xml:space="preserve">Will auto populate from information entered on the </t>
    </r>
    <r>
      <rPr>
        <b/>
        <sz val="11"/>
        <color rgb="FFFF0000"/>
        <rFont val="Calibri"/>
        <family val="2"/>
        <scheme val="minor"/>
      </rPr>
      <t>Dsicharge information tab</t>
    </r>
  </si>
  <si>
    <t>Line 12&lt; Column H</t>
  </si>
  <si>
    <t xml:space="preserve">Discharge Date:  Enter date  Month/Day/Year 0/0/0000  Leave blank until a date is needed. </t>
  </si>
  <si>
    <t>Enter the discharge information ON THE DISCHARGE INFORMATION TAB!  This will gray out and auto polulate to the previous months tab</t>
  </si>
  <si>
    <t>Summary Tab</t>
  </si>
  <si>
    <t xml:space="preserve">This wil auto calulate based on information accumulated from the other reporting tabs. No information needs to be inputted here. </t>
  </si>
  <si>
    <t>2025</t>
  </si>
  <si>
    <t xml:space="preserve">REFERRALS TO PROGRAM (JULY 2024- JUNE 2025) </t>
  </si>
  <si>
    <t xml:space="preserve">INITIAL CLIENT INFORMATION (JULY 2024- JUNE 2025) </t>
  </si>
  <si>
    <t xml:space="preserve">QUARTERLY DATA (JULY 2024- JUNE 2025) </t>
  </si>
  <si>
    <t>07/01/2024 -06/30/2025</t>
  </si>
  <si>
    <t xml:space="preserve">DISCHARGE INFORMATION (JULY 2024- JUNE 2025) </t>
  </si>
  <si>
    <t>If readmission: client required involuntary commitment in past 12 months (07/01/2024 -06/30/2025)?</t>
  </si>
  <si>
    <t>If readmission: client required involuntary commitment in past 12 months (09/01/2024 -08/31/2025)?</t>
  </si>
  <si>
    <t>If readmission: client required involuntary commitment in past 12 months (08/01/2024 -09/30/2025)?</t>
  </si>
  <si>
    <t>If readmission: client required involuntary commitment in past 12 months (10/01/2024 -09/30/2025)?</t>
  </si>
  <si>
    <t>If readmission: client required involuntary commitment in past 12 months (11/01/2024 -10/31/2025)?</t>
  </si>
  <si>
    <t>If readmission: client required involuntary commitment in past 12 months (12/01/2024 -11/30/2025)?</t>
  </si>
  <si>
    <t>If readmission: client required involuntary commitment in past 12 months (01/01/2025 -12/31/2026)?</t>
  </si>
  <si>
    <t>If readmission: client required involuntary commitment in past 12 months (02/01/2025 -01/31/2026)?</t>
  </si>
  <si>
    <t>If readmission: client required involuntary commitment in past 12 months(03/01/2025 -02/28/2026)?</t>
  </si>
  <si>
    <t>If readmission: client required involuntary commitment in past 12 months (04/01/2025 -03/31/2026)?</t>
  </si>
  <si>
    <t>If readmission: client required involuntary commitment in past 12 months (05/01/2025 -04/30/2026?</t>
  </si>
  <si>
    <t>If readmission: client required involuntary commitment in past 12 months (06/01/2025 -05/31/2026)?</t>
  </si>
  <si>
    <r>
      <t xml:space="preserve"> Discharge Date </t>
    </r>
    <r>
      <rPr>
        <b/>
        <sz val="8"/>
        <rFont val="Calibri"/>
        <family val="2"/>
        <scheme val="minor"/>
      </rPr>
      <t>(July 1, 2024 through June 30, 2025)</t>
    </r>
  </si>
  <si>
    <t>08/01/2024 -07/31/2025</t>
  </si>
  <si>
    <t>10/01/2024-09/30/2025</t>
  </si>
  <si>
    <t>09/01/2024-08/31/2025</t>
  </si>
  <si>
    <t>11/01/2024 -10/31/2025</t>
  </si>
  <si>
    <t>12/01/2024-11/31/2025</t>
  </si>
  <si>
    <t>01/01/2025-12-31/2026</t>
  </si>
  <si>
    <t>02/01/2025-01/31/2026</t>
  </si>
  <si>
    <t>03/01/2025-02/28/2026</t>
  </si>
  <si>
    <t>04/01/2025 -03/31/2026</t>
  </si>
  <si>
    <t>05/01/2025 -04/30/2026</t>
  </si>
  <si>
    <t>06/01/2025 - 05/31/2026</t>
  </si>
  <si>
    <r>
      <rPr>
        <b/>
        <sz val="14"/>
        <color theme="1"/>
        <rFont val="Calibri"/>
        <family val="2"/>
        <scheme val="minor"/>
      </rPr>
      <t>Grant Year:  FY 2025</t>
    </r>
    <r>
      <rPr>
        <b/>
        <i/>
        <sz val="14"/>
        <color theme="1"/>
        <rFont val="Calibri"/>
        <family val="2"/>
        <scheme val="minor"/>
      </rPr>
      <t xml:space="preserve"> (07/01/2024 - 06/30/2025)</t>
    </r>
  </si>
  <si>
    <t>WV Bureau for Behavioral Health - Adult Mental Health Services (Group Homes, Day Support)  R20240601</t>
  </si>
  <si>
    <t xml:space="preserve">Program reports need to be submitted electronically, via e-mail to BBHReporting@wv.gov  within 25 calendar days of the end of each month </t>
  </si>
  <si>
    <t xml:space="preserve">Reminder that the report needs to be submitted electronically to BBHReporting@wv.gov .  You can certainly cc other individuals; however, it is critical that all forms be sent to this       e-mail address. </t>
  </si>
  <si>
    <t xml:space="preserve">Reminder that Program reports need to be submitted electronically, via e-mail to  BBHReporting@wv.gov   within 25 calendar days of the end of each month   You can certainly cc other individuals; however, it is critical that all forms be sent to this e-mail address. </t>
  </si>
  <si>
    <t xml:space="preserve">(will auto populate) Reminder that Program reports need to be submitted electronically, via e-mail to  BBHReporting@wv.gov   within 25 calendar days of the end of each month   You can certainly cc other individuals; however, it is critical that all forms be sent to this e-mail address.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</si>
</sst>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 #,##0.00_);_(* \(#,##0.00\);_(* \-??_);_(@_)"/>
    <numFmt numFmtId="165" formatCode="_(\$* #,##0.00_);_(\$* \(#,##0.00\);_(\$* \-??_);_(@_)"/>
    <numFmt numFmtId="166" formatCode="mm/yyyy"/>
  </numFmts>
  <fonts count="68" x14ac:knownFonts="1">
    <font>
      <sz val="11"/>
      <color theme="1"/>
      <name val="Calibri"/>
      <family val="2"/>
      <scheme val="minor"/>
    </font>
    <font>
      <sz val="11"/>
      <color theme="1"/>
      <name val="Calibri"/>
      <family val="2"/>
      <scheme val="minor"/>
    </font>
    <font>
      <b/>
      <sz val="11"/>
      <color theme="1"/>
      <name val="Calibri"/>
      <family val="2"/>
      <scheme val="minor"/>
    </font>
    <font>
      <sz val="8"/>
      <color theme="1"/>
      <name val="Calibri"/>
      <family val="2"/>
      <scheme val="minor"/>
    </font>
    <font>
      <sz val="9"/>
      <color theme="1"/>
      <name val="Calibri"/>
      <family val="2"/>
      <scheme val="minor"/>
    </font>
    <font>
      <sz val="9"/>
      <color theme="9" tint="-0.499984740745262"/>
      <name val="Calibri"/>
      <family val="2"/>
      <scheme val="minor"/>
    </font>
    <font>
      <b/>
      <sz val="8"/>
      <color theme="1"/>
      <name val="Calibri"/>
      <family val="2"/>
      <scheme val="minor"/>
    </font>
    <font>
      <sz val="10"/>
      <color indexed="8"/>
      <name val="Arial"/>
      <family val="2"/>
    </font>
    <font>
      <sz val="10"/>
      <name val="Arial"/>
      <family val="2"/>
    </font>
    <font>
      <u/>
      <sz val="11"/>
      <color theme="10"/>
      <name val="Calibri"/>
      <family val="2"/>
    </font>
    <font>
      <sz val="11"/>
      <color indexed="8"/>
      <name val="Calibri"/>
      <family val="2"/>
    </font>
    <font>
      <u/>
      <sz val="11"/>
      <color indexed="12"/>
      <name val="Calibri"/>
      <family val="2"/>
    </font>
    <font>
      <u/>
      <sz val="11"/>
      <color indexed="12"/>
      <name val="Arial"/>
      <family val="2"/>
    </font>
    <font>
      <b/>
      <sz val="9"/>
      <color rgb="FFFF0000"/>
      <name val="Calibri"/>
      <family val="2"/>
      <scheme val="minor"/>
    </font>
    <font>
      <sz val="11"/>
      <color theme="9" tint="-0.499984740745262"/>
      <name val="Calibri"/>
      <family val="2"/>
      <scheme val="minor"/>
    </font>
    <font>
      <b/>
      <sz val="14"/>
      <color theme="1"/>
      <name val="Calibri"/>
      <family val="2"/>
      <scheme val="minor"/>
    </font>
    <font>
      <b/>
      <sz val="8"/>
      <color rgb="FF0070C0"/>
      <name val="Calibri"/>
      <family val="2"/>
      <scheme val="minor"/>
    </font>
    <font>
      <b/>
      <sz val="11"/>
      <color theme="9" tint="-0.499984740745262"/>
      <name val="Calibri"/>
      <family val="2"/>
      <scheme val="minor"/>
    </font>
    <font>
      <b/>
      <sz val="8"/>
      <color theme="9" tint="-0.499984740745262"/>
      <name val="Calibri"/>
      <family val="2"/>
      <scheme val="minor"/>
    </font>
    <font>
      <sz val="10"/>
      <color theme="1"/>
      <name val="Calibri"/>
      <family val="2"/>
      <scheme val="minor"/>
    </font>
    <font>
      <b/>
      <sz val="10"/>
      <color theme="1"/>
      <name val="Calibri"/>
      <family val="2"/>
      <scheme val="minor"/>
    </font>
    <font>
      <sz val="11"/>
      <color rgb="FFFF0000"/>
      <name val="Calibri"/>
      <family val="2"/>
      <scheme val="minor"/>
    </font>
    <font>
      <b/>
      <sz val="11"/>
      <name val="Calibri"/>
      <family val="2"/>
      <scheme val="minor"/>
    </font>
    <font>
      <b/>
      <sz val="9"/>
      <color rgb="FF0070C0"/>
      <name val="Calibri"/>
      <family val="2"/>
      <scheme val="minor"/>
    </font>
    <font>
      <sz val="8"/>
      <name val="Calibri"/>
      <family val="2"/>
      <scheme val="minor"/>
    </font>
    <font>
      <sz val="12"/>
      <color theme="1"/>
      <name val="Calibri"/>
      <family val="2"/>
      <scheme val="minor"/>
    </font>
    <font>
      <b/>
      <sz val="11"/>
      <color rgb="FFFF0000"/>
      <name val="Calibri"/>
      <family val="2"/>
      <scheme val="minor"/>
    </font>
    <font>
      <sz val="11"/>
      <name val="Calibri"/>
      <family val="2"/>
      <scheme val="minor"/>
    </font>
    <font>
      <b/>
      <sz val="11"/>
      <color theme="0"/>
      <name val="Calibri"/>
      <family val="2"/>
      <scheme val="minor"/>
    </font>
    <font>
      <b/>
      <sz val="12"/>
      <color theme="1"/>
      <name val="Calibri"/>
      <family val="2"/>
      <scheme val="minor"/>
    </font>
    <font>
      <b/>
      <sz val="12"/>
      <color theme="0"/>
      <name val="Calibri"/>
      <family val="2"/>
      <scheme val="minor"/>
    </font>
    <font>
      <b/>
      <i/>
      <sz val="14"/>
      <color theme="1"/>
      <name val="Calibri"/>
      <family val="2"/>
      <scheme val="minor"/>
    </font>
    <font>
      <b/>
      <sz val="11"/>
      <color rgb="FF0070C0"/>
      <name val="Calibri"/>
      <family val="2"/>
      <scheme val="minor"/>
    </font>
    <font>
      <b/>
      <sz val="12"/>
      <name val="Calibri"/>
      <family val="2"/>
      <scheme val="minor"/>
    </font>
    <font>
      <sz val="10"/>
      <color theme="9" tint="-0.499984740745262"/>
      <name val="Calibri"/>
      <family val="2"/>
      <scheme val="minor"/>
    </font>
    <font>
      <b/>
      <sz val="8"/>
      <name val="Calibri"/>
      <family val="2"/>
      <scheme val="minor"/>
    </font>
    <font>
      <b/>
      <sz val="10"/>
      <name val="Calibri"/>
      <family val="2"/>
      <scheme val="minor"/>
    </font>
    <font>
      <b/>
      <sz val="10"/>
      <color theme="0"/>
      <name val="Calibri"/>
      <family val="2"/>
      <scheme val="minor"/>
    </font>
    <font>
      <sz val="9"/>
      <name val="Calibri"/>
      <family val="2"/>
      <scheme val="minor"/>
    </font>
    <font>
      <sz val="16"/>
      <color theme="7" tint="-0.499984740745262"/>
      <name val="Calibri"/>
      <family val="2"/>
      <scheme val="minor"/>
    </font>
    <font>
      <sz val="24"/>
      <color theme="0"/>
      <name val="Calibri"/>
      <family val="2"/>
      <scheme val="minor"/>
    </font>
    <font>
      <sz val="14"/>
      <color theme="1"/>
      <name val="Calibri"/>
      <family val="2"/>
      <scheme val="minor"/>
    </font>
    <font>
      <sz val="24"/>
      <name val="Calibri"/>
      <family val="2"/>
      <scheme val="minor"/>
    </font>
    <font>
      <b/>
      <sz val="14"/>
      <name val="Calibri"/>
      <family val="2"/>
      <scheme val="minor"/>
    </font>
    <font>
      <b/>
      <sz val="20"/>
      <color theme="0"/>
      <name val="Calibri"/>
      <family val="2"/>
      <scheme val="minor"/>
    </font>
    <font>
      <b/>
      <u val="double"/>
      <sz val="20"/>
      <color theme="0"/>
      <name val="Calibri"/>
      <family val="2"/>
      <scheme val="minor"/>
    </font>
    <font>
      <b/>
      <sz val="18"/>
      <color theme="0"/>
      <name val="Calibri"/>
      <family val="2"/>
    </font>
    <font>
      <b/>
      <sz val="22"/>
      <color theme="1"/>
      <name val="Calibri"/>
      <family val="2"/>
      <scheme val="minor"/>
    </font>
    <font>
      <b/>
      <sz val="22"/>
      <color theme="0"/>
      <name val="Calibri"/>
      <family val="2"/>
      <scheme val="minor"/>
    </font>
    <font>
      <b/>
      <sz val="24"/>
      <color theme="0"/>
      <name val="Calibri"/>
      <family val="2"/>
      <scheme val="minor"/>
    </font>
    <font>
      <sz val="22"/>
      <color theme="0"/>
      <name val="Calibri"/>
      <family val="2"/>
      <scheme val="minor"/>
    </font>
    <font>
      <sz val="22"/>
      <name val="Calibri"/>
      <family val="2"/>
      <scheme val="minor"/>
    </font>
    <font>
      <sz val="11"/>
      <color theme="0"/>
      <name val="Calibri"/>
      <family val="2"/>
      <scheme val="minor"/>
    </font>
    <font>
      <sz val="10"/>
      <name val="Calibri"/>
      <family val="2"/>
      <scheme val="minor"/>
    </font>
    <font>
      <b/>
      <sz val="9"/>
      <color theme="0"/>
      <name val="Calibri"/>
      <family val="2"/>
      <scheme val="minor"/>
    </font>
    <font>
      <b/>
      <sz val="14"/>
      <color theme="0"/>
      <name val="Calibri"/>
      <family val="2"/>
      <scheme val="minor"/>
    </font>
    <font>
      <b/>
      <sz val="9"/>
      <name val="Calibri"/>
      <family val="2"/>
      <scheme val="minor"/>
    </font>
    <font>
      <b/>
      <i/>
      <sz val="11"/>
      <color theme="1"/>
      <name val="Calibri"/>
      <family val="2"/>
      <scheme val="minor"/>
    </font>
    <font>
      <b/>
      <sz val="12"/>
      <color theme="9" tint="-0.499984740745262"/>
      <name val="Calibri"/>
      <family val="2"/>
      <scheme val="minor"/>
    </font>
    <font>
      <b/>
      <sz val="12"/>
      <color rgb="FFFF0000"/>
      <name val="Calibri"/>
      <family val="2"/>
      <scheme val="minor"/>
    </font>
    <font>
      <b/>
      <u/>
      <sz val="12"/>
      <color rgb="FFFF0000"/>
      <name val="Calibri"/>
      <family val="2"/>
      <scheme val="minor"/>
    </font>
    <font>
      <b/>
      <sz val="9"/>
      <color theme="9" tint="-0.499984740745262"/>
      <name val="Calibri"/>
      <family val="2"/>
      <scheme val="minor"/>
    </font>
    <font>
      <b/>
      <sz val="16"/>
      <color rgb="FFFF0000"/>
      <name val="Calibri"/>
      <family val="2"/>
      <scheme val="minor"/>
    </font>
    <font>
      <sz val="16"/>
      <color theme="1"/>
      <name val="Calibri"/>
      <family val="2"/>
      <scheme val="minor"/>
    </font>
    <font>
      <b/>
      <sz val="9"/>
      <color rgb="FF002060"/>
      <name val="Calibri"/>
      <family val="2"/>
      <scheme val="minor"/>
    </font>
    <font>
      <b/>
      <sz val="8"/>
      <color rgb="FF002060"/>
      <name val="Calibri"/>
      <family val="2"/>
      <scheme val="minor"/>
    </font>
    <font>
      <sz val="8"/>
      <color rgb="FF002060"/>
      <name val="Calibri"/>
      <family val="2"/>
      <scheme val="minor"/>
    </font>
    <font>
      <sz val="11"/>
      <color theme="9" tint="-0.249977111117893"/>
      <name val="Calibri"/>
      <family val="2"/>
      <scheme val="minor"/>
    </font>
  </fonts>
  <fills count="40">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theme="1"/>
        <bgColor indexed="64"/>
      </patternFill>
    </fill>
    <fill>
      <patternFill patternType="solid">
        <fgColor rgb="FFFFFF00"/>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2" tint="-0.499984740745262"/>
        <bgColor indexed="64"/>
      </patternFill>
    </fill>
    <fill>
      <patternFill patternType="solid">
        <fgColor theme="4" tint="0.39997558519241921"/>
        <bgColor indexed="64"/>
      </patternFill>
    </fill>
    <fill>
      <patternFill patternType="solid">
        <fgColor theme="4" tint="-0.499984740745262"/>
        <bgColor indexed="64"/>
      </patternFill>
    </fill>
    <fill>
      <patternFill patternType="solid">
        <fgColor theme="8" tint="-0.249977111117893"/>
        <bgColor indexed="64"/>
      </patternFill>
    </fill>
    <fill>
      <patternFill patternType="solid">
        <fgColor theme="7" tint="0.59999389629810485"/>
        <bgColor indexed="64"/>
      </patternFill>
    </fill>
    <fill>
      <patternFill patternType="solid">
        <fgColor rgb="FF604900"/>
        <bgColor indexed="64"/>
      </patternFill>
    </fill>
    <fill>
      <patternFill patternType="solid">
        <fgColor theme="9" tint="0.59999389629810485"/>
        <bgColor indexed="64"/>
      </patternFill>
    </fill>
    <fill>
      <patternFill patternType="solid">
        <fgColor rgb="FFFFB7FF"/>
        <bgColor indexed="64"/>
      </patternFill>
    </fill>
    <fill>
      <patternFill patternType="solid">
        <fgColor theme="6" tint="0.59999389629810485"/>
        <bgColor indexed="64"/>
      </patternFill>
    </fill>
    <fill>
      <patternFill patternType="solid">
        <fgColor theme="0"/>
        <bgColor indexed="64"/>
      </patternFill>
    </fill>
    <fill>
      <patternFill patternType="solid">
        <fgColor theme="6" tint="-0.249977111117893"/>
        <bgColor indexed="64"/>
      </patternFill>
    </fill>
    <fill>
      <patternFill patternType="solid">
        <fgColor rgb="FFFFC000"/>
        <bgColor indexed="64"/>
      </patternFill>
    </fill>
    <fill>
      <patternFill patternType="solid">
        <fgColor rgb="FFFFFF85"/>
        <bgColor indexed="64"/>
      </patternFill>
    </fill>
    <fill>
      <patternFill patternType="solid">
        <fgColor theme="0" tint="-0.14999847407452621"/>
        <bgColor indexed="64"/>
      </patternFill>
    </fill>
    <fill>
      <patternFill patternType="solid">
        <fgColor rgb="FF7030A0"/>
        <bgColor indexed="64"/>
      </patternFill>
    </fill>
    <fill>
      <patternFill patternType="solid">
        <fgColor rgb="FFFFFF71"/>
        <bgColor indexed="64"/>
      </patternFill>
    </fill>
    <fill>
      <patternFill patternType="solid">
        <fgColor rgb="FFFFFF53"/>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6" tint="-0.499984740745262"/>
        <bgColor indexed="64"/>
      </patternFill>
    </fill>
    <fill>
      <patternFill patternType="solid">
        <fgColor rgb="FF0070C0"/>
        <bgColor indexed="64"/>
      </patternFill>
    </fill>
    <fill>
      <patternFill patternType="solid">
        <fgColor theme="7" tint="0.79998168889431442"/>
        <bgColor indexed="64"/>
      </patternFill>
    </fill>
    <fill>
      <patternFill patternType="solid">
        <fgColor rgb="FFFF0000"/>
        <bgColor indexed="64"/>
      </patternFill>
    </fill>
    <fill>
      <patternFill patternType="solid">
        <fgColor rgb="FF5BD4FF"/>
        <bgColor indexed="64"/>
      </patternFill>
    </fill>
    <fill>
      <patternFill patternType="solid">
        <fgColor theme="0" tint="-0.499984740745262"/>
        <bgColor indexed="64"/>
      </patternFill>
    </fill>
    <fill>
      <patternFill patternType="gray0625">
        <bgColor theme="8" tint="0.79995117038483843"/>
      </patternFill>
    </fill>
    <fill>
      <patternFill patternType="gray0625">
        <bgColor theme="0"/>
      </patternFill>
    </fill>
    <fill>
      <patternFill patternType="gray0625">
        <bgColor theme="8" tint="0.59999389629810485"/>
      </patternFill>
    </fill>
    <fill>
      <patternFill patternType="gray0625">
        <bgColor rgb="FF5BD4FF"/>
      </patternFill>
    </fill>
  </fills>
  <borders count="3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style="dashed">
        <color auto="1"/>
      </left>
      <right style="thin">
        <color auto="1"/>
      </right>
      <top style="thin">
        <color auto="1"/>
      </top>
      <bottom style="thin">
        <color auto="1"/>
      </bottom>
      <diagonal/>
    </border>
    <border>
      <left style="double">
        <color auto="1"/>
      </left>
      <right style="double">
        <color auto="1"/>
      </right>
      <top style="double">
        <color auto="1"/>
      </top>
      <bottom style="double">
        <color auto="1"/>
      </bottom>
      <diagonal/>
    </border>
    <border>
      <left style="double">
        <color auto="1"/>
      </left>
      <right/>
      <top style="double">
        <color auto="1"/>
      </top>
      <bottom style="double">
        <color auto="1"/>
      </bottom>
      <diagonal/>
    </border>
    <border>
      <left style="mediumDashDot">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ashed">
        <color auto="1"/>
      </left>
      <right/>
      <top style="thin">
        <color auto="1"/>
      </top>
      <bottom style="thin">
        <color auto="1"/>
      </bottom>
      <diagonal/>
    </border>
    <border>
      <left style="thick">
        <color auto="1"/>
      </left>
      <right/>
      <top style="thin">
        <color auto="1"/>
      </top>
      <bottom style="thin">
        <color auto="1"/>
      </bottom>
      <diagonal/>
    </border>
    <border>
      <left style="dashed">
        <color auto="1"/>
      </left>
      <right style="thick">
        <color auto="1"/>
      </right>
      <top style="thin">
        <color auto="1"/>
      </top>
      <bottom style="thin">
        <color auto="1"/>
      </bottom>
      <diagonal/>
    </border>
    <border>
      <left style="thick">
        <color auto="1"/>
      </left>
      <right style="thin">
        <color auto="1"/>
      </right>
      <top/>
      <bottom style="thin">
        <color auto="1"/>
      </bottom>
      <diagonal/>
    </border>
    <border>
      <left style="thick">
        <color auto="1"/>
      </left>
      <right/>
      <top style="thick">
        <color auto="1"/>
      </top>
      <bottom style="thick">
        <color auto="1"/>
      </bottom>
      <diagonal/>
    </border>
    <border>
      <left style="dashed">
        <color auto="1"/>
      </left>
      <right/>
      <top style="thick">
        <color auto="1"/>
      </top>
      <bottom style="thick">
        <color auto="1"/>
      </bottom>
      <diagonal/>
    </border>
    <border>
      <left style="dashed">
        <color auto="1"/>
      </left>
      <right style="thick">
        <color auto="1"/>
      </right>
      <top style="thick">
        <color auto="1"/>
      </top>
      <bottom style="thick">
        <color auto="1"/>
      </bottom>
      <diagonal/>
    </border>
    <border>
      <left style="thin">
        <color auto="1"/>
      </left>
      <right style="thick">
        <color auto="1"/>
      </right>
      <top style="thick">
        <color auto="1"/>
      </top>
      <bottom style="thin">
        <color auto="1"/>
      </bottom>
      <diagonal/>
    </border>
    <border>
      <left style="dashed">
        <color auto="1"/>
      </left>
      <right style="dashed">
        <color auto="1"/>
      </right>
      <top style="thin">
        <color auto="1"/>
      </top>
      <bottom style="thin">
        <color auto="1"/>
      </bottom>
      <diagonal/>
    </border>
    <border>
      <left style="dashed">
        <color auto="1"/>
      </left>
      <right style="dashed">
        <color auto="1"/>
      </right>
      <top style="thick">
        <color auto="1"/>
      </top>
      <bottom style="thick">
        <color auto="1"/>
      </bottom>
      <diagonal/>
    </border>
    <border>
      <left style="thick">
        <color auto="1"/>
      </left>
      <right/>
      <top/>
      <bottom style="thin">
        <color auto="1"/>
      </bottom>
      <diagonal/>
    </border>
    <border>
      <left style="dashed">
        <color auto="1"/>
      </left>
      <right/>
      <top/>
      <bottom style="thin">
        <color auto="1"/>
      </bottom>
      <diagonal/>
    </border>
    <border>
      <left style="dashed">
        <color auto="1"/>
      </left>
      <right style="thick">
        <color auto="1"/>
      </right>
      <top/>
      <bottom style="thin">
        <color auto="1"/>
      </bottom>
      <diagonal/>
    </border>
    <border>
      <left style="thick">
        <color auto="1"/>
      </left>
      <right/>
      <top style="thick">
        <color auto="1"/>
      </top>
      <bottom style="thin">
        <color auto="1"/>
      </bottom>
      <diagonal/>
    </border>
    <border>
      <left style="dashed">
        <color auto="1"/>
      </left>
      <right/>
      <top style="thick">
        <color auto="1"/>
      </top>
      <bottom style="thin">
        <color auto="1"/>
      </bottom>
      <diagonal/>
    </border>
    <border>
      <left style="dashed">
        <color auto="1"/>
      </left>
      <right style="dashed">
        <color auto="1"/>
      </right>
      <top style="thick">
        <color auto="1"/>
      </top>
      <bottom style="thin">
        <color auto="1"/>
      </bottom>
      <diagonal/>
    </border>
    <border>
      <left style="dashed">
        <color auto="1"/>
      </left>
      <right style="thick">
        <color auto="1"/>
      </right>
      <top style="thick">
        <color auto="1"/>
      </top>
      <bottom style="thin">
        <color auto="1"/>
      </bottom>
      <diagonal/>
    </border>
  </borders>
  <cellStyleXfs count="245">
    <xf numFmtId="0" fontId="0" fillId="0" borderId="0"/>
    <xf numFmtId="0" fontId="9" fillId="0" borderId="0" applyNumberFormat="0" applyFill="0" applyBorder="0" applyAlignment="0" applyProtection="0">
      <alignment vertical="top"/>
      <protection locked="0"/>
    </xf>
    <xf numFmtId="0" fontId="8" fillId="0" borderId="0"/>
    <xf numFmtId="0" fontId="10" fillId="0" borderId="0"/>
    <xf numFmtId="0" fontId="8" fillId="0" borderId="0"/>
    <xf numFmtId="0" fontId="7" fillId="0" borderId="0">
      <alignment vertical="top"/>
    </xf>
    <xf numFmtId="164" fontId="10" fillId="0" borderId="0"/>
    <xf numFmtId="165" fontId="10" fillId="0" borderId="0"/>
    <xf numFmtId="0" fontId="11" fillId="0" borderId="0"/>
    <xf numFmtId="0" fontId="12"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9" fontId="10" fillId="0" borderId="0"/>
    <xf numFmtId="9"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9"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8"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9" fontId="1" fillId="0" borderId="0" applyFont="0" applyFill="0" applyBorder="0" applyAlignment="0" applyProtection="0"/>
    <xf numFmtId="0" fontId="9" fillId="0" borderId="0" applyNumberFormat="0" applyFill="0" applyBorder="0" applyAlignment="0" applyProtection="0">
      <alignment vertical="top"/>
      <protection locked="0"/>
    </xf>
  </cellStyleXfs>
  <cellXfs count="571">
    <xf numFmtId="0" fontId="0" fillId="0" borderId="0" xfId="0"/>
    <xf numFmtId="0" fontId="3" fillId="2" borderId="1" xfId="0" applyFont="1" applyFill="1" applyBorder="1" applyAlignment="1">
      <alignment horizontal="center" vertical="center"/>
    </xf>
    <xf numFmtId="0" fontId="3" fillId="0" borderId="0" xfId="0" applyFont="1"/>
    <xf numFmtId="0" fontId="0" fillId="5" borderId="0" xfId="0" applyFill="1"/>
    <xf numFmtId="0" fontId="5" fillId="0" borderId="0" xfId="0" applyFont="1" applyProtection="1">
      <protection locked="0"/>
    </xf>
    <xf numFmtId="0" fontId="19" fillId="0" borderId="0" xfId="0" applyFont="1"/>
    <xf numFmtId="0" fontId="20" fillId="0" borderId="7" xfId="0" applyFont="1" applyBorder="1"/>
    <xf numFmtId="0" fontId="20" fillId="0" borderId="0" xfId="0" applyFont="1"/>
    <xf numFmtId="0" fontId="16" fillId="3"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0" fillId="16" borderId="0" xfId="0" applyFill="1"/>
    <xf numFmtId="0" fontId="0" fillId="2" borderId="1" xfId="0" applyFill="1" applyBorder="1" applyAlignment="1">
      <alignment horizontal="center" vertical="center"/>
    </xf>
    <xf numFmtId="0" fontId="33" fillId="10" borderId="1" xfId="0" applyFont="1" applyFill="1" applyBorder="1" applyAlignment="1">
      <alignment horizontal="center" vertical="center" wrapText="1"/>
    </xf>
    <xf numFmtId="0" fontId="14" fillId="10" borderId="1" xfId="0" applyFont="1" applyFill="1" applyBorder="1" applyAlignment="1">
      <alignment horizontal="center" vertical="center" wrapText="1"/>
    </xf>
    <xf numFmtId="0" fontId="27" fillId="10" borderId="1" xfId="0" applyFont="1" applyFill="1" applyBorder="1" applyAlignment="1">
      <alignment horizontal="center" vertical="center" wrapText="1"/>
    </xf>
    <xf numFmtId="0" fontId="0" fillId="19" borderId="1" xfId="0" applyFill="1" applyBorder="1" applyAlignment="1">
      <alignment horizontal="center" vertical="center"/>
    </xf>
    <xf numFmtId="0" fontId="0" fillId="19" borderId="1" xfId="0" applyFill="1" applyBorder="1" applyAlignment="1" applyProtection="1">
      <alignment horizontal="center" vertical="center"/>
      <protection locked="0"/>
    </xf>
    <xf numFmtId="0" fontId="33" fillId="19" borderId="1" xfId="0" applyFont="1" applyFill="1" applyBorder="1" applyAlignment="1">
      <alignment horizontal="center" vertical="center" wrapText="1"/>
    </xf>
    <xf numFmtId="0" fontId="0" fillId="19" borderId="1" xfId="0" applyFill="1" applyBorder="1" applyAlignment="1">
      <alignment horizontal="center" vertical="center" wrapText="1"/>
    </xf>
    <xf numFmtId="0" fontId="14" fillId="19" borderId="1" xfId="0" applyFont="1" applyFill="1" applyBorder="1" applyAlignment="1">
      <alignment horizontal="center" vertical="center" wrapText="1"/>
    </xf>
    <xf numFmtId="0" fontId="34" fillId="10" borderId="1" xfId="0" applyFont="1" applyFill="1" applyBorder="1" applyAlignment="1" applyProtection="1">
      <alignment horizontal="center" vertical="center"/>
      <protection locked="0"/>
    </xf>
    <xf numFmtId="0" fontId="3" fillId="10" borderId="1" xfId="0" applyFont="1" applyFill="1" applyBorder="1" applyAlignment="1" applyProtection="1">
      <alignment horizontal="left" vertical="center"/>
      <protection locked="0"/>
    </xf>
    <xf numFmtId="0" fontId="35" fillId="2" borderId="1" xfId="0" applyFont="1" applyFill="1" applyBorder="1" applyAlignment="1">
      <alignment horizontal="center" vertical="center" wrapText="1"/>
    </xf>
    <xf numFmtId="0" fontId="3" fillId="17" borderId="0" xfId="0" applyFont="1" applyFill="1" applyAlignment="1">
      <alignment horizontal="left" vertical="top"/>
    </xf>
    <xf numFmtId="0" fontId="3" fillId="17" borderId="0" xfId="0" applyFont="1" applyFill="1" applyAlignment="1">
      <alignment vertical="top"/>
    </xf>
    <xf numFmtId="0" fontId="3" fillId="8" borderId="0" xfId="0" applyFont="1" applyFill="1" applyAlignment="1">
      <alignment horizontal="left" vertical="top"/>
    </xf>
    <xf numFmtId="0" fontId="3" fillId="8" borderId="0" xfId="0" applyFont="1" applyFill="1" applyAlignment="1">
      <alignment vertical="top"/>
    </xf>
    <xf numFmtId="0" fontId="3" fillId="10" borderId="0" xfId="0" applyFont="1" applyFill="1" applyAlignment="1">
      <alignment horizontal="left" vertical="top"/>
    </xf>
    <xf numFmtId="0" fontId="3" fillId="10" borderId="0" xfId="0" applyFont="1" applyFill="1" applyAlignment="1">
      <alignment vertical="top"/>
    </xf>
    <xf numFmtId="14" fontId="27" fillId="19" borderId="1" xfId="0" applyNumberFormat="1" applyFont="1" applyFill="1" applyBorder="1" applyAlignment="1" applyProtection="1">
      <alignment horizontal="center" vertical="center" wrapText="1"/>
      <protection locked="0"/>
    </xf>
    <xf numFmtId="0" fontId="38" fillId="18" borderId="1" xfId="0" applyFont="1" applyFill="1" applyBorder="1" applyAlignment="1" applyProtection="1">
      <alignment vertical="center" wrapText="1"/>
      <protection locked="0"/>
    </xf>
    <xf numFmtId="14" fontId="23" fillId="2" borderId="1" xfId="0" applyNumberFormat="1" applyFont="1" applyFill="1" applyBorder="1" applyAlignment="1">
      <alignment horizontal="left" vertical="center" wrapText="1"/>
    </xf>
    <xf numFmtId="0" fontId="16" fillId="2" borderId="1" xfId="0" applyFont="1" applyFill="1" applyBorder="1" applyAlignment="1">
      <alignment horizontal="left" vertical="center" wrapText="1"/>
    </xf>
    <xf numFmtId="0" fontId="39" fillId="10" borderId="1" xfId="0" applyFont="1" applyFill="1" applyBorder="1" applyAlignment="1">
      <alignment horizontal="center" vertical="center" wrapText="1"/>
    </xf>
    <xf numFmtId="0" fontId="0" fillId="0" borderId="0" xfId="0" applyAlignment="1">
      <alignment vertical="center" wrapText="1"/>
    </xf>
    <xf numFmtId="0" fontId="0" fillId="13" borderId="0" xfId="0" applyFill="1"/>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21" fillId="24" borderId="3" xfId="0" applyFont="1" applyFill="1" applyBorder="1"/>
    <xf numFmtId="0" fontId="21" fillId="24" borderId="4" xfId="0" applyFont="1" applyFill="1" applyBorder="1"/>
    <xf numFmtId="0" fontId="21" fillId="24" borderId="2" xfId="0" applyFont="1" applyFill="1" applyBorder="1"/>
    <xf numFmtId="0" fontId="0" fillId="3" borderId="1" xfId="0" applyFill="1" applyBorder="1"/>
    <xf numFmtId="0" fontId="26" fillId="3" borderId="1" xfId="0" applyFont="1" applyFill="1" applyBorder="1" applyAlignment="1">
      <alignment horizontal="center" vertical="center"/>
    </xf>
    <xf numFmtId="0" fontId="0" fillId="3" borderId="1" xfId="0" applyFill="1" applyBorder="1" applyAlignment="1">
      <alignment horizontal="left"/>
    </xf>
    <xf numFmtId="0" fontId="2" fillId="2" borderId="1" xfId="0" applyFont="1" applyFill="1" applyBorder="1" applyAlignment="1">
      <alignment horizontal="center" vertical="center" wrapText="1"/>
    </xf>
    <xf numFmtId="0" fontId="19" fillId="5" borderId="0" xfId="0" applyFont="1" applyFill="1"/>
    <xf numFmtId="0" fontId="19" fillId="0" borderId="0" xfId="0" applyFont="1" applyAlignment="1">
      <alignment horizontal="left" vertical="top"/>
    </xf>
    <xf numFmtId="0" fontId="19" fillId="0" borderId="0" xfId="0" applyFont="1" applyAlignment="1">
      <alignment vertical="top"/>
    </xf>
    <xf numFmtId="0" fontId="0" fillId="5" borderId="0" xfId="0" applyFill="1" applyAlignment="1">
      <alignment horizontal="left" vertical="top"/>
    </xf>
    <xf numFmtId="0" fontId="3" fillId="0" borderId="0" xfId="0" applyFont="1" applyAlignment="1">
      <alignment horizontal="left" vertical="top"/>
    </xf>
    <xf numFmtId="0" fontId="19" fillId="15" borderId="0" xfId="0" applyFont="1" applyFill="1"/>
    <xf numFmtId="0" fontId="0" fillId="15" borderId="0" xfId="0" applyFill="1"/>
    <xf numFmtId="0" fontId="19" fillId="28" borderId="0" xfId="0" applyFont="1" applyFill="1"/>
    <xf numFmtId="0" fontId="19" fillId="29" borderId="0" xfId="0" applyFont="1" applyFill="1"/>
    <xf numFmtId="0" fontId="19" fillId="17" borderId="0" xfId="0" applyFont="1" applyFill="1"/>
    <xf numFmtId="0" fontId="3" fillId="0" borderId="0" xfId="0" applyFont="1" applyAlignment="1">
      <alignment horizontal="left" vertical="center" wrapText="1"/>
    </xf>
    <xf numFmtId="0" fontId="3" fillId="0" borderId="0" xfId="0" applyFont="1" applyAlignment="1">
      <alignment vertical="center" wrapText="1"/>
    </xf>
    <xf numFmtId="0" fontId="0" fillId="0" borderId="0" xfId="0" applyAlignment="1">
      <alignment horizontal="left" vertical="center" wrapText="1"/>
    </xf>
    <xf numFmtId="0" fontId="6" fillId="3" borderId="1" xfId="0" applyFont="1" applyFill="1" applyBorder="1" applyAlignment="1">
      <alignment horizontal="center" vertical="center" wrapText="1"/>
    </xf>
    <xf numFmtId="0" fontId="18" fillId="2" borderId="1" xfId="0" applyFont="1" applyFill="1" applyBorder="1" applyAlignment="1" applyProtection="1">
      <alignment horizontal="center" vertical="center" wrapText="1"/>
      <protection locked="0"/>
    </xf>
    <xf numFmtId="0" fontId="14" fillId="2" borderId="2" xfId="0" applyFont="1" applyFill="1" applyBorder="1" applyAlignment="1" applyProtection="1">
      <alignment horizontal="center" vertical="center"/>
      <protection locked="0"/>
    </xf>
    <xf numFmtId="0" fontId="2" fillId="3" borderId="1" xfId="0" applyFont="1" applyFill="1" applyBorder="1" applyAlignment="1">
      <alignment horizontal="center" vertical="center" wrapText="1"/>
    </xf>
    <xf numFmtId="0" fontId="17" fillId="2" borderId="1" xfId="0" applyFont="1" applyFill="1" applyBorder="1" applyAlignment="1" applyProtection="1">
      <alignment horizontal="center" vertical="center" wrapText="1"/>
      <protection locked="0"/>
    </xf>
    <xf numFmtId="0" fontId="36" fillId="19" borderId="1" xfId="0" applyFont="1" applyFill="1" applyBorder="1" applyAlignment="1">
      <alignment horizontal="center" vertical="center" wrapText="1"/>
    </xf>
    <xf numFmtId="0" fontId="36" fillId="10" borderId="1" xfId="0" applyFont="1" applyFill="1" applyBorder="1" applyAlignment="1">
      <alignment horizontal="center" vertical="center" wrapText="1"/>
    </xf>
    <xf numFmtId="0" fontId="35" fillId="10" borderId="1" xfId="0" applyFont="1" applyFill="1" applyBorder="1" applyAlignment="1">
      <alignment horizontal="center" vertical="center" wrapText="1"/>
    </xf>
    <xf numFmtId="0" fontId="22" fillId="19" borderId="1" xfId="0" applyFont="1" applyFill="1" applyBorder="1" applyAlignment="1">
      <alignment horizontal="center" vertical="center" wrapText="1"/>
    </xf>
    <xf numFmtId="0" fontId="22" fillId="10" borderId="1" xfId="0" applyFont="1" applyFill="1" applyBorder="1" applyAlignment="1">
      <alignment horizontal="center" vertical="center" wrapText="1"/>
    </xf>
    <xf numFmtId="0" fontId="25" fillId="0" borderId="0" xfId="0" applyFont="1"/>
    <xf numFmtId="0" fontId="0" fillId="0" borderId="0" xfId="0" applyAlignment="1">
      <alignment horizontal="center" vertical="center"/>
    </xf>
    <xf numFmtId="0" fontId="15" fillId="0" borderId="0" xfId="0" applyFont="1" applyAlignment="1">
      <alignment horizontal="center" vertical="center"/>
    </xf>
    <xf numFmtId="0" fontId="26" fillId="0" borderId="0" xfId="0" applyFont="1"/>
    <xf numFmtId="0" fontId="18" fillId="3" borderId="1" xfId="0" applyFont="1" applyFill="1" applyBorder="1" applyAlignment="1">
      <alignment horizontal="center" vertical="center" wrapText="1"/>
    </xf>
    <xf numFmtId="0" fontId="23" fillId="3" borderId="1" xfId="0" applyFont="1" applyFill="1" applyBorder="1" applyAlignment="1">
      <alignment horizontal="center" vertical="center" wrapText="1"/>
    </xf>
    <xf numFmtId="14" fontId="16" fillId="3" borderId="1" xfId="0" applyNumberFormat="1" applyFont="1" applyFill="1" applyBorder="1" applyAlignment="1">
      <alignment horizontal="center" vertical="center" wrapText="1"/>
    </xf>
    <xf numFmtId="0" fontId="35" fillId="18" borderId="1" xfId="0" applyFont="1" applyFill="1" applyBorder="1" applyAlignment="1">
      <alignment horizontal="center" vertical="center" wrapText="1"/>
    </xf>
    <xf numFmtId="0" fontId="36" fillId="18" borderId="1" xfId="0" applyFont="1" applyFill="1" applyBorder="1" applyAlignment="1">
      <alignment horizontal="center" vertical="center" wrapText="1"/>
    </xf>
    <xf numFmtId="0" fontId="18" fillId="18" borderId="1" xfId="0" applyFont="1" applyFill="1" applyBorder="1" applyAlignment="1">
      <alignment horizontal="center" vertical="center" wrapText="1"/>
    </xf>
    <xf numFmtId="14" fontId="34" fillId="18" borderId="1" xfId="0" applyNumberFormat="1" applyFont="1" applyFill="1" applyBorder="1" applyAlignment="1" applyProtection="1">
      <alignment horizontal="center" vertical="center" wrapText="1"/>
      <protection locked="0"/>
    </xf>
    <xf numFmtId="0" fontId="34" fillId="10" borderId="1" xfId="0" applyFont="1" applyFill="1" applyBorder="1" applyAlignment="1" applyProtection="1">
      <alignment vertical="center" wrapText="1"/>
      <protection locked="0"/>
    </xf>
    <xf numFmtId="0" fontId="34" fillId="19" borderId="1" xfId="0" applyFont="1" applyFill="1" applyBorder="1" applyAlignment="1" applyProtection="1">
      <alignment vertical="center" wrapText="1"/>
      <protection locked="0"/>
    </xf>
    <xf numFmtId="0" fontId="29" fillId="0" borderId="0" xfId="0" applyFont="1" applyAlignment="1">
      <alignment horizontal="center" vertical="center"/>
    </xf>
    <xf numFmtId="0" fontId="30" fillId="0" borderId="0" xfId="0" applyFont="1" applyAlignment="1">
      <alignment horizontal="left" vertical="center" wrapText="1"/>
    </xf>
    <xf numFmtId="0" fontId="19" fillId="0" borderId="0" xfId="0" applyFont="1" applyAlignment="1">
      <alignment horizontal="left"/>
    </xf>
    <xf numFmtId="0" fontId="18" fillId="2" borderId="2" xfId="0" applyFont="1" applyFill="1" applyBorder="1" applyAlignment="1">
      <alignment horizontal="center" vertical="center" wrapText="1"/>
    </xf>
    <xf numFmtId="0" fontId="35" fillId="2" borderId="13" xfId="0" applyFont="1" applyFill="1" applyBorder="1" applyAlignment="1">
      <alignment horizontal="center" vertical="center" wrapText="1"/>
    </xf>
    <xf numFmtId="14" fontId="3" fillId="2" borderId="1" xfId="0" applyNumberFormat="1" applyFont="1" applyFill="1" applyBorder="1" applyAlignment="1" applyProtection="1">
      <alignment vertical="center" wrapText="1"/>
      <protection locked="0"/>
    </xf>
    <xf numFmtId="0" fontId="28" fillId="0" borderId="0" xfId="0" applyFont="1" applyAlignment="1">
      <alignment horizontal="left" vertical="center"/>
    </xf>
    <xf numFmtId="0" fontId="0" fillId="0" borderId="3" xfId="0" applyBorder="1" applyAlignment="1">
      <alignment vertical="center" wrapText="1"/>
    </xf>
    <xf numFmtId="0" fontId="0" fillId="0" borderId="4" xfId="0" applyBorder="1" applyAlignment="1">
      <alignment vertical="center" wrapText="1"/>
    </xf>
    <xf numFmtId="0" fontId="4" fillId="2" borderId="1" xfId="0" applyFont="1" applyFill="1" applyBorder="1" applyAlignment="1" applyProtection="1">
      <alignment horizontal="center" vertical="center"/>
      <protection locked="0"/>
    </xf>
    <xf numFmtId="0" fontId="4" fillId="2" borderId="1" xfId="0" applyFont="1" applyFill="1" applyBorder="1" applyAlignment="1" applyProtection="1">
      <alignment horizontal="left" vertical="center"/>
      <protection locked="0"/>
    </xf>
    <xf numFmtId="0" fontId="0" fillId="2" borderId="1" xfId="0" applyFill="1" applyBorder="1"/>
    <xf numFmtId="0" fontId="26" fillId="27" borderId="1" xfId="0" applyFont="1" applyFill="1" applyBorder="1" applyAlignment="1" applyProtection="1">
      <alignment horizontal="center" vertical="center"/>
      <protection locked="0"/>
    </xf>
    <xf numFmtId="0" fontId="2" fillId="2" borderId="1" xfId="0" applyFont="1" applyFill="1" applyBorder="1"/>
    <xf numFmtId="0" fontId="58" fillId="18" borderId="1" xfId="0" applyFont="1" applyFill="1" applyBorder="1" applyAlignment="1">
      <alignment horizontal="center" vertical="center" wrapText="1"/>
    </xf>
    <xf numFmtId="0" fontId="14" fillId="19" borderId="1" xfId="0" applyFont="1" applyFill="1" applyBorder="1" applyAlignment="1" applyProtection="1">
      <alignment horizontal="center" vertical="center"/>
      <protection locked="0"/>
    </xf>
    <xf numFmtId="14" fontId="34" fillId="2" borderId="2" xfId="0" applyNumberFormat="1" applyFont="1" applyFill="1" applyBorder="1" applyAlignment="1" applyProtection="1">
      <alignment vertical="center" wrapText="1"/>
      <protection locked="0"/>
    </xf>
    <xf numFmtId="0" fontId="22" fillId="2" borderId="13" xfId="0" applyFont="1" applyFill="1" applyBorder="1" applyAlignment="1">
      <alignment horizontal="center" vertical="center" wrapText="1"/>
    </xf>
    <xf numFmtId="14" fontId="38" fillId="2" borderId="13" xfId="0" applyNumberFormat="1" applyFont="1" applyFill="1" applyBorder="1" applyAlignment="1" applyProtection="1">
      <alignment vertical="center" wrapText="1"/>
      <protection locked="0"/>
    </xf>
    <xf numFmtId="0" fontId="0" fillId="0" borderId="0" xfId="0" applyAlignment="1">
      <alignment horizontal="center" vertical="center" wrapText="1"/>
    </xf>
    <xf numFmtId="0" fontId="21" fillId="26" borderId="0" xfId="0" applyFont="1" applyFill="1" applyAlignment="1">
      <alignment horizontal="center" vertical="center"/>
    </xf>
    <xf numFmtId="0" fontId="21" fillId="8" borderId="0" xfId="0" applyFont="1" applyFill="1" applyAlignment="1">
      <alignment horizontal="center" vertical="center"/>
    </xf>
    <xf numFmtId="14" fontId="0" fillId="0" borderId="0" xfId="0" applyNumberFormat="1" applyAlignment="1">
      <alignment horizontal="center" vertical="center"/>
    </xf>
    <xf numFmtId="14" fontId="22" fillId="10" borderId="1" xfId="0" applyNumberFormat="1" applyFont="1" applyFill="1" applyBorder="1" applyAlignment="1" applyProtection="1">
      <alignment horizontal="center" vertical="center" wrapText="1"/>
      <protection locked="0"/>
    </xf>
    <xf numFmtId="0" fontId="19" fillId="0" borderId="1" xfId="0" applyFont="1" applyBorder="1" applyAlignment="1">
      <alignment horizontal="left"/>
    </xf>
    <xf numFmtId="0" fontId="0" fillId="3" borderId="1" xfId="0" applyFill="1" applyBorder="1" applyAlignment="1">
      <alignment vertical="center" wrapText="1"/>
    </xf>
    <xf numFmtId="14" fontId="33" fillId="18" borderId="1" xfId="0" applyNumberFormat="1" applyFont="1" applyFill="1" applyBorder="1" applyAlignment="1" applyProtection="1">
      <alignment horizontal="left" vertical="center" wrapText="1"/>
      <protection locked="0"/>
    </xf>
    <xf numFmtId="0" fontId="52" fillId="0" borderId="0" xfId="0" applyFont="1"/>
    <xf numFmtId="0" fontId="22" fillId="19" borderId="1" xfId="0" applyFont="1" applyFill="1" applyBorder="1" applyAlignment="1" applyProtection="1">
      <alignment horizontal="center" vertical="center" wrapText="1"/>
      <protection locked="0"/>
    </xf>
    <xf numFmtId="0" fontId="22" fillId="10" borderId="1" xfId="0" applyFont="1" applyFill="1" applyBorder="1" applyAlignment="1" applyProtection="1">
      <alignment horizontal="left" vertical="center" wrapText="1"/>
      <protection locked="0"/>
    </xf>
    <xf numFmtId="14" fontId="22" fillId="19" borderId="1" xfId="0" applyNumberFormat="1" applyFont="1" applyFill="1" applyBorder="1" applyAlignment="1" applyProtection="1">
      <alignment horizontal="center" vertical="center" wrapText="1"/>
      <protection locked="0"/>
    </xf>
    <xf numFmtId="0" fontId="25" fillId="22" borderId="6" xfId="0" applyFont="1" applyFill="1" applyBorder="1" applyAlignment="1">
      <alignment horizontal="center" vertical="center" wrapText="1"/>
    </xf>
    <xf numFmtId="0" fontId="25" fillId="22" borderId="7" xfId="0" applyFont="1" applyFill="1" applyBorder="1" applyAlignment="1">
      <alignment horizontal="center" vertical="center" wrapText="1"/>
    </xf>
    <xf numFmtId="0" fontId="25" fillId="22" borderId="8" xfId="0" applyFont="1" applyFill="1" applyBorder="1" applyAlignment="1">
      <alignment horizontal="center" vertical="center" wrapText="1"/>
    </xf>
    <xf numFmtId="0" fontId="64" fillId="3" borderId="1" xfId="0" applyFont="1" applyFill="1" applyBorder="1" applyAlignment="1">
      <alignment horizontal="center" vertical="center" wrapText="1"/>
    </xf>
    <xf numFmtId="0" fontId="65" fillId="2" borderId="1" xfId="0" applyFont="1" applyFill="1" applyBorder="1" applyAlignment="1">
      <alignment horizontal="left" vertical="center" wrapText="1"/>
    </xf>
    <xf numFmtId="14" fontId="65" fillId="3" borderId="1" xfId="0" applyNumberFormat="1" applyFont="1" applyFill="1" applyBorder="1" applyAlignment="1">
      <alignment horizontal="center" vertical="center" wrapText="1"/>
    </xf>
    <xf numFmtId="0" fontId="66" fillId="2" borderId="1" xfId="0" applyFont="1" applyFill="1" applyBorder="1" applyAlignment="1">
      <alignment horizontal="center" vertical="center"/>
    </xf>
    <xf numFmtId="0" fontId="25" fillId="22" borderId="0" xfId="0" applyFont="1" applyFill="1" applyAlignment="1">
      <alignment horizontal="center" vertical="center" wrapText="1"/>
    </xf>
    <xf numFmtId="0" fontId="21" fillId="4" borderId="0" xfId="0" applyFont="1" applyFill="1" applyAlignment="1">
      <alignment horizontal="center" vertical="center"/>
    </xf>
    <xf numFmtId="0" fontId="25" fillId="0" borderId="0" xfId="0" applyFont="1" applyAlignment="1">
      <alignment horizontal="center" vertical="center" wrapText="1"/>
    </xf>
    <xf numFmtId="0" fontId="21" fillId="0" borderId="0" xfId="0" applyFont="1" applyAlignment="1">
      <alignment horizontal="center" vertical="center"/>
    </xf>
    <xf numFmtId="0" fontId="59" fillId="0" borderId="0" xfId="0" applyFont="1" applyAlignment="1">
      <alignment horizontal="center" vertical="center"/>
    </xf>
    <xf numFmtId="0" fontId="26" fillId="0" borderId="0" xfId="0" applyFont="1" applyAlignment="1">
      <alignment horizontal="center" vertical="center"/>
    </xf>
    <xf numFmtId="0" fontId="32" fillId="37" borderId="1" xfId="0" applyFont="1" applyFill="1" applyBorder="1" applyAlignment="1">
      <alignment horizontal="center" vertical="center" wrapText="1"/>
    </xf>
    <xf numFmtId="0" fontId="16" fillId="36" borderId="1" xfId="0" applyFont="1" applyFill="1" applyBorder="1" applyAlignment="1">
      <alignment horizontal="center" vertical="center" wrapText="1"/>
    </xf>
    <xf numFmtId="0" fontId="16" fillId="38" borderId="1" xfId="0" applyFont="1" applyFill="1" applyBorder="1" applyAlignment="1">
      <alignment horizontal="center" vertical="center" wrapText="1"/>
    </xf>
    <xf numFmtId="0" fontId="61" fillId="39" borderId="0" xfId="0" applyFont="1" applyFill="1" applyAlignment="1">
      <alignment horizontal="center" vertical="center" wrapText="1"/>
    </xf>
    <xf numFmtId="14" fontId="64" fillId="2" borderId="1" xfId="0" applyNumberFormat="1" applyFont="1" applyFill="1" applyBorder="1" applyAlignment="1" applyProtection="1">
      <alignment horizontal="left" vertical="center" wrapText="1"/>
      <protection locked="0"/>
    </xf>
    <xf numFmtId="0" fontId="0" fillId="3" borderId="3" xfId="0" applyFill="1" applyBorder="1"/>
    <xf numFmtId="0" fontId="0" fillId="3" borderId="7" xfId="0" applyFill="1" applyBorder="1" applyAlignment="1">
      <alignment horizontal="left" vertical="center" wrapText="1"/>
    </xf>
    <xf numFmtId="0" fontId="0" fillId="3" borderId="10" xfId="0" applyFill="1" applyBorder="1" applyAlignment="1">
      <alignment horizontal="left" vertical="center" wrapText="1"/>
    </xf>
    <xf numFmtId="0" fontId="0" fillId="3" borderId="3" xfId="0" applyFill="1" applyBorder="1" applyAlignment="1">
      <alignment vertical="center" wrapText="1"/>
    </xf>
    <xf numFmtId="0" fontId="36" fillId="2" borderId="19" xfId="0" applyFont="1" applyFill="1" applyBorder="1" applyAlignment="1">
      <alignment horizontal="center" vertical="center" wrapText="1"/>
    </xf>
    <xf numFmtId="0" fontId="24" fillId="2" borderId="19" xfId="0" applyFont="1" applyFill="1" applyBorder="1" applyAlignment="1" applyProtection="1">
      <alignment horizontal="left" vertical="center" wrapText="1"/>
      <protection locked="0"/>
    </xf>
    <xf numFmtId="0" fontId="16" fillId="38" borderId="2" xfId="0" applyFont="1" applyFill="1" applyBorder="1" applyAlignment="1">
      <alignment horizontal="center" vertical="center" wrapText="1"/>
    </xf>
    <xf numFmtId="0" fontId="18" fillId="2" borderId="20" xfId="0" applyFont="1" applyFill="1" applyBorder="1" applyAlignment="1">
      <alignment horizontal="center" vertical="center" wrapText="1"/>
    </xf>
    <xf numFmtId="14" fontId="64" fillId="2" borderId="2" xfId="0" applyNumberFormat="1" applyFont="1" applyFill="1" applyBorder="1" applyAlignment="1" applyProtection="1">
      <alignment horizontal="left" vertical="center" wrapText="1"/>
      <protection locked="0"/>
    </xf>
    <xf numFmtId="0" fontId="14" fillId="2" borderId="20" xfId="0" applyFont="1" applyFill="1" applyBorder="1" applyAlignment="1" applyProtection="1">
      <alignment horizontal="center" vertical="center" wrapText="1"/>
      <protection locked="0"/>
    </xf>
    <xf numFmtId="14" fontId="24" fillId="2" borderId="19" xfId="0" applyNumberFormat="1" applyFont="1" applyFill="1" applyBorder="1" applyAlignment="1" applyProtection="1">
      <alignment horizontal="left" vertical="center" wrapText="1"/>
      <protection locked="0"/>
    </xf>
    <xf numFmtId="166" fontId="14" fillId="7" borderId="21" xfId="0" applyNumberFormat="1" applyFont="1" applyFill="1" applyBorder="1" applyAlignment="1" applyProtection="1">
      <alignment horizontal="center" vertical="center"/>
      <protection locked="0"/>
    </xf>
    <xf numFmtId="0" fontId="35" fillId="2" borderId="4" xfId="0" applyFont="1" applyFill="1" applyBorder="1" applyAlignment="1">
      <alignment horizontal="center" vertical="center" wrapText="1"/>
    </xf>
    <xf numFmtId="0" fontId="61" fillId="39" borderId="22"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36" fillId="2" borderId="24" xfId="0" applyFont="1" applyFill="1" applyBorder="1" applyAlignment="1">
      <alignment horizontal="center" vertical="center" wrapText="1"/>
    </xf>
    <xf numFmtId="0" fontId="18" fillId="7" borderId="25" xfId="0" applyFont="1" applyFill="1" applyBorder="1" applyAlignment="1">
      <alignment horizontal="center" vertical="center" wrapText="1"/>
    </xf>
    <xf numFmtId="0" fontId="36" fillId="2" borderId="27" xfId="0" applyFont="1" applyFill="1" applyBorder="1" applyAlignment="1">
      <alignment horizontal="center" vertical="center" wrapText="1"/>
    </xf>
    <xf numFmtId="0" fontId="14" fillId="2" borderId="29" xfId="0" applyFont="1" applyFill="1" applyBorder="1" applyAlignment="1" applyProtection="1">
      <alignment horizontal="center" vertical="center" wrapText="1"/>
      <protection locked="0"/>
    </xf>
    <xf numFmtId="0" fontId="24" fillId="2" borderId="30" xfId="0" applyFont="1" applyFill="1" applyBorder="1" applyAlignment="1" applyProtection="1">
      <alignment horizontal="left" vertical="center" wrapText="1"/>
      <protection locked="0"/>
    </xf>
    <xf numFmtId="14" fontId="24" fillId="2" borderId="30" xfId="0" applyNumberFormat="1" applyFont="1" applyFill="1" applyBorder="1" applyAlignment="1" applyProtection="1">
      <alignment horizontal="left" vertical="center" wrapText="1"/>
      <protection locked="0"/>
    </xf>
    <xf numFmtId="166" fontId="14" fillId="7" borderId="31" xfId="0" applyNumberFormat="1" applyFont="1" applyFill="1" applyBorder="1" applyAlignment="1" applyProtection="1">
      <alignment horizontal="center" vertical="center"/>
      <protection locked="0"/>
    </xf>
    <xf numFmtId="0" fontId="18" fillId="2" borderId="32" xfId="0" applyFont="1" applyFill="1" applyBorder="1" applyAlignment="1">
      <alignment horizontal="center" vertical="center" wrapText="1"/>
    </xf>
    <xf numFmtId="0" fontId="36" fillId="2" borderId="33" xfId="0" applyFont="1" applyFill="1" applyBorder="1" applyAlignment="1">
      <alignment horizontal="center" vertical="center" wrapText="1"/>
    </xf>
    <xf numFmtId="0" fontId="56" fillId="2" borderId="28" xfId="0" applyFont="1" applyFill="1" applyBorder="1" applyAlignment="1">
      <alignment horizontal="center" vertical="center" wrapText="1"/>
    </xf>
    <xf numFmtId="0" fontId="56" fillId="2" borderId="34" xfId="0" applyFont="1" applyFill="1" applyBorder="1" applyAlignment="1">
      <alignment horizontal="center" vertical="center" wrapText="1"/>
    </xf>
    <xf numFmtId="0" fontId="18" fillId="7" borderId="35" xfId="0" applyFont="1" applyFill="1" applyBorder="1" applyAlignment="1">
      <alignment horizontal="center" vertical="center" wrapText="1"/>
    </xf>
    <xf numFmtId="0" fontId="56" fillId="2" borderId="33" xfId="0" applyFont="1" applyFill="1" applyBorder="1" applyAlignment="1">
      <alignment horizontal="center" vertical="center" wrapText="1"/>
    </xf>
    <xf numFmtId="0" fontId="18" fillId="7" borderId="26" xfId="0" applyFont="1" applyFill="1" applyBorder="1" applyAlignment="1">
      <alignment horizontal="center" vertical="center" wrapText="1"/>
    </xf>
    <xf numFmtId="0" fontId="61" fillId="3" borderId="2" xfId="0" applyFont="1" applyFill="1" applyBorder="1" applyAlignment="1">
      <alignment horizontal="center" vertical="center" wrapText="1"/>
    </xf>
    <xf numFmtId="0" fontId="53" fillId="3" borderId="13"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34" fillId="3" borderId="2" xfId="0" applyFont="1" applyFill="1" applyBorder="1" applyAlignment="1" applyProtection="1">
      <alignment horizontal="left" vertical="center" wrapText="1"/>
      <protection locked="0"/>
    </xf>
    <xf numFmtId="0" fontId="5" fillId="3" borderId="2" xfId="0" applyFont="1" applyFill="1" applyBorder="1" applyAlignment="1" applyProtection="1">
      <alignment horizontal="left" vertical="center" wrapText="1"/>
      <protection locked="0"/>
    </xf>
    <xf numFmtId="0" fontId="22" fillId="3" borderId="13" xfId="0" applyFont="1" applyFill="1" applyBorder="1" applyAlignment="1">
      <alignment horizontal="center" vertical="center" wrapText="1"/>
    </xf>
    <xf numFmtId="0" fontId="38" fillId="3" borderId="13" xfId="0" applyFont="1" applyFill="1" applyBorder="1" applyAlignment="1" applyProtection="1">
      <alignment horizontal="left" vertical="center" wrapText="1"/>
      <protection locked="0"/>
    </xf>
    <xf numFmtId="0" fontId="53" fillId="2" borderId="13" xfId="0" applyFont="1" applyFill="1" applyBorder="1" applyAlignment="1">
      <alignment horizontal="center" vertical="center" wrapText="1"/>
    </xf>
    <xf numFmtId="0" fontId="19" fillId="0" borderId="1" xfId="0" applyFont="1" applyBorder="1" applyAlignment="1">
      <alignment horizontal="left" vertical="center"/>
    </xf>
    <xf numFmtId="0" fontId="0" fillId="26" borderId="3" xfId="0" applyFill="1" applyBorder="1" applyAlignment="1">
      <alignment vertical="center" wrapText="1"/>
    </xf>
    <xf numFmtId="0" fontId="0" fillId="26" borderId="4" xfId="0" applyFill="1" applyBorder="1" applyAlignment="1">
      <alignment vertical="center" wrapText="1"/>
    </xf>
    <xf numFmtId="0" fontId="50" fillId="25" borderId="2" xfId="0" applyFont="1" applyFill="1" applyBorder="1" applyAlignment="1">
      <alignment horizontal="left" vertical="center"/>
    </xf>
    <xf numFmtId="0" fontId="50" fillId="25" borderId="3" xfId="0" applyFont="1" applyFill="1" applyBorder="1" applyAlignment="1">
      <alignment horizontal="left" vertical="center"/>
    </xf>
    <xf numFmtId="0" fontId="50" fillId="25" borderId="4" xfId="0" applyFont="1" applyFill="1" applyBorder="1" applyAlignment="1">
      <alignment horizontal="left" vertical="center"/>
    </xf>
    <xf numFmtId="0" fontId="0" fillId="27" borderId="3" xfId="0" applyFill="1" applyBorder="1" applyAlignment="1">
      <alignment vertical="center" wrapText="1"/>
    </xf>
    <xf numFmtId="0" fontId="0" fillId="27" borderId="4" xfId="0" applyFill="1" applyBorder="1" applyAlignment="1">
      <alignment vertical="center" wrapText="1"/>
    </xf>
    <xf numFmtId="14" fontId="0" fillId="34" borderId="4" xfId="0" applyNumberFormat="1" applyFill="1" applyBorder="1" applyAlignment="1">
      <alignment horizontal="center" vertical="center"/>
    </xf>
    <xf numFmtId="0" fontId="0" fillId="26" borderId="3" xfId="0" applyFill="1" applyBorder="1" applyAlignment="1">
      <alignment horizontal="left" vertical="top" wrapText="1"/>
    </xf>
    <xf numFmtId="0" fontId="0" fillId="26" borderId="3" xfId="0" applyFill="1" applyBorder="1" applyAlignment="1">
      <alignment horizontal="left" vertical="center" wrapText="1"/>
    </xf>
    <xf numFmtId="49" fontId="20" fillId="7" borderId="6" xfId="0" applyNumberFormat="1" applyFont="1" applyFill="1" applyBorder="1" applyAlignment="1" applyProtection="1">
      <alignment horizontal="center" vertical="center" wrapText="1"/>
      <protection locked="0"/>
    </xf>
    <xf numFmtId="49" fontId="20" fillId="7" borderId="8" xfId="0" applyNumberFormat="1" applyFont="1" applyFill="1" applyBorder="1" applyAlignment="1" applyProtection="1">
      <alignment horizontal="center" vertical="center" wrapText="1"/>
      <protection locked="0"/>
    </xf>
    <xf numFmtId="49" fontId="20" fillId="7" borderId="5" xfId="0" applyNumberFormat="1" applyFont="1" applyFill="1" applyBorder="1" applyAlignment="1" applyProtection="1">
      <alignment horizontal="center" vertical="center" wrapText="1"/>
      <protection locked="0"/>
    </xf>
    <xf numFmtId="49" fontId="20" fillId="7" borderId="12" xfId="0" applyNumberFormat="1" applyFont="1" applyFill="1" applyBorder="1" applyAlignment="1" applyProtection="1">
      <alignment horizontal="center" vertical="center" wrapText="1"/>
      <protection locked="0"/>
    </xf>
    <xf numFmtId="49" fontId="20" fillId="7" borderId="9" xfId="0" applyNumberFormat="1" applyFont="1" applyFill="1" applyBorder="1" applyAlignment="1" applyProtection="1">
      <alignment horizontal="center" vertical="center" wrapText="1"/>
      <protection locked="0"/>
    </xf>
    <xf numFmtId="49" fontId="20" fillId="7" borderId="11" xfId="0" applyNumberFormat="1" applyFont="1" applyFill="1" applyBorder="1" applyAlignment="1" applyProtection="1">
      <alignment horizontal="center" vertical="center" wrapText="1"/>
      <protection locked="0"/>
    </xf>
    <xf numFmtId="0" fontId="6" fillId="2" borderId="6" xfId="0" applyFont="1" applyFill="1" applyBorder="1" applyAlignment="1" applyProtection="1">
      <alignment horizontal="left" vertical="center" wrapText="1"/>
      <protection locked="0"/>
    </xf>
    <xf numFmtId="0" fontId="6" fillId="2" borderId="7" xfId="0" applyFont="1" applyFill="1" applyBorder="1" applyAlignment="1" applyProtection="1">
      <alignment horizontal="left" vertical="center" wrapText="1"/>
      <protection locked="0"/>
    </xf>
    <xf numFmtId="0" fontId="6" fillId="2" borderId="8" xfId="0" applyFont="1" applyFill="1" applyBorder="1" applyAlignment="1" applyProtection="1">
      <alignment horizontal="left" vertical="center" wrapText="1"/>
      <protection locked="0"/>
    </xf>
    <xf numFmtId="0" fontId="6" fillId="2" borderId="5" xfId="0" applyFont="1" applyFill="1" applyBorder="1" applyAlignment="1" applyProtection="1">
      <alignment horizontal="left" vertical="center" wrapText="1"/>
      <protection locked="0"/>
    </xf>
    <xf numFmtId="0" fontId="6" fillId="2" borderId="0" xfId="0" applyFont="1" applyFill="1" applyAlignment="1" applyProtection="1">
      <alignment horizontal="left" vertical="center" wrapText="1"/>
      <protection locked="0"/>
    </xf>
    <xf numFmtId="0" fontId="6" fillId="2" borderId="12" xfId="0" applyFont="1" applyFill="1" applyBorder="1" applyAlignment="1" applyProtection="1">
      <alignment horizontal="left" vertical="center" wrapText="1"/>
      <protection locked="0"/>
    </xf>
    <xf numFmtId="0" fontId="6" fillId="2" borderId="9" xfId="0" applyFont="1" applyFill="1" applyBorder="1" applyAlignment="1" applyProtection="1">
      <alignment horizontal="left" vertical="center" wrapText="1"/>
      <protection locked="0"/>
    </xf>
    <xf numFmtId="0" fontId="6" fillId="2" borderId="10" xfId="0" applyFont="1" applyFill="1" applyBorder="1" applyAlignment="1" applyProtection="1">
      <alignment horizontal="left" vertical="center" wrapText="1"/>
      <protection locked="0"/>
    </xf>
    <xf numFmtId="0" fontId="6" fillId="2" borderId="11" xfId="0" applyFont="1" applyFill="1" applyBorder="1" applyAlignment="1" applyProtection="1">
      <alignment horizontal="left" vertical="center" wrapText="1"/>
      <protection locked="0"/>
    </xf>
    <xf numFmtId="0" fontId="22" fillId="14" borderId="2" xfId="0" applyFont="1" applyFill="1" applyBorder="1" applyAlignment="1">
      <alignment horizontal="left" vertical="center" wrapText="1"/>
    </xf>
    <xf numFmtId="0" fontId="22" fillId="14" borderId="3" xfId="0" applyFont="1" applyFill="1" applyBorder="1" applyAlignment="1">
      <alignment horizontal="left" vertical="center" wrapText="1"/>
    </xf>
    <xf numFmtId="0" fontId="22" fillId="14" borderId="4" xfId="0" applyFont="1" applyFill="1" applyBorder="1" applyAlignment="1">
      <alignment horizontal="left" vertical="center" wrapText="1"/>
    </xf>
    <xf numFmtId="0" fontId="26" fillId="27" borderId="2" xfId="0" applyFont="1" applyFill="1" applyBorder="1" applyAlignment="1" applyProtection="1">
      <alignment horizontal="center" vertical="center" wrapText="1"/>
      <protection locked="0"/>
    </xf>
    <xf numFmtId="0" fontId="26" fillId="27" borderId="3" xfId="0" applyFont="1" applyFill="1" applyBorder="1" applyAlignment="1" applyProtection="1">
      <alignment horizontal="center" vertical="center" wrapText="1"/>
      <protection locked="0"/>
    </xf>
    <xf numFmtId="0" fontId="26" fillId="27" borderId="4" xfId="0" applyFont="1" applyFill="1" applyBorder="1" applyAlignment="1" applyProtection="1">
      <alignment horizontal="center" vertical="center" wrapText="1"/>
      <protection locked="0"/>
    </xf>
    <xf numFmtId="0" fontId="0" fillId="2" borderId="2" xfId="0" applyFill="1" applyBorder="1"/>
    <xf numFmtId="0" fontId="0" fillId="2" borderId="3" xfId="0" applyFill="1" applyBorder="1"/>
    <xf numFmtId="0" fontId="0" fillId="2" borderId="4" xfId="0" applyFill="1" applyBorder="1"/>
    <xf numFmtId="49" fontId="20" fillId="14" borderId="2" xfId="0" applyNumberFormat="1" applyFont="1" applyFill="1" applyBorder="1" applyAlignment="1">
      <alignment horizontal="center" vertical="center" wrapText="1"/>
    </xf>
    <xf numFmtId="49" fontId="20" fillId="14" borderId="4" xfId="0" applyNumberFormat="1" applyFont="1" applyFill="1" applyBorder="1" applyAlignment="1">
      <alignment horizontal="center" vertical="center" wrapText="1"/>
    </xf>
    <xf numFmtId="0" fontId="30" fillId="13" borderId="10" xfId="0" applyFont="1" applyFill="1" applyBorder="1" applyAlignment="1">
      <alignment horizontal="left" vertical="center"/>
    </xf>
    <xf numFmtId="0" fontId="0" fillId="2" borderId="1" xfId="0" applyFill="1" applyBorder="1"/>
    <xf numFmtId="0" fontId="0" fillId="3" borderId="2" xfId="0" applyFill="1" applyBorder="1" applyAlignment="1" applyProtection="1">
      <alignment vertical="center" wrapText="1"/>
      <protection locked="0"/>
    </xf>
    <xf numFmtId="0" fontId="0" fillId="3" borderId="3" xfId="0" applyFill="1" applyBorder="1" applyAlignment="1" applyProtection="1">
      <alignment vertical="center" wrapText="1"/>
      <protection locked="0"/>
    </xf>
    <xf numFmtId="0" fontId="0" fillId="3" borderId="4" xfId="0" applyFill="1" applyBorder="1" applyAlignment="1" applyProtection="1">
      <alignment vertical="center" wrapText="1"/>
      <protection locked="0"/>
    </xf>
    <xf numFmtId="0" fontId="2" fillId="2" borderId="2" xfId="0" applyFont="1" applyFill="1" applyBorder="1"/>
    <xf numFmtId="0" fontId="2" fillId="2" borderId="3" xfId="0" applyFont="1" applyFill="1" applyBorder="1"/>
    <xf numFmtId="0" fontId="2" fillId="2" borderId="4" xfId="0" applyFont="1" applyFill="1" applyBorder="1"/>
    <xf numFmtId="0" fontId="0" fillId="3" borderId="2" xfId="0" applyFill="1" applyBorder="1" applyAlignment="1" applyProtection="1">
      <alignment horizontal="left" vertical="center"/>
      <protection locked="0"/>
    </xf>
    <xf numFmtId="0" fontId="0" fillId="3" borderId="3" xfId="0" applyFill="1" applyBorder="1" applyAlignment="1" applyProtection="1">
      <alignment horizontal="left" vertical="center"/>
      <protection locked="0"/>
    </xf>
    <xf numFmtId="0" fontId="0" fillId="3" borderId="4" xfId="0" applyFill="1" applyBorder="1" applyAlignment="1" applyProtection="1">
      <alignment horizontal="left" vertical="center"/>
      <protection locked="0"/>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0" fontId="15" fillId="2" borderId="8" xfId="0" applyFont="1" applyFill="1" applyBorder="1" applyAlignment="1">
      <alignment horizontal="center" vertical="center"/>
    </xf>
    <xf numFmtId="0" fontId="0" fillId="3" borderId="2" xfId="0" applyFill="1" applyBorder="1" applyProtection="1">
      <protection locked="0"/>
    </xf>
    <xf numFmtId="0" fontId="0" fillId="3" borderId="3" xfId="0" applyFill="1" applyBorder="1" applyProtection="1">
      <protection locked="0"/>
    </xf>
    <xf numFmtId="0" fontId="0" fillId="3" borderId="4" xfId="0" applyFill="1" applyBorder="1" applyProtection="1">
      <protection locked="0"/>
    </xf>
    <xf numFmtId="0" fontId="31" fillId="2" borderId="5" xfId="0" applyFont="1" applyFill="1" applyBorder="1" applyAlignment="1">
      <alignment horizontal="center" vertical="center"/>
    </xf>
    <xf numFmtId="0" fontId="31" fillId="2" borderId="0" xfId="0" applyFont="1" applyFill="1" applyAlignment="1">
      <alignment horizontal="center" vertical="center"/>
    </xf>
    <xf numFmtId="0" fontId="31" fillId="2" borderId="12" xfId="0" applyFont="1" applyFill="1" applyBorder="1" applyAlignment="1">
      <alignment horizontal="center" vertical="center"/>
    </xf>
    <xf numFmtId="0" fontId="20" fillId="2" borderId="9" xfId="0" applyFont="1" applyFill="1" applyBorder="1" applyAlignment="1">
      <alignment horizontal="center" vertical="center"/>
    </xf>
    <xf numFmtId="0" fontId="20" fillId="2" borderId="10" xfId="0" applyFont="1" applyFill="1" applyBorder="1" applyAlignment="1">
      <alignment horizontal="center" vertical="center"/>
    </xf>
    <xf numFmtId="0" fontId="20" fillId="2" borderId="11" xfId="0" applyFont="1" applyFill="1" applyBorder="1" applyAlignment="1">
      <alignment horizontal="center" vertical="center"/>
    </xf>
    <xf numFmtId="0" fontId="2" fillId="2" borderId="6" xfId="0" applyFont="1" applyFill="1" applyBorder="1" applyAlignment="1">
      <alignment vertical="center"/>
    </xf>
    <xf numFmtId="0" fontId="2" fillId="2" borderId="7" xfId="0" applyFont="1" applyFill="1" applyBorder="1" applyAlignment="1">
      <alignment vertical="center"/>
    </xf>
    <xf numFmtId="0" fontId="2" fillId="2" borderId="8" xfId="0" applyFont="1" applyFill="1" applyBorder="1" applyAlignment="1">
      <alignment vertical="center"/>
    </xf>
    <xf numFmtId="0" fontId="2" fillId="2" borderId="9" xfId="0" applyFont="1" applyFill="1" applyBorder="1" applyAlignment="1">
      <alignment vertical="center"/>
    </xf>
    <xf numFmtId="0" fontId="2" fillId="2" borderId="10" xfId="0" applyFont="1" applyFill="1" applyBorder="1" applyAlignment="1">
      <alignment vertical="center"/>
    </xf>
    <xf numFmtId="0" fontId="2" fillId="2" borderId="11" xfId="0" applyFont="1" applyFill="1" applyBorder="1" applyAlignment="1">
      <alignment vertical="center"/>
    </xf>
    <xf numFmtId="0" fontId="0" fillId="3" borderId="6" xfId="0" applyFill="1" applyBorder="1" applyAlignment="1" applyProtection="1">
      <alignment horizontal="left" vertical="center" wrapText="1"/>
      <protection locked="0"/>
    </xf>
    <xf numFmtId="0" fontId="0" fillId="3" borderId="7" xfId="0" applyFill="1" applyBorder="1" applyAlignment="1" applyProtection="1">
      <alignment horizontal="left" vertical="center" wrapText="1"/>
      <protection locked="0"/>
    </xf>
    <xf numFmtId="0" fontId="0" fillId="3" borderId="8" xfId="0" applyFill="1" applyBorder="1" applyAlignment="1" applyProtection="1">
      <alignment horizontal="left" vertical="center" wrapText="1"/>
      <protection locked="0"/>
    </xf>
    <xf numFmtId="0" fontId="0" fillId="3" borderId="9" xfId="0" applyFill="1" applyBorder="1" applyAlignment="1" applyProtection="1">
      <alignment horizontal="left" vertical="center" wrapText="1"/>
      <protection locked="0"/>
    </xf>
    <xf numFmtId="0" fontId="0" fillId="3" borderId="10" xfId="0" applyFill="1" applyBorder="1" applyAlignment="1" applyProtection="1">
      <alignment horizontal="left" vertical="center" wrapText="1"/>
      <protection locked="0"/>
    </xf>
    <xf numFmtId="0" fontId="0" fillId="3" borderId="11" xfId="0" applyFill="1" applyBorder="1" applyAlignment="1" applyProtection="1">
      <alignment horizontal="left" vertical="center" wrapText="1"/>
      <protection locked="0"/>
    </xf>
    <xf numFmtId="0" fontId="0" fillId="3" borderId="2" xfId="0" applyFill="1" applyBorder="1" applyAlignment="1" applyProtection="1">
      <alignment horizontal="left"/>
      <protection locked="0"/>
    </xf>
    <xf numFmtId="0" fontId="0" fillId="3" borderId="3" xfId="0" applyFill="1" applyBorder="1" applyAlignment="1" applyProtection="1">
      <alignment horizontal="left"/>
      <protection locked="0"/>
    </xf>
    <xf numFmtId="0" fontId="0" fillId="3" borderId="4" xfId="0" applyFill="1" applyBorder="1" applyAlignment="1" applyProtection="1">
      <alignment horizontal="left"/>
      <protection locked="0"/>
    </xf>
    <xf numFmtId="0" fontId="37" fillId="4" borderId="7" xfId="0" applyFont="1" applyFill="1" applyBorder="1" applyAlignment="1">
      <alignment horizontal="left" vertical="center"/>
    </xf>
    <xf numFmtId="0" fontId="0" fillId="2" borderId="2" xfId="0" applyFill="1" applyBorder="1" applyProtection="1">
      <protection locked="0"/>
    </xf>
    <xf numFmtId="0" fontId="0" fillId="2" borderId="3" xfId="0" applyFill="1" applyBorder="1" applyProtection="1">
      <protection locked="0"/>
    </xf>
    <xf numFmtId="0" fontId="0" fillId="2" borderId="4" xfId="0" applyFill="1" applyBorder="1" applyProtection="1">
      <protection locked="0"/>
    </xf>
    <xf numFmtId="0" fontId="26" fillId="27" borderId="2" xfId="0" applyFont="1" applyFill="1" applyBorder="1" applyAlignment="1" applyProtection="1">
      <alignment horizontal="center"/>
      <protection locked="0"/>
    </xf>
    <xf numFmtId="0" fontId="26" fillId="27" borderId="3" xfId="0" applyFont="1" applyFill="1" applyBorder="1" applyAlignment="1" applyProtection="1">
      <alignment horizontal="center"/>
      <protection locked="0"/>
    </xf>
    <xf numFmtId="0" fontId="26" fillId="27" borderId="4" xfId="0" applyFont="1" applyFill="1" applyBorder="1" applyAlignment="1" applyProtection="1">
      <alignment horizontal="center"/>
      <protection locked="0"/>
    </xf>
    <xf numFmtId="49" fontId="20" fillId="7" borderId="2" xfId="0" applyNumberFormat="1" applyFont="1" applyFill="1" applyBorder="1" applyAlignment="1">
      <alignment horizontal="center" vertical="center" wrapText="1"/>
    </xf>
    <xf numFmtId="49" fontId="20" fillId="7" borderId="4" xfId="0" applyNumberFormat="1" applyFont="1" applyFill="1" applyBorder="1" applyAlignment="1">
      <alignment horizontal="center" vertical="center" wrapText="1"/>
    </xf>
    <xf numFmtId="0" fontId="43" fillId="3" borderId="2" xfId="0" applyFont="1" applyFill="1" applyBorder="1" applyAlignment="1">
      <alignment horizontal="center" vertical="center" wrapText="1"/>
    </xf>
    <xf numFmtId="0" fontId="43" fillId="3" borderId="4" xfId="0" applyFont="1" applyFill="1" applyBorder="1" applyAlignment="1">
      <alignment horizontal="center" vertical="center" wrapText="1"/>
    </xf>
    <xf numFmtId="0" fontId="38" fillId="3" borderId="2" xfId="0" applyFont="1" applyFill="1" applyBorder="1" applyAlignment="1" applyProtection="1">
      <alignment vertical="center" wrapText="1"/>
      <protection locked="0"/>
    </xf>
    <xf numFmtId="0" fontId="38" fillId="3" borderId="4" xfId="0" applyFont="1" applyFill="1" applyBorder="1" applyAlignment="1" applyProtection="1">
      <alignment vertical="center" wrapText="1"/>
      <protection locked="0"/>
    </xf>
    <xf numFmtId="0" fontId="33" fillId="3" borderId="2" xfId="0" applyFont="1" applyFill="1" applyBorder="1" applyAlignment="1">
      <alignment horizontal="center" vertical="center" wrapText="1"/>
    </xf>
    <xf numFmtId="0" fontId="33" fillId="3" borderId="4" xfId="0" applyFont="1" applyFill="1" applyBorder="1" applyAlignment="1">
      <alignment horizontal="center" vertical="center" wrapText="1"/>
    </xf>
    <xf numFmtId="0" fontId="29" fillId="2" borderId="6" xfId="0" applyFont="1" applyFill="1" applyBorder="1" applyAlignment="1">
      <alignment horizontal="center" vertical="center"/>
    </xf>
    <xf numFmtId="0" fontId="29" fillId="2" borderId="7" xfId="0" applyFont="1" applyFill="1" applyBorder="1" applyAlignment="1">
      <alignment horizontal="center" vertical="center"/>
    </xf>
    <xf numFmtId="0" fontId="29" fillId="2" borderId="8" xfId="0" applyFont="1" applyFill="1" applyBorder="1" applyAlignment="1">
      <alignment horizontal="center" vertical="center"/>
    </xf>
    <xf numFmtId="0" fontId="29" fillId="2" borderId="5" xfId="0" applyFont="1" applyFill="1" applyBorder="1" applyAlignment="1">
      <alignment horizontal="center" vertical="center"/>
    </xf>
    <xf numFmtId="0" fontId="29" fillId="2" borderId="0" xfId="0" applyFont="1" applyFill="1" applyAlignment="1">
      <alignment horizontal="center" vertical="center"/>
    </xf>
    <xf numFmtId="0" fontId="29" fillId="2" borderId="12" xfId="0" applyFont="1" applyFill="1" applyBorder="1" applyAlignment="1">
      <alignment horizontal="center" vertical="center"/>
    </xf>
    <xf numFmtId="0" fontId="13" fillId="4" borderId="7" xfId="0" applyFont="1" applyFill="1" applyBorder="1" applyAlignment="1">
      <alignment horizontal="left" vertical="center"/>
    </xf>
    <xf numFmtId="0" fontId="30" fillId="4" borderId="10" xfId="0" applyFont="1" applyFill="1" applyBorder="1" applyAlignment="1">
      <alignment horizontal="center" vertical="center" wrapText="1"/>
    </xf>
    <xf numFmtId="0" fontId="0" fillId="3" borderId="2" xfId="0" applyFill="1" applyBorder="1"/>
    <xf numFmtId="0" fontId="0" fillId="3" borderId="3" xfId="0" applyFill="1" applyBorder="1"/>
    <xf numFmtId="0" fontId="0" fillId="3" borderId="4" xfId="0" applyFill="1" applyBorder="1"/>
    <xf numFmtId="0" fontId="26" fillId="3" borderId="2" xfId="0" applyFont="1" applyFill="1" applyBorder="1" applyAlignment="1">
      <alignment horizontal="center" vertical="center"/>
    </xf>
    <xf numFmtId="0" fontId="26" fillId="3" borderId="4" xfId="0" applyFont="1" applyFill="1" applyBorder="1" applyAlignment="1">
      <alignment horizontal="center" vertical="center"/>
    </xf>
    <xf numFmtId="0" fontId="0" fillId="3" borderId="6" xfId="0" applyFill="1" applyBorder="1" applyAlignment="1">
      <alignment horizontal="left" vertical="center" wrapText="1"/>
    </xf>
    <xf numFmtId="0" fontId="0" fillId="3" borderId="7" xfId="0" applyFill="1" applyBorder="1" applyAlignment="1">
      <alignment horizontal="left" vertical="center" wrapText="1"/>
    </xf>
    <xf numFmtId="0" fontId="0" fillId="3" borderId="8" xfId="0" applyFill="1" applyBorder="1" applyAlignment="1">
      <alignment horizontal="left" vertical="center" wrapText="1"/>
    </xf>
    <xf numFmtId="0" fontId="0" fillId="3" borderId="9" xfId="0" applyFill="1" applyBorder="1" applyAlignment="1">
      <alignment horizontal="left" vertical="center" wrapText="1"/>
    </xf>
    <xf numFmtId="0" fontId="0" fillId="3" borderId="10" xfId="0" applyFill="1" applyBorder="1" applyAlignment="1">
      <alignment horizontal="left" vertical="center" wrapText="1"/>
    </xf>
    <xf numFmtId="0" fontId="0" fillId="3" borderId="11" xfId="0" applyFill="1" applyBorder="1" applyAlignment="1">
      <alignment horizontal="left" vertical="center" wrapText="1"/>
    </xf>
    <xf numFmtId="0" fontId="0" fillId="19" borderId="1" xfId="0" applyFill="1" applyBorder="1" applyAlignment="1">
      <alignment horizontal="left" vertical="center"/>
    </xf>
    <xf numFmtId="0" fontId="37" fillId="30" borderId="1" xfId="0" applyFont="1" applyFill="1" applyBorder="1" applyAlignment="1">
      <alignment horizontal="left" vertical="center" wrapText="1"/>
    </xf>
    <xf numFmtId="0" fontId="19" fillId="20" borderId="1" xfId="0" applyFont="1" applyFill="1" applyBorder="1" applyAlignment="1">
      <alignment horizontal="left" vertical="center" wrapText="1"/>
    </xf>
    <xf numFmtId="0" fontId="26" fillId="27" borderId="1" xfId="0" applyFont="1" applyFill="1" applyBorder="1" applyAlignment="1">
      <alignment horizontal="center" vertical="center"/>
    </xf>
    <xf numFmtId="0" fontId="30" fillId="30" borderId="2" xfId="0" applyFont="1" applyFill="1" applyBorder="1" applyAlignment="1">
      <alignment horizontal="left" vertical="center" wrapText="1"/>
    </xf>
    <xf numFmtId="0" fontId="30" fillId="30" borderId="3" xfId="0" applyFont="1" applyFill="1" applyBorder="1" applyAlignment="1">
      <alignment horizontal="left" vertical="center" wrapText="1"/>
    </xf>
    <xf numFmtId="0" fontId="30" fillId="30" borderId="4" xfId="0" applyFont="1" applyFill="1" applyBorder="1" applyAlignment="1">
      <alignment horizontal="left" vertical="center" wrapText="1"/>
    </xf>
    <xf numFmtId="0" fontId="29" fillId="10" borderId="6" xfId="0" applyFont="1" applyFill="1" applyBorder="1" applyAlignment="1">
      <alignment horizontal="center" vertical="center"/>
    </xf>
    <xf numFmtId="0" fontId="29" fillId="10" borderId="7" xfId="0" applyFont="1" applyFill="1" applyBorder="1" applyAlignment="1">
      <alignment horizontal="center" vertical="center"/>
    </xf>
    <xf numFmtId="0" fontId="29" fillId="10" borderId="8" xfId="0" applyFont="1" applyFill="1" applyBorder="1" applyAlignment="1">
      <alignment horizontal="center" vertical="center"/>
    </xf>
    <xf numFmtId="0" fontId="29" fillId="10" borderId="5" xfId="0" applyFont="1" applyFill="1" applyBorder="1" applyAlignment="1">
      <alignment horizontal="center" vertical="center"/>
    </xf>
    <xf numFmtId="0" fontId="29" fillId="10" borderId="0" xfId="0" applyFont="1" applyFill="1" applyAlignment="1">
      <alignment horizontal="center" vertical="center"/>
    </xf>
    <xf numFmtId="0" fontId="29" fillId="10" borderId="12" xfId="0" applyFont="1" applyFill="1" applyBorder="1" applyAlignment="1">
      <alignment horizontal="center" vertical="center"/>
    </xf>
    <xf numFmtId="0" fontId="19" fillId="10" borderId="5" xfId="0" applyFont="1" applyFill="1" applyBorder="1" applyAlignment="1">
      <alignment horizontal="center" vertical="center"/>
    </xf>
    <xf numFmtId="0" fontId="19" fillId="10" borderId="0" xfId="0" applyFont="1" applyFill="1" applyAlignment="1">
      <alignment horizontal="center" vertical="center"/>
    </xf>
    <xf numFmtId="0" fontId="19" fillId="10" borderId="12" xfId="0" applyFont="1" applyFill="1" applyBorder="1" applyAlignment="1">
      <alignment horizontal="center" vertical="center"/>
    </xf>
    <xf numFmtId="0" fontId="26" fillId="27" borderId="1" xfId="0" applyFont="1" applyFill="1" applyBorder="1" applyAlignment="1">
      <alignment horizontal="center"/>
    </xf>
    <xf numFmtId="0" fontId="19" fillId="20" borderId="1" xfId="0" applyFont="1" applyFill="1" applyBorder="1" applyAlignment="1">
      <alignment vertical="center" wrapText="1"/>
    </xf>
    <xf numFmtId="0" fontId="26" fillId="26" borderId="10" xfId="0" applyFont="1" applyFill="1" applyBorder="1" applyAlignment="1">
      <alignment horizontal="left" vertical="center"/>
    </xf>
    <xf numFmtId="0" fontId="26" fillId="26" borderId="0" xfId="0" applyFont="1" applyFill="1" applyAlignment="1">
      <alignment horizontal="left" vertical="center"/>
    </xf>
    <xf numFmtId="0" fontId="54" fillId="4" borderId="7" xfId="0" applyFont="1" applyFill="1" applyBorder="1" applyAlignment="1">
      <alignment horizontal="left" vertical="center"/>
    </xf>
    <xf numFmtId="0" fontId="0" fillId="3" borderId="2" xfId="0" applyFill="1" applyBorder="1" applyAlignment="1">
      <alignment vertical="center" wrapText="1"/>
    </xf>
    <xf numFmtId="0" fontId="0" fillId="3" borderId="3" xfId="0" applyFill="1" applyBorder="1" applyAlignment="1">
      <alignment vertical="center" wrapText="1"/>
    </xf>
    <xf numFmtId="0" fontId="26" fillId="26" borderId="2" xfId="0" applyFont="1" applyFill="1" applyBorder="1" applyAlignment="1" applyProtection="1">
      <alignment horizontal="center" vertical="center"/>
      <protection locked="0"/>
    </xf>
    <xf numFmtId="0" fontId="26" fillId="26" borderId="4" xfId="0" applyFont="1" applyFill="1" applyBorder="1" applyAlignment="1" applyProtection="1">
      <alignment horizontal="center" vertical="center"/>
      <protection locked="0"/>
    </xf>
    <xf numFmtId="0" fontId="26" fillId="26" borderId="1" xfId="0" applyFont="1" applyFill="1" applyBorder="1" applyAlignment="1" applyProtection="1">
      <alignment horizontal="center"/>
      <protection locked="0"/>
    </xf>
    <xf numFmtId="0" fontId="2" fillId="2" borderId="1" xfId="0" applyFont="1" applyFill="1" applyBorder="1" applyAlignment="1">
      <alignment vertical="center"/>
    </xf>
    <xf numFmtId="0" fontId="52" fillId="4" borderId="10" xfId="0" applyFont="1" applyFill="1" applyBorder="1" applyAlignment="1">
      <alignment horizontal="left" vertical="center"/>
    </xf>
    <xf numFmtId="0" fontId="52" fillId="4" borderId="0" xfId="0" applyFont="1" applyFill="1" applyAlignment="1">
      <alignment horizontal="left" vertical="center"/>
    </xf>
    <xf numFmtId="0" fontId="0" fillId="3" borderId="4" xfId="0" applyFill="1" applyBorder="1" applyAlignment="1">
      <alignment vertical="center" wrapText="1"/>
    </xf>
    <xf numFmtId="0" fontId="54" fillId="4" borderId="6" xfId="0" applyFont="1" applyFill="1" applyBorder="1" applyAlignment="1">
      <alignment horizontal="left" vertical="center"/>
    </xf>
    <xf numFmtId="0" fontId="54" fillId="4" borderId="8" xfId="0" applyFont="1" applyFill="1" applyBorder="1" applyAlignment="1">
      <alignment horizontal="left" vertical="center"/>
    </xf>
    <xf numFmtId="0" fontId="0" fillId="4" borderId="9" xfId="0" applyFill="1" applyBorder="1"/>
    <xf numFmtId="0" fontId="0" fillId="4" borderId="10" xfId="0" applyFill="1" applyBorder="1"/>
    <xf numFmtId="0" fontId="0" fillId="4" borderId="11" xfId="0" applyFill="1" applyBorder="1"/>
    <xf numFmtId="0" fontId="2" fillId="2" borderId="2" xfId="0" applyFont="1" applyFill="1" applyBorder="1" applyAlignment="1">
      <alignment vertical="center"/>
    </xf>
    <xf numFmtId="0" fontId="2" fillId="2" borderId="3" xfId="0" applyFont="1" applyFill="1" applyBorder="1" applyAlignment="1">
      <alignment vertical="center"/>
    </xf>
    <xf numFmtId="0" fontId="2" fillId="2" borderId="4" xfId="0" applyFont="1" applyFill="1" applyBorder="1" applyAlignment="1">
      <alignment vertical="center"/>
    </xf>
    <xf numFmtId="0" fontId="67" fillId="26" borderId="1" xfId="0" applyFont="1" applyFill="1" applyBorder="1" applyAlignment="1">
      <alignment horizontal="center" vertical="center" wrapText="1"/>
    </xf>
    <xf numFmtId="0" fontId="59" fillId="22" borderId="2" xfId="0" applyFont="1" applyFill="1" applyBorder="1" applyAlignment="1">
      <alignment horizontal="center" vertical="center"/>
    </xf>
    <xf numFmtId="0" fontId="59" fillId="22" borderId="3" xfId="0" applyFont="1" applyFill="1" applyBorder="1" applyAlignment="1">
      <alignment horizontal="center" vertical="center"/>
    </xf>
    <xf numFmtId="0" fontId="59" fillId="22" borderId="4" xfId="0" applyFont="1" applyFill="1" applyBorder="1" applyAlignment="1">
      <alignment horizontal="center" vertical="center"/>
    </xf>
    <xf numFmtId="0" fontId="59" fillId="27" borderId="1" xfId="0" applyFont="1" applyFill="1" applyBorder="1" applyAlignment="1">
      <alignment horizontal="center" vertical="center"/>
    </xf>
    <xf numFmtId="0" fontId="26" fillId="35" borderId="2" xfId="0" applyFont="1" applyFill="1" applyBorder="1" applyAlignment="1">
      <alignment horizontal="center" vertical="center"/>
    </xf>
    <xf numFmtId="0" fontId="26" fillId="35" borderId="3" xfId="0" applyFont="1" applyFill="1" applyBorder="1" applyAlignment="1">
      <alignment horizontal="center" vertical="center"/>
    </xf>
    <xf numFmtId="0" fontId="26" fillId="35" borderId="4" xfId="0" applyFont="1" applyFill="1" applyBorder="1" applyAlignment="1">
      <alignment horizontal="center" vertical="center"/>
    </xf>
    <xf numFmtId="0" fontId="2" fillId="22" borderId="2" xfId="0" applyFont="1" applyFill="1" applyBorder="1" applyAlignment="1">
      <alignment horizontal="center" vertical="center" wrapText="1"/>
    </xf>
    <xf numFmtId="0" fontId="2" fillId="22" borderId="3" xfId="0" applyFont="1" applyFill="1" applyBorder="1" applyAlignment="1">
      <alignment horizontal="center" vertical="center" wrapText="1"/>
    </xf>
    <xf numFmtId="0" fontId="60" fillId="27" borderId="2" xfId="0" applyFont="1" applyFill="1" applyBorder="1" applyAlignment="1">
      <alignment horizontal="center" vertical="center"/>
    </xf>
    <xf numFmtId="0" fontId="60" fillId="27" borderId="3" xfId="0" applyFont="1" applyFill="1" applyBorder="1" applyAlignment="1">
      <alignment horizontal="center" vertical="center"/>
    </xf>
    <xf numFmtId="0" fontId="60" fillId="27" borderId="4" xfId="0" applyFont="1" applyFill="1" applyBorder="1" applyAlignment="1">
      <alignment horizontal="center" vertical="center"/>
    </xf>
    <xf numFmtId="0" fontId="21" fillId="4" borderId="2" xfId="0" applyFont="1" applyFill="1" applyBorder="1" applyAlignment="1">
      <alignment horizontal="center" vertical="center"/>
    </xf>
    <xf numFmtId="0" fontId="21" fillId="4" borderId="3" xfId="0" applyFont="1" applyFill="1" applyBorder="1" applyAlignment="1">
      <alignment horizontal="center" vertical="center"/>
    </xf>
    <xf numFmtId="0" fontId="21" fillId="4" borderId="4" xfId="0" applyFont="1" applyFill="1" applyBorder="1" applyAlignment="1">
      <alignment horizontal="center" vertical="center"/>
    </xf>
    <xf numFmtId="0" fontId="25" fillId="22" borderId="5" xfId="0" applyFont="1" applyFill="1" applyBorder="1" applyAlignment="1">
      <alignment horizontal="center" vertical="center" wrapText="1"/>
    </xf>
    <xf numFmtId="0" fontId="25" fillId="22" borderId="0" xfId="0" applyFont="1" applyFill="1" applyAlignment="1">
      <alignment horizontal="center" vertical="center" wrapText="1"/>
    </xf>
    <xf numFmtId="0" fontId="25" fillId="22" borderId="12" xfId="0" applyFont="1" applyFill="1" applyBorder="1" applyAlignment="1">
      <alignment horizontal="center" vertical="center" wrapText="1"/>
    </xf>
    <xf numFmtId="0" fontId="25" fillId="22" borderId="9" xfId="0" applyFont="1" applyFill="1" applyBorder="1" applyAlignment="1">
      <alignment horizontal="center" vertical="center" wrapText="1"/>
    </xf>
    <xf numFmtId="0" fontId="25" fillId="22" borderId="10" xfId="0" applyFont="1" applyFill="1" applyBorder="1" applyAlignment="1">
      <alignment horizontal="center" vertical="center" wrapText="1"/>
    </xf>
    <xf numFmtId="0" fontId="25" fillId="22" borderId="11" xfId="0" applyFont="1" applyFill="1" applyBorder="1" applyAlignment="1">
      <alignment horizontal="center" vertical="center" wrapText="1"/>
    </xf>
    <xf numFmtId="0" fontId="62" fillId="27" borderId="2" xfId="0" applyFont="1" applyFill="1" applyBorder="1" applyAlignment="1">
      <alignment vertical="center" wrapText="1"/>
    </xf>
    <xf numFmtId="0" fontId="62" fillId="27" borderId="3" xfId="0" applyFont="1" applyFill="1" applyBorder="1" applyAlignment="1">
      <alignment vertical="center" wrapText="1"/>
    </xf>
    <xf numFmtId="0" fontId="62" fillId="27" borderId="4" xfId="0" applyFont="1" applyFill="1" applyBorder="1" applyAlignment="1">
      <alignment vertical="center" wrapText="1"/>
    </xf>
    <xf numFmtId="0" fontId="26" fillId="26" borderId="1" xfId="0" applyFont="1" applyFill="1" applyBorder="1" applyAlignment="1">
      <alignment horizontal="center" vertical="center"/>
    </xf>
    <xf numFmtId="0" fontId="52" fillId="4" borderId="10" xfId="0" applyFont="1" applyFill="1" applyBorder="1"/>
    <xf numFmtId="0" fontId="59" fillId="26" borderId="2" xfId="0" applyFont="1" applyFill="1" applyBorder="1" applyAlignment="1">
      <alignment horizontal="center" vertical="center"/>
    </xf>
    <xf numFmtId="0" fontId="59" fillId="26" borderId="3" xfId="0" applyFont="1" applyFill="1" applyBorder="1" applyAlignment="1">
      <alignment horizontal="center" vertical="center"/>
    </xf>
    <xf numFmtId="0" fontId="59" fillId="26" borderId="4" xfId="0" applyFont="1" applyFill="1" applyBorder="1" applyAlignment="1">
      <alignment horizontal="center" vertical="center"/>
    </xf>
    <xf numFmtId="0" fontId="2" fillId="22" borderId="2" xfId="0" applyFont="1" applyFill="1" applyBorder="1" applyAlignment="1">
      <alignment horizontal="center" vertical="center"/>
    </xf>
    <xf numFmtId="0" fontId="2" fillId="22" borderId="3" xfId="0" applyFont="1" applyFill="1" applyBorder="1" applyAlignment="1">
      <alignment horizontal="center" vertical="center"/>
    </xf>
    <xf numFmtId="0" fontId="21" fillId="26" borderId="1" xfId="0" applyFont="1" applyFill="1" applyBorder="1" applyAlignment="1">
      <alignment horizontal="center" vertical="center"/>
    </xf>
    <xf numFmtId="0" fontId="0" fillId="22" borderId="2" xfId="0" applyFill="1" applyBorder="1" applyAlignment="1">
      <alignment horizontal="center" vertical="center"/>
    </xf>
    <xf numFmtId="0" fontId="0" fillId="22" borderId="3" xfId="0" applyFill="1" applyBorder="1" applyAlignment="1">
      <alignment horizontal="center" vertical="center"/>
    </xf>
    <xf numFmtId="0" fontId="56" fillId="21" borderId="1" xfId="0" applyFont="1" applyFill="1" applyBorder="1" applyAlignment="1">
      <alignment horizontal="center" wrapText="1"/>
    </xf>
    <xf numFmtId="0" fontId="33" fillId="27" borderId="1" xfId="0" applyFont="1" applyFill="1" applyBorder="1" applyAlignment="1">
      <alignment horizontal="center" vertical="center"/>
    </xf>
    <xf numFmtId="0" fontId="33" fillId="0" borderId="1" xfId="0" applyFont="1" applyBorder="1" applyAlignment="1">
      <alignment horizontal="center" vertical="center"/>
    </xf>
    <xf numFmtId="0" fontId="63" fillId="27" borderId="2" xfId="0" applyFont="1" applyFill="1" applyBorder="1" applyAlignment="1">
      <alignment vertical="center" wrapText="1"/>
    </xf>
    <xf numFmtId="0" fontId="63" fillId="27" borderId="3" xfId="0" applyFont="1" applyFill="1" applyBorder="1" applyAlignment="1">
      <alignment vertical="center" wrapText="1"/>
    </xf>
    <xf numFmtId="0" fontId="63" fillId="27" borderId="4" xfId="0" applyFont="1" applyFill="1" applyBorder="1" applyAlignment="1">
      <alignmen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9" borderId="2" xfId="0" applyFill="1" applyBorder="1" applyAlignment="1">
      <alignment horizontal="center"/>
    </xf>
    <xf numFmtId="0" fontId="0" fillId="9" borderId="3" xfId="0" applyFill="1" applyBorder="1" applyAlignment="1">
      <alignment horizontal="center"/>
    </xf>
    <xf numFmtId="0" fontId="0" fillId="9" borderId="4" xfId="0" applyFill="1" applyBorder="1" applyAlignment="1">
      <alignment horizont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11" borderId="2" xfId="0" applyFont="1" applyFill="1" applyBorder="1" applyAlignment="1">
      <alignment horizontal="center" vertical="center"/>
    </xf>
    <xf numFmtId="0" fontId="15" fillId="11" borderId="3" xfId="0" applyFont="1" applyFill="1" applyBorder="1" applyAlignment="1">
      <alignment horizontal="center" vertical="center"/>
    </xf>
    <xf numFmtId="0" fontId="15" fillId="11" borderId="4" xfId="0" applyFont="1" applyFill="1" applyBorder="1" applyAlignment="1">
      <alignment horizontal="center" vertical="center"/>
    </xf>
    <xf numFmtId="0" fontId="25" fillId="6" borderId="2" xfId="0" applyFont="1" applyFill="1" applyBorder="1" applyAlignment="1">
      <alignment horizontal="center"/>
    </xf>
    <xf numFmtId="0" fontId="25" fillId="6" borderId="3" xfId="0" applyFont="1" applyFill="1" applyBorder="1" applyAlignment="1">
      <alignment horizontal="center"/>
    </xf>
    <xf numFmtId="0" fontId="25" fillId="6" borderId="4" xfId="0" applyFont="1" applyFill="1" applyBorder="1" applyAlignment="1">
      <alignment horizontal="center"/>
    </xf>
    <xf numFmtId="0" fontId="3" fillId="0" borderId="2" xfId="0" applyFont="1" applyBorder="1"/>
    <xf numFmtId="0" fontId="3" fillId="0" borderId="3" xfId="0" applyFont="1" applyBorder="1"/>
    <xf numFmtId="0" fontId="3" fillId="0" borderId="4" xfId="0" applyFont="1" applyBorder="1"/>
    <xf numFmtId="0" fontId="2" fillId="12" borderId="2" xfId="0" applyFont="1" applyFill="1" applyBorder="1"/>
    <xf numFmtId="0" fontId="2" fillId="12" borderId="3" xfId="0" applyFont="1" applyFill="1" applyBorder="1"/>
    <xf numFmtId="0" fontId="2" fillId="12" borderId="4" xfId="0" applyFont="1" applyFill="1" applyBorder="1"/>
    <xf numFmtId="0" fontId="15" fillId="6" borderId="2" xfId="0" applyFont="1" applyFill="1" applyBorder="1" applyAlignment="1">
      <alignment horizontal="center" vertical="center"/>
    </xf>
    <xf numFmtId="0" fontId="15" fillId="6" borderId="3" xfId="0" applyFont="1" applyFill="1" applyBorder="1" applyAlignment="1">
      <alignment horizontal="center" vertical="center"/>
    </xf>
    <xf numFmtId="0" fontId="15" fillId="6" borderId="4" xfId="0" applyFont="1" applyFill="1" applyBorder="1" applyAlignment="1">
      <alignment horizontal="center" vertical="center"/>
    </xf>
    <xf numFmtId="0" fontId="19" fillId="0" borderId="2" xfId="0" applyFont="1" applyBorder="1"/>
    <xf numFmtId="0" fontId="19" fillId="0" borderId="3" xfId="0" applyFont="1" applyBorder="1"/>
    <xf numFmtId="0" fontId="19" fillId="0" borderId="4" xfId="0" applyFont="1" applyBorder="1"/>
    <xf numFmtId="0" fontId="55" fillId="31" borderId="2" xfId="0" applyFont="1" applyFill="1" applyBorder="1" applyAlignment="1">
      <alignment horizontal="right"/>
    </xf>
    <xf numFmtId="0" fontId="55" fillId="31" borderId="3" xfId="0" applyFont="1" applyFill="1" applyBorder="1" applyAlignment="1">
      <alignment horizontal="right"/>
    </xf>
    <xf numFmtId="0" fontId="55" fillId="31" borderId="4" xfId="0" applyFont="1" applyFill="1" applyBorder="1" applyAlignment="1">
      <alignment horizontal="right"/>
    </xf>
    <xf numFmtId="0" fontId="55" fillId="31" borderId="2" xfId="0" applyFont="1" applyFill="1" applyBorder="1" applyAlignment="1">
      <alignment horizontal="center" vertical="center"/>
    </xf>
    <xf numFmtId="0" fontId="55" fillId="31" borderId="3" xfId="0" applyFont="1" applyFill="1" applyBorder="1" applyAlignment="1">
      <alignment horizontal="center" vertical="center"/>
    </xf>
    <xf numFmtId="0" fontId="55" fillId="31" borderId="4" xfId="0" applyFont="1" applyFill="1" applyBorder="1" applyAlignment="1">
      <alignment horizontal="center"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5" fillId="22" borderId="2" xfId="0" applyFont="1" applyFill="1" applyBorder="1" applyAlignment="1">
      <alignment vertical="center" wrapText="1"/>
    </xf>
    <xf numFmtId="0" fontId="25" fillId="22" borderId="3" xfId="0" applyFont="1" applyFill="1" applyBorder="1" applyAlignment="1">
      <alignment vertical="center" wrapText="1"/>
    </xf>
    <xf numFmtId="0" fontId="25" fillId="22" borderId="4" xfId="0" applyFont="1" applyFill="1" applyBorder="1" applyAlignment="1">
      <alignment vertical="center" wrapText="1"/>
    </xf>
    <xf numFmtId="0" fontId="40" fillId="33" borderId="0" xfId="0" applyFont="1" applyFill="1" applyAlignment="1">
      <alignment horizontal="left" vertical="center"/>
    </xf>
    <xf numFmtId="0" fontId="2" fillId="22" borderId="4" xfId="0" applyFont="1" applyFill="1" applyBorder="1" applyAlignment="1">
      <alignment horizontal="center" vertical="center"/>
    </xf>
    <xf numFmtId="0" fontId="26" fillId="15" borderId="2" xfId="0" applyFont="1" applyFill="1" applyBorder="1" applyAlignment="1">
      <alignment horizontal="center" vertical="center"/>
    </xf>
    <xf numFmtId="0" fontId="26" fillId="15" borderId="3" xfId="0" applyFont="1" applyFill="1" applyBorder="1" applyAlignment="1">
      <alignment horizontal="center" vertical="center"/>
    </xf>
    <xf numFmtId="0" fontId="26" fillId="15" borderId="4" xfId="0" applyFont="1" applyFill="1" applyBorder="1" applyAlignment="1">
      <alignment horizontal="center" vertical="center"/>
    </xf>
    <xf numFmtId="0" fontId="40" fillId="31" borderId="0" xfId="0" applyFont="1" applyFill="1" applyAlignment="1">
      <alignment horizontal="left" vertical="center"/>
    </xf>
    <xf numFmtId="0" fontId="40" fillId="30" borderId="0" xfId="0" applyFont="1" applyFill="1"/>
    <xf numFmtId="0" fontId="2" fillId="11" borderId="2" xfId="0" applyFont="1" applyFill="1" applyBorder="1"/>
    <xf numFmtId="0" fontId="2" fillId="11" borderId="3" xfId="0" applyFont="1" applyFill="1" applyBorder="1"/>
    <xf numFmtId="0" fontId="2" fillId="11" borderId="4" xfId="0" applyFont="1" applyFill="1" applyBorder="1"/>
    <xf numFmtId="0" fontId="0" fillId="6" borderId="3" xfId="0" applyFill="1" applyBorder="1" applyAlignment="1">
      <alignment horizontal="center" vertical="center"/>
    </xf>
    <xf numFmtId="0" fontId="0" fillId="6" borderId="4" xfId="0" applyFill="1" applyBorder="1" applyAlignment="1">
      <alignment horizontal="center" vertical="center"/>
    </xf>
    <xf numFmtId="0" fontId="55" fillId="31" borderId="10" xfId="0" applyFont="1" applyFill="1" applyBorder="1" applyAlignment="1">
      <alignment horizontal="center" vertical="center"/>
    </xf>
    <xf numFmtId="0" fontId="15" fillId="9" borderId="2" xfId="0" applyFont="1" applyFill="1" applyBorder="1" applyAlignment="1">
      <alignment horizontal="center" vertical="center"/>
    </xf>
    <xf numFmtId="0" fontId="15" fillId="9" borderId="3" xfId="0" applyFont="1" applyFill="1" applyBorder="1" applyAlignment="1">
      <alignment horizontal="center" vertical="center"/>
    </xf>
    <xf numFmtId="0" fontId="15" fillId="9" borderId="4" xfId="0" applyFont="1" applyFill="1" applyBorder="1" applyAlignment="1">
      <alignment horizontal="center" vertical="center"/>
    </xf>
    <xf numFmtId="0" fontId="0" fillId="11" borderId="3" xfId="0" applyFill="1" applyBorder="1"/>
    <xf numFmtId="0" fontId="0" fillId="11" borderId="4" xfId="0" applyFill="1" applyBorder="1"/>
    <xf numFmtId="0" fontId="28" fillId="4" borderId="7" xfId="0" applyFont="1" applyFill="1" applyBorder="1" applyAlignment="1">
      <alignment horizontal="left" vertical="center"/>
    </xf>
    <xf numFmtId="0" fontId="21" fillId="3" borderId="2" xfId="0" applyFont="1" applyFill="1" applyBorder="1" applyAlignment="1" applyProtection="1">
      <alignment horizontal="center"/>
      <protection locked="0"/>
    </xf>
    <xf numFmtId="0" fontId="21" fillId="3" borderId="3" xfId="0" applyFont="1" applyFill="1" applyBorder="1" applyAlignment="1" applyProtection="1">
      <alignment horizontal="center"/>
      <protection locked="0"/>
    </xf>
    <xf numFmtId="0" fontId="21" fillId="3" borderId="4" xfId="0" applyFont="1" applyFill="1" applyBorder="1" applyAlignment="1" applyProtection="1">
      <alignment horizontal="center"/>
      <protection locked="0"/>
    </xf>
    <xf numFmtId="0" fontId="21" fillId="3" borderId="2" xfId="0" applyFont="1" applyFill="1" applyBorder="1" applyAlignment="1" applyProtection="1">
      <alignment horizontal="center" vertical="center"/>
      <protection locked="0"/>
    </xf>
    <xf numFmtId="0" fontId="21" fillId="3" borderId="3" xfId="0" applyFont="1" applyFill="1" applyBorder="1" applyAlignment="1" applyProtection="1">
      <alignment horizontal="center" vertical="center"/>
      <protection locked="0"/>
    </xf>
    <xf numFmtId="0" fontId="21" fillId="3" borderId="4" xfId="0" applyFont="1" applyFill="1" applyBorder="1" applyAlignment="1" applyProtection="1">
      <alignment horizontal="center" vertical="center"/>
      <protection locked="0"/>
    </xf>
    <xf numFmtId="0" fontId="29" fillId="2" borderId="10" xfId="0" applyFont="1" applyFill="1" applyBorder="1" applyAlignment="1">
      <alignment horizontal="center" vertical="center"/>
    </xf>
    <xf numFmtId="0" fontId="0" fillId="0" borderId="2" xfId="0" applyBorder="1"/>
    <xf numFmtId="0" fontId="0" fillId="0" borderId="3" xfId="0" applyBorder="1"/>
    <xf numFmtId="0" fontId="0" fillId="0" borderId="4" xfId="0" applyBorder="1"/>
    <xf numFmtId="0" fontId="15" fillId="12" borderId="2" xfId="0" applyFont="1" applyFill="1" applyBorder="1" applyAlignment="1">
      <alignment horizontal="center" vertical="center"/>
    </xf>
    <xf numFmtId="0" fontId="15" fillId="12" borderId="3" xfId="0" applyFont="1" applyFill="1" applyBorder="1" applyAlignment="1">
      <alignment horizontal="center" vertical="center"/>
    </xf>
    <xf numFmtId="0" fontId="15" fillId="12" borderId="4" xfId="0" applyFont="1" applyFill="1" applyBorder="1" applyAlignment="1">
      <alignment horizontal="center" vertical="center"/>
    </xf>
    <xf numFmtId="0" fontId="41" fillId="0" borderId="2" xfId="0" applyFont="1" applyBorder="1"/>
    <xf numFmtId="0" fontId="41" fillId="0" borderId="3" xfId="0" applyFont="1" applyBorder="1"/>
    <xf numFmtId="0" fontId="41" fillId="0" borderId="4" xfId="0" applyFont="1" applyBorder="1"/>
    <xf numFmtId="0" fontId="15" fillId="31" borderId="2" xfId="0" applyFont="1" applyFill="1" applyBorder="1" applyAlignment="1">
      <alignment horizontal="center" vertical="center"/>
    </xf>
    <xf numFmtId="0" fontId="15" fillId="31" borderId="3" xfId="0" applyFont="1" applyFill="1" applyBorder="1" applyAlignment="1">
      <alignment horizontal="center" vertical="center"/>
    </xf>
    <xf numFmtId="0" fontId="15" fillId="31" borderId="4" xfId="0" applyFont="1" applyFill="1" applyBorder="1" applyAlignment="1">
      <alignment horizontal="center" vertical="center"/>
    </xf>
    <xf numFmtId="0" fontId="25" fillId="12" borderId="2" xfId="0" applyFont="1" applyFill="1" applyBorder="1"/>
    <xf numFmtId="0" fontId="25" fillId="12" borderId="3" xfId="0" applyFont="1" applyFill="1" applyBorder="1"/>
    <xf numFmtId="0" fontId="0" fillId="12" borderId="3" xfId="0" applyFill="1" applyBorder="1"/>
    <xf numFmtId="0" fontId="0" fillId="12" borderId="4" xfId="0" applyFill="1" applyBorder="1"/>
    <xf numFmtId="0" fontId="25" fillId="9" borderId="2" xfId="0" applyFont="1" applyFill="1" applyBorder="1" applyAlignment="1">
      <alignment horizontal="center"/>
    </xf>
    <xf numFmtId="0" fontId="25" fillId="9" borderId="3" xfId="0" applyFont="1" applyFill="1" applyBorder="1" applyAlignment="1">
      <alignment horizontal="center"/>
    </xf>
    <xf numFmtId="0" fontId="2" fillId="9" borderId="2" xfId="0" applyFont="1" applyFill="1" applyBorder="1"/>
    <xf numFmtId="0" fontId="2" fillId="9" borderId="3" xfId="0" applyFont="1" applyFill="1" applyBorder="1"/>
    <xf numFmtId="0" fontId="2" fillId="9" borderId="4" xfId="0" applyFont="1" applyFill="1" applyBorder="1"/>
    <xf numFmtId="0" fontId="43" fillId="0" borderId="2" xfId="0" applyFont="1" applyBorder="1" applyAlignment="1">
      <alignment horizontal="center" vertical="center"/>
    </xf>
    <xf numFmtId="0" fontId="43" fillId="0" borderId="3" xfId="0" applyFont="1" applyBorder="1" applyAlignment="1">
      <alignment horizontal="center" vertical="center"/>
    </xf>
    <xf numFmtId="0" fontId="43" fillId="0" borderId="4" xfId="0" applyFont="1" applyBorder="1" applyAlignment="1">
      <alignment horizontal="center" vertical="center"/>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27" fillId="0" borderId="4" xfId="0" applyFont="1" applyBorder="1" applyAlignment="1">
      <alignment horizontal="center" vertical="center"/>
    </xf>
    <xf numFmtId="0" fontId="25" fillId="11" borderId="2" xfId="0" applyFont="1" applyFill="1" applyBorder="1"/>
    <xf numFmtId="0" fontId="25" fillId="11" borderId="3" xfId="0" applyFont="1" applyFill="1" applyBorder="1"/>
    <xf numFmtId="0" fontId="2" fillId="6" borderId="2" xfId="0" applyFont="1" applyFill="1" applyBorder="1"/>
    <xf numFmtId="0" fontId="2" fillId="6" borderId="3" xfId="0" applyFont="1" applyFill="1" applyBorder="1"/>
    <xf numFmtId="0" fontId="2" fillId="6" borderId="4" xfId="0" applyFont="1" applyFill="1" applyBorder="1"/>
    <xf numFmtId="0" fontId="56" fillId="32" borderId="2" xfId="0" applyFont="1" applyFill="1" applyBorder="1" applyAlignment="1">
      <alignment horizontal="center" vertical="center" wrapText="1"/>
    </xf>
    <xf numFmtId="0" fontId="56" fillId="32" borderId="3" xfId="0" applyFont="1" applyFill="1" applyBorder="1" applyAlignment="1">
      <alignment horizontal="center" vertical="center" wrapText="1"/>
    </xf>
    <xf numFmtId="0" fontId="56" fillId="32" borderId="4" xfId="0" applyFont="1" applyFill="1" applyBorder="1" applyAlignment="1">
      <alignment horizontal="center" vertical="center" wrapText="1"/>
    </xf>
    <xf numFmtId="0" fontId="15" fillId="21" borderId="2" xfId="0" applyFont="1" applyFill="1" applyBorder="1" applyAlignment="1">
      <alignment horizontal="center" vertical="center"/>
    </xf>
    <xf numFmtId="0" fontId="15" fillId="21" borderId="3" xfId="0" applyFont="1" applyFill="1" applyBorder="1" applyAlignment="1">
      <alignment horizontal="center" vertical="center"/>
    </xf>
    <xf numFmtId="0" fontId="15" fillId="21" borderId="4" xfId="0" applyFont="1" applyFill="1" applyBorder="1" applyAlignment="1">
      <alignment horizontal="center" vertical="center"/>
    </xf>
    <xf numFmtId="0" fontId="33" fillId="21" borderId="2" xfId="0" applyFont="1" applyFill="1" applyBorder="1" applyAlignment="1">
      <alignment horizontal="center" vertical="center" wrapText="1"/>
    </xf>
    <xf numFmtId="0" fontId="33" fillId="21" borderId="3" xfId="0" applyFont="1" applyFill="1" applyBorder="1" applyAlignment="1">
      <alignment horizontal="center" vertical="center" wrapText="1"/>
    </xf>
    <xf numFmtId="0" fontId="33" fillId="21" borderId="4" xfId="0" applyFont="1" applyFill="1" applyBorder="1" applyAlignment="1">
      <alignment horizontal="center" vertical="center" wrapText="1"/>
    </xf>
    <xf numFmtId="0" fontId="42" fillId="5" borderId="0" xfId="0" applyFont="1" applyFill="1" applyAlignment="1">
      <alignment horizontal="left" vertical="center"/>
    </xf>
    <xf numFmtId="0" fontId="41" fillId="22" borderId="2" xfId="0" applyFont="1" applyFill="1" applyBorder="1"/>
    <xf numFmtId="0" fontId="41" fillId="22" borderId="3" xfId="0" applyFont="1" applyFill="1" applyBorder="1"/>
    <xf numFmtId="0" fontId="41" fillId="22" borderId="4" xfId="0" applyFont="1" applyFill="1" applyBorder="1"/>
    <xf numFmtId="0" fontId="0" fillId="22" borderId="4" xfId="0" applyFill="1" applyBorder="1" applyAlignment="1">
      <alignment horizontal="center" vertical="center"/>
    </xf>
    <xf numFmtId="0" fontId="15" fillId="27" borderId="2" xfId="0" applyFont="1" applyFill="1" applyBorder="1" applyAlignment="1">
      <alignment horizontal="center" vertical="center"/>
    </xf>
    <xf numFmtId="0" fontId="15" fillId="27" borderId="3" xfId="0" applyFont="1" applyFill="1" applyBorder="1" applyAlignment="1">
      <alignment horizontal="center" vertical="center"/>
    </xf>
    <xf numFmtId="0" fontId="15" fillId="27" borderId="4" xfId="0" applyFont="1" applyFill="1" applyBorder="1" applyAlignment="1">
      <alignment horizontal="center" vertical="center"/>
    </xf>
    <xf numFmtId="0" fontId="21" fillId="8" borderId="2" xfId="0" applyFont="1" applyFill="1" applyBorder="1" applyAlignment="1">
      <alignment horizontal="center" vertical="center"/>
    </xf>
    <xf numFmtId="0" fontId="21" fillId="8" borderId="3" xfId="0" applyFont="1" applyFill="1" applyBorder="1" applyAlignment="1">
      <alignment horizontal="center" vertical="center"/>
    </xf>
    <xf numFmtId="0" fontId="21" fillId="8" borderId="4" xfId="0" applyFont="1" applyFill="1" applyBorder="1" applyAlignment="1">
      <alignment horizontal="center" vertical="center"/>
    </xf>
    <xf numFmtId="0" fontId="59" fillId="27" borderId="2" xfId="0" applyFont="1" applyFill="1" applyBorder="1" applyAlignment="1">
      <alignment horizontal="center" vertical="center"/>
    </xf>
    <xf numFmtId="0" fontId="59" fillId="27" borderId="3" xfId="0" applyFont="1" applyFill="1" applyBorder="1" applyAlignment="1">
      <alignment horizontal="center" vertical="center"/>
    </xf>
    <xf numFmtId="0" fontId="59" fillId="27" borderId="4" xfId="0" applyFont="1" applyFill="1" applyBorder="1" applyAlignment="1">
      <alignment horizontal="center" vertical="center"/>
    </xf>
    <xf numFmtId="0" fontId="0" fillId="27" borderId="2" xfId="0" applyFill="1" applyBorder="1" applyAlignment="1">
      <alignment horizontal="left" vertical="top"/>
    </xf>
    <xf numFmtId="0" fontId="0" fillId="27" borderId="3" xfId="0" applyFill="1" applyBorder="1" applyAlignment="1">
      <alignment horizontal="left" vertical="top"/>
    </xf>
    <xf numFmtId="0" fontId="0" fillId="27" borderId="2" xfId="0" applyFill="1" applyBorder="1" applyAlignment="1">
      <alignment horizontal="left" vertical="top" wrapText="1"/>
    </xf>
    <xf numFmtId="0" fontId="0" fillId="27" borderId="3" xfId="0" applyFill="1" applyBorder="1" applyAlignment="1">
      <alignment horizontal="left" vertical="top" wrapText="1"/>
    </xf>
    <xf numFmtId="0" fontId="0" fillId="27" borderId="4" xfId="0" applyFill="1" applyBorder="1" applyAlignment="1">
      <alignment horizontal="left" vertical="top" wrapText="1"/>
    </xf>
    <xf numFmtId="0" fontId="0" fillId="26" borderId="2" xfId="0" applyFill="1" applyBorder="1" applyAlignment="1">
      <alignment horizontal="left" vertical="top" wrapText="1"/>
    </xf>
    <xf numFmtId="0" fontId="0" fillId="26" borderId="3" xfId="0" applyFill="1" applyBorder="1" applyAlignment="1">
      <alignment horizontal="left" vertical="top" wrapText="1"/>
    </xf>
    <xf numFmtId="0" fontId="15" fillId="2" borderId="9"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9" fillId="0" borderId="16" xfId="0" applyFont="1" applyBorder="1"/>
    <xf numFmtId="0" fontId="19" fillId="0" borderId="17" xfId="0" applyFont="1" applyBorder="1"/>
    <xf numFmtId="0" fontId="19" fillId="0" borderId="18" xfId="0" applyFont="1" applyBorder="1"/>
    <xf numFmtId="0" fontId="19" fillId="23" borderId="15" xfId="0" applyFont="1" applyFill="1" applyBorder="1"/>
    <xf numFmtId="0" fontId="19" fillId="23" borderId="17" xfId="0" applyFont="1" applyFill="1" applyBorder="1"/>
    <xf numFmtId="0" fontId="19" fillId="23" borderId="14" xfId="0" applyFont="1" applyFill="1" applyBorder="1"/>
    <xf numFmtId="0" fontId="0" fillId="10" borderId="2" xfId="0" applyFill="1" applyBorder="1" applyAlignment="1">
      <alignment vertical="center" wrapText="1"/>
    </xf>
    <xf numFmtId="0" fontId="0" fillId="10" borderId="3" xfId="0" applyFill="1" applyBorder="1" applyAlignment="1">
      <alignment vertical="center" wrapText="1"/>
    </xf>
    <xf numFmtId="0" fontId="0" fillId="10" borderId="4" xfId="0" applyFill="1" applyBorder="1" applyAlignment="1">
      <alignment vertical="center" wrapText="1"/>
    </xf>
    <xf numFmtId="0" fontId="44" fillId="4" borderId="0" xfId="0" applyFont="1" applyFill="1" applyAlignment="1">
      <alignment horizontal="center" vertical="center" wrapText="1"/>
    </xf>
    <xf numFmtId="0" fontId="29" fillId="5" borderId="5" xfId="0" applyFont="1" applyFill="1" applyBorder="1" applyAlignment="1">
      <alignment vertical="center" wrapText="1"/>
    </xf>
    <xf numFmtId="0" fontId="29" fillId="5" borderId="0" xfId="0" applyFont="1" applyFill="1" applyAlignment="1">
      <alignment vertical="center" wrapText="1"/>
    </xf>
    <xf numFmtId="0" fontId="46" fillId="4" borderId="0" xfId="0" applyFont="1" applyFill="1" applyAlignment="1">
      <alignment horizontal="center" vertical="center" wrapText="1"/>
    </xf>
    <xf numFmtId="0" fontId="47" fillId="5" borderId="10" xfId="0" applyFont="1" applyFill="1" applyBorder="1" applyAlignment="1">
      <alignment horizontal="left" vertical="center"/>
    </xf>
    <xf numFmtId="0" fontId="0" fillId="3" borderId="1" xfId="0" applyFill="1" applyBorder="1" applyAlignment="1">
      <alignment vertical="center" wrapText="1"/>
    </xf>
    <xf numFmtId="0" fontId="0" fillId="2" borderId="1" xfId="0" applyFill="1" applyBorder="1" applyAlignment="1">
      <alignment vertical="center" wrapText="1"/>
    </xf>
    <xf numFmtId="0" fontId="0" fillId="2" borderId="2" xfId="0" applyFill="1" applyBorder="1" applyAlignment="1">
      <alignment vertical="center" wrapText="1"/>
    </xf>
    <xf numFmtId="0" fontId="48" fillId="30" borderId="10" xfId="0" applyFont="1" applyFill="1" applyBorder="1" applyAlignment="1">
      <alignment horizontal="left" vertical="center"/>
    </xf>
    <xf numFmtId="0" fontId="22" fillId="10" borderId="2" xfId="0" applyFont="1" applyFill="1" applyBorder="1" applyAlignment="1">
      <alignment vertical="center" wrapText="1"/>
    </xf>
    <xf numFmtId="0" fontId="22" fillId="10" borderId="3" xfId="0" applyFont="1" applyFill="1" applyBorder="1" applyAlignment="1">
      <alignment vertical="center" wrapText="1"/>
    </xf>
    <xf numFmtId="0" fontId="22" fillId="10" borderId="4" xfId="0" applyFont="1" applyFill="1" applyBorder="1" applyAlignment="1">
      <alignment vertical="center" wrapText="1"/>
    </xf>
    <xf numFmtId="0" fontId="30" fillId="13" borderId="3" xfId="0" applyFont="1" applyFill="1" applyBorder="1" applyAlignment="1">
      <alignment horizontal="left" vertical="center"/>
    </xf>
    <xf numFmtId="0" fontId="0" fillId="3" borderId="1" xfId="0" applyFill="1" applyBorder="1" applyAlignment="1">
      <alignment vertical="center"/>
    </xf>
    <xf numFmtId="0" fontId="28" fillId="13" borderId="3" xfId="0" applyFont="1" applyFill="1" applyBorder="1" applyAlignment="1">
      <alignment horizontal="left" vertical="center" wrapText="1"/>
    </xf>
    <xf numFmtId="0" fontId="28" fillId="13" borderId="4" xfId="0" applyFont="1" applyFill="1" applyBorder="1" applyAlignment="1">
      <alignment horizontal="left" vertical="center" wrapText="1"/>
    </xf>
    <xf numFmtId="0" fontId="0" fillId="3" borderId="7" xfId="0" applyFill="1" applyBorder="1" applyAlignment="1">
      <alignment vertical="center" wrapText="1"/>
    </xf>
    <xf numFmtId="0" fontId="0" fillId="3" borderId="0" xfId="0" applyFill="1" applyAlignment="1">
      <alignment vertical="center" wrapText="1"/>
    </xf>
    <xf numFmtId="0" fontId="0" fillId="3" borderId="10" xfId="0" applyFill="1" applyBorder="1" applyAlignment="1">
      <alignment vertical="center" wrapText="1"/>
    </xf>
    <xf numFmtId="0" fontId="27" fillId="3" borderId="1" xfId="0" applyFont="1" applyFill="1" applyBorder="1" applyAlignment="1">
      <alignment vertical="center" wrapText="1"/>
    </xf>
    <xf numFmtId="0" fontId="27" fillId="3" borderId="2" xfId="0" applyFont="1" applyFill="1" applyBorder="1" applyAlignment="1">
      <alignment vertical="center" wrapText="1"/>
    </xf>
    <xf numFmtId="0" fontId="30" fillId="13" borderId="3" xfId="0" applyFont="1" applyFill="1" applyBorder="1" applyAlignment="1">
      <alignment horizontal="left" vertical="center" wrapText="1"/>
    </xf>
    <xf numFmtId="0" fontId="30" fillId="13" borderId="4" xfId="0" applyFont="1" applyFill="1" applyBorder="1" applyAlignment="1">
      <alignment horizontal="left" vertical="center" wrapText="1"/>
    </xf>
    <xf numFmtId="0" fontId="19" fillId="3" borderId="2" xfId="0" applyFont="1" applyFill="1" applyBorder="1" applyAlignment="1">
      <alignment horizontal="left" vertical="center"/>
    </xf>
    <xf numFmtId="0" fontId="19" fillId="3" borderId="3" xfId="0" applyFont="1" applyFill="1" applyBorder="1" applyAlignment="1">
      <alignment horizontal="left" vertical="center"/>
    </xf>
    <xf numFmtId="0" fontId="19" fillId="3" borderId="4" xfId="0" applyFont="1" applyFill="1" applyBorder="1" applyAlignment="1">
      <alignment horizontal="left" vertical="center"/>
    </xf>
    <xf numFmtId="0" fontId="19" fillId="3" borderId="2" xfId="0" applyFont="1" applyFill="1" applyBorder="1" applyAlignment="1">
      <alignment horizontal="left"/>
    </xf>
    <xf numFmtId="0" fontId="19" fillId="3" borderId="3" xfId="0" applyFont="1" applyFill="1" applyBorder="1" applyAlignment="1">
      <alignment horizontal="left"/>
    </xf>
    <xf numFmtId="0" fontId="0" fillId="2" borderId="6" xfId="0" applyFill="1" applyBorder="1" applyAlignment="1">
      <alignment horizontal="left" vertical="center"/>
    </xf>
    <xf numFmtId="0" fontId="0" fillId="2" borderId="7" xfId="0" applyFill="1" applyBorder="1" applyAlignment="1">
      <alignment horizontal="left" vertical="center"/>
    </xf>
    <xf numFmtId="0" fontId="0" fillId="2" borderId="8" xfId="0" applyFill="1" applyBorder="1" applyAlignment="1">
      <alignment horizontal="left" vertical="center"/>
    </xf>
    <xf numFmtId="0" fontId="0" fillId="2" borderId="9" xfId="0" applyFill="1" applyBorder="1" applyAlignment="1">
      <alignment horizontal="left" vertical="center"/>
    </xf>
    <xf numFmtId="0" fontId="0" fillId="2" borderId="10" xfId="0" applyFill="1" applyBorder="1" applyAlignment="1">
      <alignment horizontal="left" vertical="center"/>
    </xf>
    <xf numFmtId="0" fontId="0" fillId="2" borderId="11" xfId="0" applyFill="1" applyBorder="1" applyAlignment="1">
      <alignment horizontal="left" vertical="center"/>
    </xf>
    <xf numFmtId="0" fontId="19" fillId="3" borderId="6" xfId="0" applyFont="1" applyFill="1" applyBorder="1" applyAlignment="1">
      <alignment horizontal="left" vertical="center"/>
    </xf>
    <xf numFmtId="0" fontId="19" fillId="3" borderId="7" xfId="0" applyFont="1" applyFill="1" applyBorder="1" applyAlignment="1">
      <alignment horizontal="left" vertical="center"/>
    </xf>
    <xf numFmtId="0" fontId="19" fillId="3" borderId="8" xfId="0" applyFont="1" applyFill="1" applyBorder="1" applyAlignment="1">
      <alignment horizontal="left" vertical="center"/>
    </xf>
    <xf numFmtId="0" fontId="19" fillId="3" borderId="9" xfId="0" applyFont="1" applyFill="1" applyBorder="1" applyAlignment="1">
      <alignment horizontal="left" vertical="center"/>
    </xf>
    <xf numFmtId="0" fontId="19" fillId="3" borderId="10" xfId="0" applyFont="1" applyFill="1" applyBorder="1" applyAlignment="1">
      <alignment horizontal="left" vertical="center"/>
    </xf>
    <xf numFmtId="0" fontId="19" fillId="3" borderId="11" xfId="0" applyFont="1" applyFill="1" applyBorder="1" applyAlignment="1">
      <alignment horizontal="left" vertical="center"/>
    </xf>
    <xf numFmtId="0" fontId="2" fillId="10" borderId="2" xfId="0" applyFont="1" applyFill="1" applyBorder="1" applyAlignment="1">
      <alignment vertical="center" wrapText="1"/>
    </xf>
    <xf numFmtId="0" fontId="2" fillId="10" borderId="3" xfId="0" applyFont="1" applyFill="1" applyBorder="1" applyAlignment="1">
      <alignment vertical="center" wrapText="1"/>
    </xf>
    <xf numFmtId="0" fontId="2" fillId="10" borderId="4" xfId="0" applyFont="1" applyFill="1" applyBorder="1" applyAlignment="1">
      <alignment vertical="center" wrapText="1"/>
    </xf>
    <xf numFmtId="0" fontId="27" fillId="2" borderId="2" xfId="0" applyFont="1" applyFill="1" applyBorder="1" applyAlignment="1">
      <alignment vertical="center" wrapText="1"/>
    </xf>
    <xf numFmtId="0" fontId="27" fillId="2" borderId="3" xfId="0" applyFont="1" applyFill="1" applyBorder="1" applyAlignment="1">
      <alignment vertical="center" wrapText="1"/>
    </xf>
    <xf numFmtId="0" fontId="27" fillId="2" borderId="4" xfId="0" applyFont="1" applyFill="1" applyBorder="1" applyAlignment="1">
      <alignment vertical="center" wrapText="1"/>
    </xf>
    <xf numFmtId="0" fontId="22" fillId="27" borderId="2" xfId="0" applyFont="1" applyFill="1" applyBorder="1" applyAlignment="1">
      <alignment vertical="center" wrapText="1"/>
    </xf>
    <xf numFmtId="0" fontId="22" fillId="27" borderId="3" xfId="0" applyFont="1" applyFill="1" applyBorder="1" applyAlignment="1">
      <alignment vertical="center" wrapText="1"/>
    </xf>
    <xf numFmtId="0" fontId="22" fillId="27" borderId="4" xfId="0" applyFont="1" applyFill="1" applyBorder="1" applyAlignment="1">
      <alignment vertical="center" wrapText="1"/>
    </xf>
    <xf numFmtId="0" fontId="22" fillId="26" borderId="2" xfId="0" applyFont="1" applyFill="1" applyBorder="1" applyAlignment="1">
      <alignment vertical="center" wrapText="1"/>
    </xf>
    <xf numFmtId="0" fontId="22" fillId="26" borderId="3" xfId="0" applyFont="1" applyFill="1" applyBorder="1" applyAlignment="1">
      <alignment vertical="center" wrapText="1"/>
    </xf>
    <xf numFmtId="0" fontId="22" fillId="26" borderId="4" xfId="0" applyFont="1" applyFill="1" applyBorder="1" applyAlignment="1">
      <alignment vertical="center" wrapText="1"/>
    </xf>
    <xf numFmtId="0" fontId="0" fillId="27" borderId="2" xfId="0" applyFill="1" applyBorder="1" applyAlignment="1">
      <alignment vertical="center" wrapText="1"/>
    </xf>
    <xf numFmtId="0" fontId="0" fillId="27" borderId="3" xfId="0" applyFill="1" applyBorder="1" applyAlignment="1">
      <alignment vertical="center" wrapText="1"/>
    </xf>
    <xf numFmtId="0" fontId="0" fillId="27" borderId="4" xfId="0" applyFill="1" applyBorder="1" applyAlignment="1">
      <alignment vertical="center" wrapText="1"/>
    </xf>
    <xf numFmtId="0" fontId="0" fillId="26" borderId="2" xfId="0" applyFill="1" applyBorder="1" applyAlignment="1">
      <alignment vertical="center" wrapText="1"/>
    </xf>
    <xf numFmtId="0" fontId="0" fillId="26" borderId="3" xfId="0" applyFill="1" applyBorder="1" applyAlignment="1">
      <alignment vertical="center" wrapText="1"/>
    </xf>
    <xf numFmtId="0" fontId="0" fillId="26" borderId="4" xfId="0" applyFill="1" applyBorder="1" applyAlignment="1">
      <alignment vertical="center" wrapText="1"/>
    </xf>
    <xf numFmtId="0" fontId="27" fillId="3" borderId="3" xfId="0" applyFont="1" applyFill="1" applyBorder="1" applyAlignment="1">
      <alignment vertical="center" wrapText="1"/>
    </xf>
    <xf numFmtId="0" fontId="51" fillId="22" borderId="2" xfId="0" applyFont="1" applyFill="1" applyBorder="1" applyAlignment="1">
      <alignment horizontal="left" vertical="center"/>
    </xf>
    <xf numFmtId="0" fontId="51" fillId="22" borderId="3" xfId="0" applyFont="1" applyFill="1" applyBorder="1" applyAlignment="1">
      <alignment horizontal="left" vertical="center"/>
    </xf>
    <xf numFmtId="0" fontId="51" fillId="22" borderId="4" xfId="0" applyFont="1" applyFill="1" applyBorder="1" applyAlignment="1">
      <alignment horizontal="left" vertical="center"/>
    </xf>
    <xf numFmtId="0" fontId="49" fillId="31" borderId="9" xfId="0" applyFont="1" applyFill="1" applyBorder="1" applyAlignment="1">
      <alignment horizontal="left" vertical="center"/>
    </xf>
    <xf numFmtId="0" fontId="49" fillId="31" borderId="10" xfId="0" applyFont="1" applyFill="1" applyBorder="1" applyAlignment="1">
      <alignment horizontal="left" vertical="center"/>
    </xf>
    <xf numFmtId="0" fontId="49" fillId="31" borderId="11" xfId="0" applyFont="1" applyFill="1" applyBorder="1" applyAlignment="1">
      <alignment horizontal="left" vertical="center"/>
    </xf>
    <xf numFmtId="0" fontId="22" fillId="2" borderId="2" xfId="0" applyFont="1" applyFill="1" applyBorder="1" applyAlignment="1">
      <alignment vertical="center" wrapText="1"/>
    </xf>
    <xf numFmtId="0" fontId="22" fillId="2" borderId="3" xfId="0" applyFont="1" applyFill="1" applyBorder="1" applyAlignment="1">
      <alignment vertical="center" wrapText="1"/>
    </xf>
    <xf numFmtId="0" fontId="22" fillId="2" borderId="4" xfId="0" applyFont="1" applyFill="1" applyBorder="1" applyAlignment="1">
      <alignment vertical="center" wrapText="1"/>
    </xf>
    <xf numFmtId="0" fontId="0" fillId="2" borderId="3" xfId="0" applyFill="1" applyBorder="1" applyAlignment="1">
      <alignment vertical="center" wrapText="1"/>
    </xf>
    <xf numFmtId="0" fontId="0" fillId="2" borderId="4" xfId="0" applyFill="1" applyBorder="1" applyAlignment="1">
      <alignment vertical="center" wrapText="1"/>
    </xf>
    <xf numFmtId="0" fontId="22" fillId="3" borderId="2" xfId="0" applyFont="1" applyFill="1" applyBorder="1" applyAlignment="1">
      <alignment vertical="center" wrapText="1"/>
    </xf>
    <xf numFmtId="0" fontId="22" fillId="3" borderId="3" xfId="0" applyFont="1" applyFill="1" applyBorder="1" applyAlignment="1">
      <alignment vertical="center" wrapText="1"/>
    </xf>
    <xf numFmtId="0" fontId="22" fillId="3" borderId="4" xfId="0" applyFont="1" applyFill="1" applyBorder="1" applyAlignment="1">
      <alignment vertical="center" wrapText="1"/>
    </xf>
  </cellXfs>
  <cellStyles count="245">
    <cellStyle name="Comma 2" xfId="6" xr:uid="{00000000-0005-0000-0000-000000000000}"/>
    <cellStyle name="Currency 2" xfId="7" xr:uid="{00000000-0005-0000-0000-000001000000}"/>
    <cellStyle name="Currency 2 10" xfId="10" xr:uid="{00000000-0005-0000-0000-000002000000}"/>
    <cellStyle name="Currency 2 100" xfId="11" xr:uid="{00000000-0005-0000-0000-000003000000}"/>
    <cellStyle name="Currency 2 101" xfId="12" xr:uid="{00000000-0005-0000-0000-000004000000}"/>
    <cellStyle name="Currency 2 102" xfId="13" xr:uid="{00000000-0005-0000-0000-000005000000}"/>
    <cellStyle name="Currency 2 103" xfId="14" xr:uid="{00000000-0005-0000-0000-000006000000}"/>
    <cellStyle name="Currency 2 104" xfId="15" xr:uid="{00000000-0005-0000-0000-000007000000}"/>
    <cellStyle name="Currency 2 105" xfId="16" xr:uid="{00000000-0005-0000-0000-000008000000}"/>
    <cellStyle name="Currency 2 106" xfId="17" xr:uid="{00000000-0005-0000-0000-000009000000}"/>
    <cellStyle name="Currency 2 107" xfId="18" xr:uid="{00000000-0005-0000-0000-00000A000000}"/>
    <cellStyle name="Currency 2 108" xfId="19" xr:uid="{00000000-0005-0000-0000-00000B000000}"/>
    <cellStyle name="Currency 2 109" xfId="20" xr:uid="{00000000-0005-0000-0000-00000C000000}"/>
    <cellStyle name="Currency 2 11" xfId="21" xr:uid="{00000000-0005-0000-0000-00000D000000}"/>
    <cellStyle name="Currency 2 110" xfId="22" xr:uid="{00000000-0005-0000-0000-00000E000000}"/>
    <cellStyle name="Currency 2 111" xfId="23" xr:uid="{00000000-0005-0000-0000-00000F000000}"/>
    <cellStyle name="Currency 2 112" xfId="24" xr:uid="{00000000-0005-0000-0000-000010000000}"/>
    <cellStyle name="Currency 2 113" xfId="25" xr:uid="{00000000-0005-0000-0000-000011000000}"/>
    <cellStyle name="Currency 2 114" xfId="26" xr:uid="{00000000-0005-0000-0000-000012000000}"/>
    <cellStyle name="Currency 2 115" xfId="27" xr:uid="{00000000-0005-0000-0000-000013000000}"/>
    <cellStyle name="Currency 2 116" xfId="28" xr:uid="{00000000-0005-0000-0000-000014000000}"/>
    <cellStyle name="Currency 2 117" xfId="29" xr:uid="{00000000-0005-0000-0000-000015000000}"/>
    <cellStyle name="Currency 2 118" xfId="30" xr:uid="{00000000-0005-0000-0000-000016000000}"/>
    <cellStyle name="Currency 2 119" xfId="31" xr:uid="{00000000-0005-0000-0000-000017000000}"/>
    <cellStyle name="Currency 2 12" xfId="32" xr:uid="{00000000-0005-0000-0000-000018000000}"/>
    <cellStyle name="Currency 2 120" xfId="33" xr:uid="{00000000-0005-0000-0000-000019000000}"/>
    <cellStyle name="Currency 2 121" xfId="34" xr:uid="{00000000-0005-0000-0000-00001A000000}"/>
    <cellStyle name="Currency 2 122" xfId="35" xr:uid="{00000000-0005-0000-0000-00001B000000}"/>
    <cellStyle name="Currency 2 123" xfId="36" xr:uid="{00000000-0005-0000-0000-00001C000000}"/>
    <cellStyle name="Currency 2 124" xfId="37" xr:uid="{00000000-0005-0000-0000-00001D000000}"/>
    <cellStyle name="Currency 2 125" xfId="38" xr:uid="{00000000-0005-0000-0000-00001E000000}"/>
    <cellStyle name="Currency 2 126" xfId="39" xr:uid="{00000000-0005-0000-0000-00001F000000}"/>
    <cellStyle name="Currency 2 127" xfId="40" xr:uid="{00000000-0005-0000-0000-000020000000}"/>
    <cellStyle name="Currency 2 128" xfId="41" xr:uid="{00000000-0005-0000-0000-000021000000}"/>
    <cellStyle name="Currency 2 13" xfId="42" xr:uid="{00000000-0005-0000-0000-000022000000}"/>
    <cellStyle name="Currency 2 14" xfId="43" xr:uid="{00000000-0005-0000-0000-000023000000}"/>
    <cellStyle name="Currency 2 15" xfId="44" xr:uid="{00000000-0005-0000-0000-000024000000}"/>
    <cellStyle name="Currency 2 16" xfId="45" xr:uid="{00000000-0005-0000-0000-000025000000}"/>
    <cellStyle name="Currency 2 17" xfId="46" xr:uid="{00000000-0005-0000-0000-000026000000}"/>
    <cellStyle name="Currency 2 18" xfId="47" xr:uid="{00000000-0005-0000-0000-000027000000}"/>
    <cellStyle name="Currency 2 19" xfId="48" xr:uid="{00000000-0005-0000-0000-000028000000}"/>
    <cellStyle name="Currency 2 2" xfId="49" xr:uid="{00000000-0005-0000-0000-000029000000}"/>
    <cellStyle name="Currency 2 20" xfId="50" xr:uid="{00000000-0005-0000-0000-00002A000000}"/>
    <cellStyle name="Currency 2 21" xfId="51" xr:uid="{00000000-0005-0000-0000-00002B000000}"/>
    <cellStyle name="Currency 2 22" xfId="52" xr:uid="{00000000-0005-0000-0000-00002C000000}"/>
    <cellStyle name="Currency 2 23" xfId="53" xr:uid="{00000000-0005-0000-0000-00002D000000}"/>
    <cellStyle name="Currency 2 24" xfId="54" xr:uid="{00000000-0005-0000-0000-00002E000000}"/>
    <cellStyle name="Currency 2 25" xfId="55" xr:uid="{00000000-0005-0000-0000-00002F000000}"/>
    <cellStyle name="Currency 2 26" xfId="56" xr:uid="{00000000-0005-0000-0000-000030000000}"/>
    <cellStyle name="Currency 2 27" xfId="57" xr:uid="{00000000-0005-0000-0000-000031000000}"/>
    <cellStyle name="Currency 2 28" xfId="58" xr:uid="{00000000-0005-0000-0000-000032000000}"/>
    <cellStyle name="Currency 2 29" xfId="59" xr:uid="{00000000-0005-0000-0000-000033000000}"/>
    <cellStyle name="Currency 2 3" xfId="60" xr:uid="{00000000-0005-0000-0000-000034000000}"/>
    <cellStyle name="Currency 2 30" xfId="61" xr:uid="{00000000-0005-0000-0000-000035000000}"/>
    <cellStyle name="Currency 2 31" xfId="62" xr:uid="{00000000-0005-0000-0000-000036000000}"/>
    <cellStyle name="Currency 2 32" xfId="63" xr:uid="{00000000-0005-0000-0000-000037000000}"/>
    <cellStyle name="Currency 2 33" xfId="64" xr:uid="{00000000-0005-0000-0000-000038000000}"/>
    <cellStyle name="Currency 2 34" xfId="65" xr:uid="{00000000-0005-0000-0000-000039000000}"/>
    <cellStyle name="Currency 2 35" xfId="66" xr:uid="{00000000-0005-0000-0000-00003A000000}"/>
    <cellStyle name="Currency 2 36" xfId="67" xr:uid="{00000000-0005-0000-0000-00003B000000}"/>
    <cellStyle name="Currency 2 37" xfId="68" xr:uid="{00000000-0005-0000-0000-00003C000000}"/>
    <cellStyle name="Currency 2 38" xfId="69" xr:uid="{00000000-0005-0000-0000-00003D000000}"/>
    <cellStyle name="Currency 2 39" xfId="70" xr:uid="{00000000-0005-0000-0000-00003E000000}"/>
    <cellStyle name="Currency 2 4" xfId="71" xr:uid="{00000000-0005-0000-0000-00003F000000}"/>
    <cellStyle name="Currency 2 40" xfId="72" xr:uid="{00000000-0005-0000-0000-000040000000}"/>
    <cellStyle name="Currency 2 41" xfId="73" xr:uid="{00000000-0005-0000-0000-000041000000}"/>
    <cellStyle name="Currency 2 42" xfId="74" xr:uid="{00000000-0005-0000-0000-000042000000}"/>
    <cellStyle name="Currency 2 43" xfId="75" xr:uid="{00000000-0005-0000-0000-000043000000}"/>
    <cellStyle name="Currency 2 44" xfId="76" xr:uid="{00000000-0005-0000-0000-000044000000}"/>
    <cellStyle name="Currency 2 45" xfId="77" xr:uid="{00000000-0005-0000-0000-000045000000}"/>
    <cellStyle name="Currency 2 46" xfId="78" xr:uid="{00000000-0005-0000-0000-000046000000}"/>
    <cellStyle name="Currency 2 47" xfId="79" xr:uid="{00000000-0005-0000-0000-000047000000}"/>
    <cellStyle name="Currency 2 48" xfId="80" xr:uid="{00000000-0005-0000-0000-000048000000}"/>
    <cellStyle name="Currency 2 49" xfId="81" xr:uid="{00000000-0005-0000-0000-000049000000}"/>
    <cellStyle name="Currency 2 5" xfId="82" xr:uid="{00000000-0005-0000-0000-00004A000000}"/>
    <cellStyle name="Currency 2 50" xfId="83" xr:uid="{00000000-0005-0000-0000-00004B000000}"/>
    <cellStyle name="Currency 2 51" xfId="84" xr:uid="{00000000-0005-0000-0000-00004C000000}"/>
    <cellStyle name="Currency 2 52" xfId="85" xr:uid="{00000000-0005-0000-0000-00004D000000}"/>
    <cellStyle name="Currency 2 53" xfId="86" xr:uid="{00000000-0005-0000-0000-00004E000000}"/>
    <cellStyle name="Currency 2 54" xfId="87" xr:uid="{00000000-0005-0000-0000-00004F000000}"/>
    <cellStyle name="Currency 2 55" xfId="88" xr:uid="{00000000-0005-0000-0000-000050000000}"/>
    <cellStyle name="Currency 2 56" xfId="89" xr:uid="{00000000-0005-0000-0000-000051000000}"/>
    <cellStyle name="Currency 2 57" xfId="90" xr:uid="{00000000-0005-0000-0000-000052000000}"/>
    <cellStyle name="Currency 2 58" xfId="91" xr:uid="{00000000-0005-0000-0000-000053000000}"/>
    <cellStyle name="Currency 2 59" xfId="92" xr:uid="{00000000-0005-0000-0000-000054000000}"/>
    <cellStyle name="Currency 2 6" xfId="93" xr:uid="{00000000-0005-0000-0000-000055000000}"/>
    <cellStyle name="Currency 2 60" xfId="94" xr:uid="{00000000-0005-0000-0000-000056000000}"/>
    <cellStyle name="Currency 2 61" xfId="95" xr:uid="{00000000-0005-0000-0000-000057000000}"/>
    <cellStyle name="Currency 2 62" xfId="96" xr:uid="{00000000-0005-0000-0000-000058000000}"/>
    <cellStyle name="Currency 2 63" xfId="97" xr:uid="{00000000-0005-0000-0000-000059000000}"/>
    <cellStyle name="Currency 2 64" xfId="98" xr:uid="{00000000-0005-0000-0000-00005A000000}"/>
    <cellStyle name="Currency 2 65" xfId="99" xr:uid="{00000000-0005-0000-0000-00005B000000}"/>
    <cellStyle name="Currency 2 66" xfId="100" xr:uid="{00000000-0005-0000-0000-00005C000000}"/>
    <cellStyle name="Currency 2 67" xfId="101" xr:uid="{00000000-0005-0000-0000-00005D000000}"/>
    <cellStyle name="Currency 2 68" xfId="102" xr:uid="{00000000-0005-0000-0000-00005E000000}"/>
    <cellStyle name="Currency 2 69" xfId="103" xr:uid="{00000000-0005-0000-0000-00005F000000}"/>
    <cellStyle name="Currency 2 7" xfId="104" xr:uid="{00000000-0005-0000-0000-000060000000}"/>
    <cellStyle name="Currency 2 70" xfId="105" xr:uid="{00000000-0005-0000-0000-000061000000}"/>
    <cellStyle name="Currency 2 71" xfId="106" xr:uid="{00000000-0005-0000-0000-000062000000}"/>
    <cellStyle name="Currency 2 72" xfId="107" xr:uid="{00000000-0005-0000-0000-000063000000}"/>
    <cellStyle name="Currency 2 73" xfId="108" xr:uid="{00000000-0005-0000-0000-000064000000}"/>
    <cellStyle name="Currency 2 74" xfId="109" xr:uid="{00000000-0005-0000-0000-000065000000}"/>
    <cellStyle name="Currency 2 75" xfId="110" xr:uid="{00000000-0005-0000-0000-000066000000}"/>
    <cellStyle name="Currency 2 76" xfId="111" xr:uid="{00000000-0005-0000-0000-000067000000}"/>
    <cellStyle name="Currency 2 77" xfId="112" xr:uid="{00000000-0005-0000-0000-000068000000}"/>
    <cellStyle name="Currency 2 78" xfId="113" xr:uid="{00000000-0005-0000-0000-000069000000}"/>
    <cellStyle name="Currency 2 79" xfId="114" xr:uid="{00000000-0005-0000-0000-00006A000000}"/>
    <cellStyle name="Currency 2 8" xfId="115" xr:uid="{00000000-0005-0000-0000-00006B000000}"/>
    <cellStyle name="Currency 2 80" xfId="116" xr:uid="{00000000-0005-0000-0000-00006C000000}"/>
    <cellStyle name="Currency 2 81" xfId="117" xr:uid="{00000000-0005-0000-0000-00006D000000}"/>
    <cellStyle name="Currency 2 82" xfId="118" xr:uid="{00000000-0005-0000-0000-00006E000000}"/>
    <cellStyle name="Currency 2 83" xfId="119" xr:uid="{00000000-0005-0000-0000-00006F000000}"/>
    <cellStyle name="Currency 2 84" xfId="120" xr:uid="{00000000-0005-0000-0000-000070000000}"/>
    <cellStyle name="Currency 2 85" xfId="121" xr:uid="{00000000-0005-0000-0000-000071000000}"/>
    <cellStyle name="Currency 2 86" xfId="122" xr:uid="{00000000-0005-0000-0000-000072000000}"/>
    <cellStyle name="Currency 2 87" xfId="123" xr:uid="{00000000-0005-0000-0000-000073000000}"/>
    <cellStyle name="Currency 2 88" xfId="124" xr:uid="{00000000-0005-0000-0000-000074000000}"/>
    <cellStyle name="Currency 2 89" xfId="125" xr:uid="{00000000-0005-0000-0000-000075000000}"/>
    <cellStyle name="Currency 2 9" xfId="126" xr:uid="{00000000-0005-0000-0000-000076000000}"/>
    <cellStyle name="Currency 2 90" xfId="127" xr:uid="{00000000-0005-0000-0000-000077000000}"/>
    <cellStyle name="Currency 2 91" xfId="128" xr:uid="{00000000-0005-0000-0000-000078000000}"/>
    <cellStyle name="Currency 2 92" xfId="129" xr:uid="{00000000-0005-0000-0000-000079000000}"/>
    <cellStyle name="Currency 2 93" xfId="130" xr:uid="{00000000-0005-0000-0000-00007A000000}"/>
    <cellStyle name="Currency 2 94" xfId="131" xr:uid="{00000000-0005-0000-0000-00007B000000}"/>
    <cellStyle name="Currency 2 95" xfId="132" xr:uid="{00000000-0005-0000-0000-00007C000000}"/>
    <cellStyle name="Currency 2 96" xfId="133" xr:uid="{00000000-0005-0000-0000-00007D000000}"/>
    <cellStyle name="Currency 2 97" xfId="134" xr:uid="{00000000-0005-0000-0000-00007E000000}"/>
    <cellStyle name="Currency 2 98" xfId="135" xr:uid="{00000000-0005-0000-0000-00007F000000}"/>
    <cellStyle name="Currency 2 99" xfId="136" xr:uid="{00000000-0005-0000-0000-000080000000}"/>
    <cellStyle name="Currency 3" xfId="162" xr:uid="{00000000-0005-0000-0000-000081000000}"/>
    <cellStyle name="Currency 4" xfId="163" xr:uid="{00000000-0005-0000-0000-000082000000}"/>
    <cellStyle name="Currency 4 2" xfId="175" xr:uid="{00000000-0005-0000-0000-000083000000}"/>
    <cellStyle name="Currency 4 2 2" xfId="208" xr:uid="{00000000-0005-0000-0000-000084000000}"/>
    <cellStyle name="Currency 4 2 3" xfId="241" xr:uid="{00000000-0005-0000-0000-000085000000}"/>
    <cellStyle name="Currency 4 3" xfId="196" xr:uid="{00000000-0005-0000-0000-000086000000}"/>
    <cellStyle name="Currency 4 4" xfId="229" xr:uid="{00000000-0005-0000-0000-000087000000}"/>
    <cellStyle name="Excel Built-in Currency" xfId="137" xr:uid="{00000000-0005-0000-0000-000088000000}"/>
    <cellStyle name="Excel Built-in Normal" xfId="3" xr:uid="{00000000-0005-0000-0000-000089000000}"/>
    <cellStyle name="Excel Built-in Percent" xfId="138" xr:uid="{00000000-0005-0000-0000-00008A000000}"/>
    <cellStyle name="Hyperlink 2" xfId="8" xr:uid="{00000000-0005-0000-0000-00008B000000}"/>
    <cellStyle name="Hyperlink 2 2" xfId="244" xr:uid="{00000000-0005-0000-0000-00008C000000}"/>
    <cellStyle name="Hyperlink 3" xfId="9" xr:uid="{00000000-0005-0000-0000-00008D000000}"/>
    <cellStyle name="Hyperlink 4" xfId="1" xr:uid="{00000000-0005-0000-0000-00008E000000}"/>
    <cellStyle name="Normal" xfId="0" builtinId="0"/>
    <cellStyle name="Normal 2" xfId="4" xr:uid="{00000000-0005-0000-0000-000090000000}"/>
    <cellStyle name="Normal 3" xfId="5" xr:uid="{00000000-0005-0000-0000-000091000000}"/>
    <cellStyle name="Normal 4" xfId="140" xr:uid="{00000000-0005-0000-0000-000092000000}"/>
    <cellStyle name="Normal 4 10" xfId="153" xr:uid="{00000000-0005-0000-0000-000093000000}"/>
    <cellStyle name="Normal 4 10 2" xfId="166" xr:uid="{00000000-0005-0000-0000-000094000000}"/>
    <cellStyle name="Normal 4 10 2 2" xfId="199" xr:uid="{00000000-0005-0000-0000-000095000000}"/>
    <cellStyle name="Normal 4 10 2 3" xfId="232" xr:uid="{00000000-0005-0000-0000-000096000000}"/>
    <cellStyle name="Normal 4 10 3" xfId="187" xr:uid="{00000000-0005-0000-0000-000097000000}"/>
    <cellStyle name="Normal 4 10 4" xfId="220" xr:uid="{00000000-0005-0000-0000-000098000000}"/>
    <cellStyle name="Normal 4 11" xfId="149" xr:uid="{00000000-0005-0000-0000-000099000000}"/>
    <cellStyle name="Normal 4 11 2" xfId="185" xr:uid="{00000000-0005-0000-0000-00009A000000}"/>
    <cellStyle name="Normal 4 11 3" xfId="218" xr:uid="{00000000-0005-0000-0000-00009B000000}"/>
    <cellStyle name="Normal 4 12" xfId="164" xr:uid="{00000000-0005-0000-0000-00009C000000}"/>
    <cellStyle name="Normal 4 12 2" xfId="197" xr:uid="{00000000-0005-0000-0000-00009D000000}"/>
    <cellStyle name="Normal 4 12 3" xfId="230" xr:uid="{00000000-0005-0000-0000-00009E000000}"/>
    <cellStyle name="Normal 4 13" xfId="176" xr:uid="{00000000-0005-0000-0000-00009F000000}"/>
    <cellStyle name="Normal 4 14" xfId="209" xr:uid="{00000000-0005-0000-0000-0000A0000000}"/>
    <cellStyle name="Normal 4 2" xfId="141" xr:uid="{00000000-0005-0000-0000-0000A1000000}"/>
    <cellStyle name="Normal 4 2 2" xfId="154" xr:uid="{00000000-0005-0000-0000-0000A2000000}"/>
    <cellStyle name="Normal 4 2 2 2" xfId="188" xr:uid="{00000000-0005-0000-0000-0000A3000000}"/>
    <cellStyle name="Normal 4 2 2 3" xfId="221" xr:uid="{00000000-0005-0000-0000-0000A4000000}"/>
    <cellStyle name="Normal 4 2 3" xfId="167" xr:uid="{00000000-0005-0000-0000-0000A5000000}"/>
    <cellStyle name="Normal 4 2 3 2" xfId="200" xr:uid="{00000000-0005-0000-0000-0000A6000000}"/>
    <cellStyle name="Normal 4 2 3 3" xfId="233" xr:uid="{00000000-0005-0000-0000-0000A7000000}"/>
    <cellStyle name="Normal 4 2 4" xfId="177" xr:uid="{00000000-0005-0000-0000-0000A8000000}"/>
    <cellStyle name="Normal 4 2 5" xfId="210" xr:uid="{00000000-0005-0000-0000-0000A9000000}"/>
    <cellStyle name="Normal 4 3" xfId="142" xr:uid="{00000000-0005-0000-0000-0000AA000000}"/>
    <cellStyle name="Normal 4 3 2" xfId="155" xr:uid="{00000000-0005-0000-0000-0000AB000000}"/>
    <cellStyle name="Normal 4 3 2 2" xfId="189" xr:uid="{00000000-0005-0000-0000-0000AC000000}"/>
    <cellStyle name="Normal 4 3 2 3" xfId="222" xr:uid="{00000000-0005-0000-0000-0000AD000000}"/>
    <cellStyle name="Normal 4 3 3" xfId="168" xr:uid="{00000000-0005-0000-0000-0000AE000000}"/>
    <cellStyle name="Normal 4 3 3 2" xfId="201" xr:uid="{00000000-0005-0000-0000-0000AF000000}"/>
    <cellStyle name="Normal 4 3 3 3" xfId="234" xr:uid="{00000000-0005-0000-0000-0000B0000000}"/>
    <cellStyle name="Normal 4 3 4" xfId="178" xr:uid="{00000000-0005-0000-0000-0000B1000000}"/>
    <cellStyle name="Normal 4 3 5" xfId="211" xr:uid="{00000000-0005-0000-0000-0000B2000000}"/>
    <cellStyle name="Normal 4 4" xfId="143" xr:uid="{00000000-0005-0000-0000-0000B3000000}"/>
    <cellStyle name="Normal 4 4 2" xfId="156" xr:uid="{00000000-0005-0000-0000-0000B4000000}"/>
    <cellStyle name="Normal 4 4 2 2" xfId="190" xr:uid="{00000000-0005-0000-0000-0000B5000000}"/>
    <cellStyle name="Normal 4 4 2 3" xfId="223" xr:uid="{00000000-0005-0000-0000-0000B6000000}"/>
    <cellStyle name="Normal 4 4 3" xfId="169" xr:uid="{00000000-0005-0000-0000-0000B7000000}"/>
    <cellStyle name="Normal 4 4 3 2" xfId="202" xr:uid="{00000000-0005-0000-0000-0000B8000000}"/>
    <cellStyle name="Normal 4 4 3 3" xfId="235" xr:uid="{00000000-0005-0000-0000-0000B9000000}"/>
    <cellStyle name="Normal 4 4 4" xfId="179" xr:uid="{00000000-0005-0000-0000-0000BA000000}"/>
    <cellStyle name="Normal 4 4 5" xfId="212" xr:uid="{00000000-0005-0000-0000-0000BB000000}"/>
    <cellStyle name="Normal 4 5" xfId="144" xr:uid="{00000000-0005-0000-0000-0000BC000000}"/>
    <cellStyle name="Normal 4 5 2" xfId="157" xr:uid="{00000000-0005-0000-0000-0000BD000000}"/>
    <cellStyle name="Normal 4 5 2 2" xfId="191" xr:uid="{00000000-0005-0000-0000-0000BE000000}"/>
    <cellStyle name="Normal 4 5 2 3" xfId="224" xr:uid="{00000000-0005-0000-0000-0000BF000000}"/>
    <cellStyle name="Normal 4 5 3" xfId="170" xr:uid="{00000000-0005-0000-0000-0000C0000000}"/>
    <cellStyle name="Normal 4 5 3 2" xfId="203" xr:uid="{00000000-0005-0000-0000-0000C1000000}"/>
    <cellStyle name="Normal 4 5 3 3" xfId="236" xr:uid="{00000000-0005-0000-0000-0000C2000000}"/>
    <cellStyle name="Normal 4 5 4" xfId="180" xr:uid="{00000000-0005-0000-0000-0000C3000000}"/>
    <cellStyle name="Normal 4 5 5" xfId="213" xr:uid="{00000000-0005-0000-0000-0000C4000000}"/>
    <cellStyle name="Normal 4 6" xfId="145" xr:uid="{00000000-0005-0000-0000-0000C5000000}"/>
    <cellStyle name="Normal 4 6 2" xfId="158" xr:uid="{00000000-0005-0000-0000-0000C6000000}"/>
    <cellStyle name="Normal 4 6 2 2" xfId="192" xr:uid="{00000000-0005-0000-0000-0000C7000000}"/>
    <cellStyle name="Normal 4 6 2 3" xfId="225" xr:uid="{00000000-0005-0000-0000-0000C8000000}"/>
    <cellStyle name="Normal 4 6 3" xfId="171" xr:uid="{00000000-0005-0000-0000-0000C9000000}"/>
    <cellStyle name="Normal 4 6 3 2" xfId="204" xr:uid="{00000000-0005-0000-0000-0000CA000000}"/>
    <cellStyle name="Normal 4 6 3 3" xfId="237" xr:uid="{00000000-0005-0000-0000-0000CB000000}"/>
    <cellStyle name="Normal 4 6 4" xfId="181" xr:uid="{00000000-0005-0000-0000-0000CC000000}"/>
    <cellStyle name="Normal 4 6 5" xfId="214" xr:uid="{00000000-0005-0000-0000-0000CD000000}"/>
    <cellStyle name="Normal 4 7" xfId="146" xr:uid="{00000000-0005-0000-0000-0000CE000000}"/>
    <cellStyle name="Normal 4 7 2" xfId="159" xr:uid="{00000000-0005-0000-0000-0000CF000000}"/>
    <cellStyle name="Normal 4 7 2 2" xfId="193" xr:uid="{00000000-0005-0000-0000-0000D0000000}"/>
    <cellStyle name="Normal 4 7 2 3" xfId="226" xr:uid="{00000000-0005-0000-0000-0000D1000000}"/>
    <cellStyle name="Normal 4 7 3" xfId="172" xr:uid="{00000000-0005-0000-0000-0000D2000000}"/>
    <cellStyle name="Normal 4 7 3 2" xfId="205" xr:uid="{00000000-0005-0000-0000-0000D3000000}"/>
    <cellStyle name="Normal 4 7 3 3" xfId="238" xr:uid="{00000000-0005-0000-0000-0000D4000000}"/>
    <cellStyle name="Normal 4 7 4" xfId="182" xr:uid="{00000000-0005-0000-0000-0000D5000000}"/>
    <cellStyle name="Normal 4 7 5" xfId="215" xr:uid="{00000000-0005-0000-0000-0000D6000000}"/>
    <cellStyle name="Normal 4 8" xfId="147" xr:uid="{00000000-0005-0000-0000-0000D7000000}"/>
    <cellStyle name="Normal 4 8 2" xfId="160" xr:uid="{00000000-0005-0000-0000-0000D8000000}"/>
    <cellStyle name="Normal 4 8 2 2" xfId="194" xr:uid="{00000000-0005-0000-0000-0000D9000000}"/>
    <cellStyle name="Normal 4 8 2 3" xfId="227" xr:uid="{00000000-0005-0000-0000-0000DA000000}"/>
    <cellStyle name="Normal 4 8 3" xfId="173" xr:uid="{00000000-0005-0000-0000-0000DB000000}"/>
    <cellStyle name="Normal 4 8 3 2" xfId="206" xr:uid="{00000000-0005-0000-0000-0000DC000000}"/>
    <cellStyle name="Normal 4 8 3 3" xfId="239" xr:uid="{00000000-0005-0000-0000-0000DD000000}"/>
    <cellStyle name="Normal 4 8 4" xfId="183" xr:uid="{00000000-0005-0000-0000-0000DE000000}"/>
    <cellStyle name="Normal 4 8 5" xfId="216" xr:uid="{00000000-0005-0000-0000-0000DF000000}"/>
    <cellStyle name="Normal 4 9" xfId="148" xr:uid="{00000000-0005-0000-0000-0000E0000000}"/>
    <cellStyle name="Normal 4 9 2" xfId="161" xr:uid="{00000000-0005-0000-0000-0000E1000000}"/>
    <cellStyle name="Normal 4 9 2 2" xfId="195" xr:uid="{00000000-0005-0000-0000-0000E2000000}"/>
    <cellStyle name="Normal 4 9 2 3" xfId="228" xr:uid="{00000000-0005-0000-0000-0000E3000000}"/>
    <cellStyle name="Normal 4 9 3" xfId="174" xr:uid="{00000000-0005-0000-0000-0000E4000000}"/>
    <cellStyle name="Normal 4 9 3 2" xfId="207" xr:uid="{00000000-0005-0000-0000-0000E5000000}"/>
    <cellStyle name="Normal 4 9 3 3" xfId="240" xr:uid="{00000000-0005-0000-0000-0000E6000000}"/>
    <cellStyle name="Normal 4 9 4" xfId="184" xr:uid="{00000000-0005-0000-0000-0000E7000000}"/>
    <cellStyle name="Normal 4 9 5" xfId="217" xr:uid="{00000000-0005-0000-0000-0000E8000000}"/>
    <cellStyle name="Normal 5" xfId="151" xr:uid="{00000000-0005-0000-0000-0000E9000000}"/>
    <cellStyle name="Normal 6" xfId="150" xr:uid="{00000000-0005-0000-0000-0000EA000000}"/>
    <cellStyle name="Normal 6 2" xfId="165" xr:uid="{00000000-0005-0000-0000-0000EB000000}"/>
    <cellStyle name="Normal 6 2 2" xfId="198" xr:uid="{00000000-0005-0000-0000-0000EC000000}"/>
    <cellStyle name="Normal 6 2 3" xfId="231" xr:uid="{00000000-0005-0000-0000-0000ED000000}"/>
    <cellStyle name="Normal 6 3" xfId="186" xr:uid="{00000000-0005-0000-0000-0000EE000000}"/>
    <cellStyle name="Normal 6 4" xfId="219" xr:uid="{00000000-0005-0000-0000-0000EF000000}"/>
    <cellStyle name="Normal 7" xfId="2" xr:uid="{00000000-0005-0000-0000-0000F0000000}"/>
    <cellStyle name="Normal 7 2" xfId="242" xr:uid="{00000000-0005-0000-0000-0000F1000000}"/>
    <cellStyle name="Percent 2" xfId="152" xr:uid="{00000000-0005-0000-0000-0000F2000000}"/>
    <cellStyle name="Percent 3" xfId="139" xr:uid="{00000000-0005-0000-0000-0000F3000000}"/>
    <cellStyle name="Percent 3 2" xfId="243" xr:uid="{00000000-0005-0000-0000-0000F4000000}"/>
  </cellStyles>
  <dxfs count="93">
    <dxf>
      <fill>
        <patternFill>
          <bgColor theme="0" tint="-0.34998626667073579"/>
        </patternFill>
      </fill>
    </dxf>
    <dxf>
      <fill>
        <gradientFill type="path" left="0.5" right="0.5" top="0.5" bottom="0.5">
          <stop position="0">
            <color theme="0"/>
          </stop>
          <stop position="1">
            <color theme="8" tint="0.40000610370189521"/>
          </stop>
        </gradient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499984740745262"/>
        </patternFill>
      </fill>
    </dxf>
    <dxf>
      <fill>
        <patternFill>
          <bgColor theme="0" tint="-0.34998626667073579"/>
        </patternFill>
      </fill>
    </dxf>
    <dxf>
      <fill>
        <gradientFill type="path" left="0.5" right="0.5" top="0.5" bottom="0.5">
          <stop position="0">
            <color theme="0"/>
          </stop>
          <stop position="1">
            <color theme="8" tint="0.40000610370189521"/>
          </stop>
        </gradient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499984740745262"/>
        </patternFill>
      </fill>
    </dxf>
    <dxf>
      <fill>
        <patternFill>
          <bgColor theme="0" tint="-0.34998626667073579"/>
        </patternFill>
      </fill>
    </dxf>
    <dxf>
      <fill>
        <gradientFill type="path" left="0.5" right="0.5" top="0.5" bottom="0.5">
          <stop position="0">
            <color theme="0"/>
          </stop>
          <stop position="1">
            <color theme="8" tint="0.40000610370189521"/>
          </stop>
        </gradient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499984740745262"/>
        </patternFill>
      </fill>
    </dxf>
    <dxf>
      <fill>
        <patternFill>
          <bgColor theme="0" tint="-0.34998626667073579"/>
        </patternFill>
      </fill>
    </dxf>
    <dxf>
      <fill>
        <gradientFill type="path" left="0.5" right="0.5" top="0.5" bottom="0.5">
          <stop position="0">
            <color theme="0"/>
          </stop>
          <stop position="1">
            <color theme="8" tint="0.40000610370189521"/>
          </stop>
        </gradient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499984740745262"/>
        </patternFill>
      </fill>
    </dxf>
    <dxf>
      <fill>
        <patternFill>
          <bgColor theme="0" tint="-0.34998626667073579"/>
        </patternFill>
      </fill>
    </dxf>
    <dxf>
      <fill>
        <gradientFill type="path" left="0.5" right="0.5" top="0.5" bottom="0.5">
          <stop position="0">
            <color theme="0"/>
          </stop>
          <stop position="1">
            <color theme="8" tint="0.40000610370189521"/>
          </stop>
        </gradient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499984740745262"/>
        </patternFill>
      </fill>
    </dxf>
    <dxf>
      <fill>
        <patternFill>
          <bgColor theme="0" tint="-0.34998626667073579"/>
        </patternFill>
      </fill>
    </dxf>
    <dxf>
      <fill>
        <gradientFill type="path" left="0.5" right="0.5" top="0.5" bottom="0.5">
          <stop position="0">
            <color theme="0"/>
          </stop>
          <stop position="1">
            <color theme="8" tint="0.40000610370189521"/>
          </stop>
        </gradient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499984740745262"/>
        </patternFill>
      </fill>
    </dxf>
    <dxf>
      <fill>
        <patternFill>
          <bgColor theme="0" tint="-0.34998626667073579"/>
        </patternFill>
      </fill>
    </dxf>
    <dxf>
      <fill>
        <gradientFill type="path" left="0.5" right="0.5" top="0.5" bottom="0.5">
          <stop position="0">
            <color theme="0"/>
          </stop>
          <stop position="1">
            <color theme="8" tint="0.40000610370189521"/>
          </stop>
        </gradient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499984740745262"/>
        </patternFill>
      </fill>
    </dxf>
    <dxf>
      <fill>
        <patternFill>
          <bgColor theme="0" tint="-0.34998626667073579"/>
        </patternFill>
      </fill>
    </dxf>
    <dxf>
      <fill>
        <gradientFill type="path" left="0.5" right="0.5" top="0.5" bottom="0.5">
          <stop position="0">
            <color theme="0"/>
          </stop>
          <stop position="1">
            <color theme="8" tint="0.40000610370189521"/>
          </stop>
        </gradient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499984740745262"/>
        </patternFill>
      </fill>
    </dxf>
    <dxf>
      <fill>
        <patternFill>
          <bgColor theme="0" tint="-0.34998626667073579"/>
        </patternFill>
      </fill>
    </dxf>
    <dxf>
      <fill>
        <gradientFill type="path" left="0.5" right="0.5" top="0.5" bottom="0.5">
          <stop position="0">
            <color theme="0"/>
          </stop>
          <stop position="1">
            <color theme="8" tint="0.40000610370189521"/>
          </stop>
        </gradient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499984740745262"/>
        </patternFill>
      </fill>
    </dxf>
    <dxf>
      <fill>
        <patternFill>
          <bgColor theme="0" tint="-0.34998626667073579"/>
        </patternFill>
      </fill>
    </dxf>
    <dxf>
      <fill>
        <gradientFill type="path" left="0.5" right="0.5" top="0.5" bottom="0.5">
          <stop position="0">
            <color theme="0"/>
          </stop>
          <stop position="1">
            <color theme="8" tint="0.40000610370189521"/>
          </stop>
        </gradient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499984740745262"/>
        </patternFill>
      </fill>
    </dxf>
    <dxf>
      <fill>
        <patternFill>
          <bgColor theme="0" tint="-0.34998626667073579"/>
        </patternFill>
      </fill>
    </dxf>
    <dxf>
      <fill>
        <gradientFill type="path" left="0.5" right="0.5" top="0.5" bottom="0.5">
          <stop position="0">
            <color theme="0"/>
          </stop>
          <stop position="1">
            <color theme="8" tint="0.40000610370189521"/>
          </stop>
        </gradient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499984740745262"/>
        </patternFill>
      </fill>
    </dxf>
    <dxf>
      <fill>
        <gradientFill type="path" left="0.5" right="0.5" top="0.5" bottom="0.5">
          <stop position="0">
            <color theme="0"/>
          </stop>
          <stop position="1">
            <color theme="8" tint="0.40000610370189521"/>
          </stop>
        </gradient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499984740745262"/>
        </patternFill>
      </fill>
    </dxf>
    <dxf>
      <fill>
        <gradientFill type="path" left="0.5" right="0.5" top="0.5" bottom="0.5">
          <stop position="0">
            <color theme="0"/>
          </stop>
          <stop position="1">
            <color theme="8" tint="0.59999389629810485"/>
          </stop>
        </gradientFill>
      </fill>
    </dxf>
    <dxf>
      <fill>
        <patternFill>
          <bgColor theme="0" tint="-0.499984740745262"/>
        </patternFill>
      </fill>
    </dxf>
    <dxf>
      <fill>
        <patternFill>
          <bgColor theme="0" tint="-0.499984740745262"/>
        </patternFill>
      </fill>
    </dxf>
    <dxf>
      <fill>
        <patternFill>
          <bgColor theme="0" tint="-0.499984740745262"/>
        </pattern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Light16"/>
  <colors>
    <mruColors>
      <color rgb="FFFFFF71"/>
      <color rgb="FFFFFF53"/>
      <color rgb="FF5BD4FF"/>
      <color rgb="FF2DC8FF"/>
      <color rgb="FFFFB7FF"/>
      <color rgb="FFFFCCFF"/>
      <color rgb="FF008A3E"/>
      <color rgb="FFFFC409"/>
      <color rgb="FFC89800"/>
      <color rgb="FF826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X106"/>
  <sheetViews>
    <sheetView tabSelected="1" workbookViewId="0">
      <pane ySplit="1" topLeftCell="A2" activePane="bottomLeft" state="frozen"/>
      <selection pane="bottomLeft" activeCell="AJ8" sqref="AJ8:AX8"/>
    </sheetView>
  </sheetViews>
  <sheetFormatPr defaultColWidth="8.85546875" defaultRowHeight="15" x14ac:dyDescent="0.25"/>
  <cols>
    <col min="1" max="1" width="4.28515625" customWidth="1"/>
    <col min="2" max="2" width="7.28515625" customWidth="1"/>
    <col min="3" max="4" width="4.7109375" customWidth="1"/>
    <col min="5" max="5" width="4.28515625" customWidth="1"/>
    <col min="6" max="6" width="9.140625" customWidth="1"/>
    <col min="7" max="69" width="4.28515625" customWidth="1"/>
  </cols>
  <sheetData>
    <row r="1" spans="1:50" ht="18.75" x14ac:dyDescent="0.25">
      <c r="A1" s="216" t="s">
        <v>603</v>
      </c>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s="217"/>
      <c r="AR1" s="217"/>
      <c r="AS1" s="217"/>
      <c r="AT1" s="217"/>
      <c r="AU1" s="217"/>
      <c r="AV1" s="217"/>
      <c r="AW1" s="217"/>
      <c r="AX1" s="218"/>
    </row>
    <row r="2" spans="1:50" ht="18.75" x14ac:dyDescent="0.25">
      <c r="A2" s="222" t="s">
        <v>602</v>
      </c>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4"/>
    </row>
    <row r="3" spans="1:50" x14ac:dyDescent="0.25">
      <c r="A3" s="225" t="s">
        <v>604</v>
      </c>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c r="AL3" s="226"/>
      <c r="AM3" s="226"/>
      <c r="AN3" s="226"/>
      <c r="AO3" s="226"/>
      <c r="AP3" s="226"/>
      <c r="AQ3" s="226"/>
      <c r="AR3" s="226"/>
      <c r="AS3" s="226"/>
      <c r="AT3" s="226"/>
      <c r="AU3" s="226"/>
      <c r="AV3" s="226"/>
      <c r="AW3" s="226"/>
      <c r="AX3" s="227"/>
    </row>
    <row r="4" spans="1:50" x14ac:dyDescent="0.25">
      <c r="A4" s="206" t="s">
        <v>8</v>
      </c>
      <c r="B4" s="206"/>
      <c r="C4" s="206"/>
      <c r="D4" s="206"/>
      <c r="E4" s="206"/>
      <c r="F4" s="206"/>
      <c r="G4" s="206"/>
      <c r="H4" s="206"/>
      <c r="I4" s="206"/>
      <c r="J4" s="206"/>
      <c r="K4" s="206"/>
      <c r="L4" s="219"/>
      <c r="M4" s="220"/>
      <c r="N4" s="220"/>
      <c r="O4" s="220"/>
      <c r="P4" s="220"/>
      <c r="Q4" s="220"/>
      <c r="R4" s="220"/>
      <c r="S4" s="220"/>
      <c r="T4" s="220"/>
      <c r="U4" s="220"/>
      <c r="V4" s="220"/>
      <c r="W4" s="220"/>
      <c r="X4" s="220"/>
      <c r="Y4" s="221"/>
      <c r="Z4" s="210" t="s">
        <v>2</v>
      </c>
      <c r="AA4" s="211"/>
      <c r="AB4" s="211"/>
      <c r="AC4" s="211"/>
      <c r="AD4" s="211"/>
      <c r="AE4" s="211"/>
      <c r="AF4" s="211"/>
      <c r="AG4" s="211"/>
      <c r="AH4" s="211"/>
      <c r="AI4" s="212"/>
      <c r="AJ4" s="219"/>
      <c r="AK4" s="220"/>
      <c r="AL4" s="220"/>
      <c r="AM4" s="220"/>
      <c r="AN4" s="220"/>
      <c r="AO4" s="220"/>
      <c r="AP4" s="220"/>
      <c r="AQ4" s="220"/>
      <c r="AR4" s="220"/>
      <c r="AS4" s="220"/>
      <c r="AT4" s="220"/>
      <c r="AU4" s="220"/>
      <c r="AV4" s="220"/>
      <c r="AW4" s="220"/>
      <c r="AX4" s="221"/>
    </row>
    <row r="5" spans="1:50" ht="24.95" customHeight="1" x14ac:dyDescent="0.25">
      <c r="A5" s="206" t="s">
        <v>10</v>
      </c>
      <c r="B5" s="206"/>
      <c r="C5" s="206"/>
      <c r="D5" s="206"/>
      <c r="E5" s="206"/>
      <c r="F5" s="206"/>
      <c r="G5" s="206"/>
      <c r="H5" s="206"/>
      <c r="I5" s="206"/>
      <c r="J5" s="206"/>
      <c r="K5" s="206"/>
      <c r="L5" s="207"/>
      <c r="M5" s="208"/>
      <c r="N5" s="208"/>
      <c r="O5" s="208"/>
      <c r="P5" s="208"/>
      <c r="Q5" s="208"/>
      <c r="R5" s="208"/>
      <c r="S5" s="208"/>
      <c r="T5" s="208"/>
      <c r="U5" s="208"/>
      <c r="V5" s="208"/>
      <c r="W5" s="208"/>
      <c r="X5" s="208"/>
      <c r="Y5" s="209"/>
      <c r="Z5" s="210" t="s">
        <v>9</v>
      </c>
      <c r="AA5" s="211"/>
      <c r="AB5" s="211"/>
      <c r="AC5" s="211"/>
      <c r="AD5" s="211"/>
      <c r="AE5" s="211"/>
      <c r="AF5" s="211"/>
      <c r="AG5" s="211"/>
      <c r="AH5" s="211"/>
      <c r="AI5" s="212"/>
      <c r="AJ5" s="213"/>
      <c r="AK5" s="214"/>
      <c r="AL5" s="214"/>
      <c r="AM5" s="214"/>
      <c r="AN5" s="214"/>
      <c r="AO5" s="214"/>
      <c r="AP5" s="214"/>
      <c r="AQ5" s="214"/>
      <c r="AR5" s="214"/>
      <c r="AS5" s="214"/>
      <c r="AT5" s="214"/>
      <c r="AU5" s="214"/>
      <c r="AV5" s="214"/>
      <c r="AW5" s="214"/>
      <c r="AX5" s="215"/>
    </row>
    <row r="6" spans="1:50" x14ac:dyDescent="0.25">
      <c r="A6" s="228" t="s">
        <v>0</v>
      </c>
      <c r="B6" s="229"/>
      <c r="C6" s="229"/>
      <c r="D6" s="229"/>
      <c r="E6" s="229"/>
      <c r="F6" s="229"/>
      <c r="G6" s="229"/>
      <c r="H6" s="229"/>
      <c r="I6" s="229"/>
      <c r="J6" s="229"/>
      <c r="K6" s="230"/>
      <c r="L6" s="234"/>
      <c r="M6" s="235"/>
      <c r="N6" s="235"/>
      <c r="O6" s="235"/>
      <c r="P6" s="235"/>
      <c r="Q6" s="235"/>
      <c r="R6" s="235"/>
      <c r="S6" s="235"/>
      <c r="T6" s="235"/>
      <c r="U6" s="235"/>
      <c r="V6" s="235"/>
      <c r="W6" s="235"/>
      <c r="X6" s="235"/>
      <c r="Y6" s="236"/>
      <c r="Z6" s="210" t="s">
        <v>166</v>
      </c>
      <c r="AA6" s="211"/>
      <c r="AB6" s="211"/>
      <c r="AC6" s="211"/>
      <c r="AD6" s="211"/>
      <c r="AE6" s="211"/>
      <c r="AF6" s="211"/>
      <c r="AG6" s="211"/>
      <c r="AH6" s="211"/>
      <c r="AI6" s="212"/>
      <c r="AJ6" s="219"/>
      <c r="AK6" s="220"/>
      <c r="AL6" s="220"/>
      <c r="AM6" s="220"/>
      <c r="AN6" s="220"/>
      <c r="AO6" s="220"/>
      <c r="AP6" s="220"/>
      <c r="AQ6" s="220"/>
      <c r="AR6" s="220"/>
      <c r="AS6" s="220"/>
      <c r="AT6" s="220"/>
      <c r="AU6" s="220"/>
      <c r="AV6" s="220"/>
      <c r="AW6" s="220"/>
      <c r="AX6" s="221"/>
    </row>
    <row r="7" spans="1:50" x14ac:dyDescent="0.25">
      <c r="A7" s="231"/>
      <c r="B7" s="232"/>
      <c r="C7" s="232"/>
      <c r="D7" s="232"/>
      <c r="E7" s="232"/>
      <c r="F7" s="232"/>
      <c r="G7" s="232"/>
      <c r="H7" s="232"/>
      <c r="I7" s="232"/>
      <c r="J7" s="232"/>
      <c r="K7" s="233"/>
      <c r="L7" s="237"/>
      <c r="M7" s="238"/>
      <c r="N7" s="238"/>
      <c r="O7" s="238"/>
      <c r="P7" s="238"/>
      <c r="Q7" s="238"/>
      <c r="R7" s="238"/>
      <c r="S7" s="238"/>
      <c r="T7" s="238"/>
      <c r="U7" s="238"/>
      <c r="V7" s="238"/>
      <c r="W7" s="238"/>
      <c r="X7" s="238"/>
      <c r="Y7" s="239"/>
      <c r="Z7" s="200" t="s">
        <v>12</v>
      </c>
      <c r="AA7" s="201"/>
      <c r="AB7" s="201"/>
      <c r="AC7" s="201"/>
      <c r="AD7" s="201"/>
      <c r="AE7" s="201"/>
      <c r="AF7" s="201"/>
      <c r="AG7" s="201"/>
      <c r="AH7" s="201"/>
      <c r="AI7" s="202"/>
      <c r="AJ7" s="219"/>
      <c r="AK7" s="220"/>
      <c r="AL7" s="220"/>
      <c r="AM7" s="220"/>
      <c r="AN7" s="220"/>
      <c r="AO7" s="220"/>
      <c r="AP7" s="220"/>
      <c r="AQ7" s="220"/>
      <c r="AR7" s="220"/>
      <c r="AS7" s="220"/>
      <c r="AT7" s="220"/>
      <c r="AU7" s="220"/>
      <c r="AV7" s="220"/>
      <c r="AW7" s="220"/>
      <c r="AX7" s="221"/>
    </row>
    <row r="8" spans="1:50" x14ac:dyDescent="0.25">
      <c r="A8" s="206" t="s">
        <v>11</v>
      </c>
      <c r="B8" s="206"/>
      <c r="C8" s="206"/>
      <c r="D8" s="206"/>
      <c r="E8" s="206"/>
      <c r="F8" s="206"/>
      <c r="G8" s="206"/>
      <c r="H8" s="206"/>
      <c r="I8" s="206"/>
      <c r="J8" s="206"/>
      <c r="K8" s="206"/>
      <c r="L8" s="244" t="s">
        <v>28</v>
      </c>
      <c r="M8" s="245"/>
      <c r="N8" s="246"/>
      <c r="O8" s="247" t="s">
        <v>16</v>
      </c>
      <c r="P8" s="248"/>
      <c r="Q8" s="248"/>
      <c r="R8" s="249"/>
      <c r="S8" s="244" t="s">
        <v>29</v>
      </c>
      <c r="T8" s="245"/>
      <c r="U8" s="246"/>
      <c r="V8" s="197">
        <v>2024</v>
      </c>
      <c r="W8" s="198"/>
      <c r="X8" s="198"/>
      <c r="Y8" s="199"/>
      <c r="Z8" s="200" t="s">
        <v>13</v>
      </c>
      <c r="AA8" s="201"/>
      <c r="AB8" s="201"/>
      <c r="AC8" s="201"/>
      <c r="AD8" s="201"/>
      <c r="AE8" s="201"/>
      <c r="AF8" s="201"/>
      <c r="AG8" s="201"/>
      <c r="AH8" s="201"/>
      <c r="AI8" s="202"/>
      <c r="AJ8" s="240"/>
      <c r="AK8" s="241"/>
      <c r="AL8" s="241"/>
      <c r="AM8" s="241"/>
      <c r="AN8" s="241"/>
      <c r="AO8" s="241"/>
      <c r="AP8" s="241"/>
      <c r="AQ8" s="241"/>
      <c r="AR8" s="241"/>
      <c r="AS8" s="241"/>
      <c r="AT8" s="241"/>
      <c r="AU8" s="241"/>
      <c r="AV8" s="241"/>
      <c r="AW8" s="241"/>
      <c r="AX8" s="242"/>
    </row>
    <row r="9" spans="1:50" ht="30" customHeight="1" x14ac:dyDescent="0.25">
      <c r="A9" s="243" t="s">
        <v>186</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row>
    <row r="10" spans="1:50" ht="15.75" x14ac:dyDescent="0.25">
      <c r="A10" s="205" t="s">
        <v>165</v>
      </c>
      <c r="B10" s="205"/>
      <c r="C10" s="205"/>
      <c r="D10" s="205"/>
      <c r="E10" s="205"/>
      <c r="F10" s="205"/>
      <c r="G10" s="205"/>
      <c r="H10" s="205"/>
      <c r="I10" s="205"/>
      <c r="J10" s="205"/>
      <c r="K10" s="205"/>
      <c r="L10" s="205"/>
      <c r="M10" s="205"/>
      <c r="N10" s="205"/>
      <c r="O10" s="205"/>
      <c r="P10" s="205"/>
      <c r="Q10" s="205"/>
      <c r="R10" s="205"/>
      <c r="S10" s="205"/>
      <c r="T10" s="205"/>
      <c r="U10" s="205"/>
      <c r="V10" s="205"/>
      <c r="W10" s="205"/>
      <c r="X10" s="205"/>
      <c r="Y10" s="205"/>
      <c r="Z10" s="205"/>
      <c r="AA10" s="205"/>
      <c r="AB10" s="205"/>
      <c r="AC10" s="205"/>
      <c r="AD10" s="205"/>
      <c r="AE10" s="205"/>
      <c r="AF10" s="205"/>
      <c r="AG10" s="205"/>
      <c r="AH10" s="205"/>
      <c r="AI10" s="205"/>
      <c r="AJ10" s="205"/>
      <c r="AK10" s="205"/>
      <c r="AL10" s="205"/>
      <c r="AM10" s="205"/>
      <c r="AN10" s="205"/>
      <c r="AO10" s="205"/>
      <c r="AP10" s="205"/>
      <c r="AQ10" s="205"/>
      <c r="AR10" s="205"/>
      <c r="AS10" s="205"/>
      <c r="AT10" s="205"/>
      <c r="AU10" s="205"/>
      <c r="AV10" s="205"/>
      <c r="AW10" s="205"/>
      <c r="AX10" s="205"/>
    </row>
    <row r="11" spans="1:50" ht="15" customHeight="1" x14ac:dyDescent="0.25">
      <c r="A11" s="203" t="s">
        <v>188</v>
      </c>
      <c r="B11" s="204"/>
      <c r="C11" s="203" t="s">
        <v>187</v>
      </c>
      <c r="D11" s="204"/>
      <c r="E11" s="194" t="s">
        <v>185</v>
      </c>
      <c r="F11" s="195"/>
      <c r="G11" s="195"/>
      <c r="H11" s="195"/>
      <c r="I11" s="195"/>
      <c r="J11" s="195"/>
      <c r="K11" s="195"/>
      <c r="L11" s="195"/>
      <c r="M11" s="195"/>
      <c r="N11" s="195"/>
      <c r="O11" s="195"/>
      <c r="P11" s="195"/>
      <c r="Q11" s="195"/>
      <c r="R11" s="195"/>
      <c r="S11" s="195"/>
      <c r="T11" s="195"/>
      <c r="U11" s="195"/>
      <c r="V11" s="195"/>
      <c r="W11" s="195"/>
      <c r="X11" s="195"/>
      <c r="Y11" s="195"/>
      <c r="Z11" s="195"/>
      <c r="AA11" s="195"/>
      <c r="AB11" s="195"/>
      <c r="AC11" s="195"/>
      <c r="AD11" s="195"/>
      <c r="AE11" s="195"/>
      <c r="AF11" s="195"/>
      <c r="AG11" s="195"/>
      <c r="AH11" s="195"/>
      <c r="AI11" s="195"/>
      <c r="AJ11" s="195"/>
      <c r="AK11" s="195"/>
      <c r="AL11" s="195"/>
      <c r="AM11" s="195"/>
      <c r="AN11" s="195"/>
      <c r="AO11" s="195"/>
      <c r="AP11" s="195"/>
      <c r="AQ11" s="195"/>
      <c r="AR11" s="195"/>
      <c r="AS11" s="195"/>
      <c r="AT11" s="195"/>
      <c r="AU11" s="195"/>
      <c r="AV11" s="195"/>
      <c r="AW11" s="195"/>
      <c r="AX11" s="196"/>
    </row>
    <row r="12" spans="1:50" x14ac:dyDescent="0.25">
      <c r="A12" s="179" t="s">
        <v>189</v>
      </c>
      <c r="B12" s="180"/>
      <c r="C12" s="179" t="s">
        <v>540</v>
      </c>
      <c r="D12" s="180"/>
      <c r="E12" s="185" t="s">
        <v>1</v>
      </c>
      <c r="F12" s="186"/>
      <c r="G12" s="186"/>
      <c r="H12" s="186"/>
      <c r="I12" s="186"/>
      <c r="J12" s="186"/>
      <c r="K12" s="186"/>
      <c r="L12" s="186"/>
      <c r="M12" s="186"/>
      <c r="N12" s="186"/>
      <c r="O12" s="186"/>
      <c r="P12" s="186"/>
      <c r="Q12" s="186"/>
      <c r="R12" s="186"/>
      <c r="S12" s="186"/>
      <c r="T12" s="186"/>
      <c r="U12" s="186"/>
      <c r="V12" s="186"/>
      <c r="W12" s="186"/>
      <c r="X12" s="186"/>
      <c r="Y12" s="186"/>
      <c r="Z12" s="186"/>
      <c r="AA12" s="186"/>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6"/>
      <c r="AX12" s="187"/>
    </row>
    <row r="13" spans="1:50" x14ac:dyDescent="0.25">
      <c r="A13" s="181"/>
      <c r="B13" s="182"/>
      <c r="C13" s="181"/>
      <c r="D13" s="182"/>
      <c r="E13" s="188"/>
      <c r="F13" s="189"/>
      <c r="G13" s="189"/>
      <c r="H13" s="189"/>
      <c r="I13" s="189"/>
      <c r="J13" s="189"/>
      <c r="K13" s="189"/>
      <c r="L13" s="189"/>
      <c r="M13" s="189"/>
      <c r="N13" s="189"/>
      <c r="O13" s="189"/>
      <c r="P13" s="189"/>
      <c r="Q13" s="189"/>
      <c r="R13" s="189"/>
      <c r="S13" s="189"/>
      <c r="T13" s="189"/>
      <c r="U13" s="189"/>
      <c r="V13" s="189"/>
      <c r="W13" s="189"/>
      <c r="X13" s="189"/>
      <c r="Y13" s="189"/>
      <c r="Z13" s="189"/>
      <c r="AA13" s="189"/>
      <c r="AB13" s="189"/>
      <c r="AC13" s="189"/>
      <c r="AD13" s="189"/>
      <c r="AE13" s="189"/>
      <c r="AF13" s="189"/>
      <c r="AG13" s="189"/>
      <c r="AH13" s="189"/>
      <c r="AI13" s="189"/>
      <c r="AJ13" s="189"/>
      <c r="AK13" s="189"/>
      <c r="AL13" s="189"/>
      <c r="AM13" s="189"/>
      <c r="AN13" s="189"/>
      <c r="AO13" s="189"/>
      <c r="AP13" s="189"/>
      <c r="AQ13" s="189"/>
      <c r="AR13" s="189"/>
      <c r="AS13" s="189"/>
      <c r="AT13" s="189"/>
      <c r="AU13" s="189"/>
      <c r="AV13" s="189"/>
      <c r="AW13" s="189"/>
      <c r="AX13" s="190"/>
    </row>
    <row r="14" spans="1:50" x14ac:dyDescent="0.25">
      <c r="A14" s="181"/>
      <c r="B14" s="182"/>
      <c r="C14" s="181"/>
      <c r="D14" s="182"/>
      <c r="E14" s="188"/>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189"/>
      <c r="AH14" s="189"/>
      <c r="AI14" s="189"/>
      <c r="AJ14" s="189"/>
      <c r="AK14" s="189"/>
      <c r="AL14" s="189"/>
      <c r="AM14" s="189"/>
      <c r="AN14" s="189"/>
      <c r="AO14" s="189"/>
      <c r="AP14" s="189"/>
      <c r="AQ14" s="189"/>
      <c r="AR14" s="189"/>
      <c r="AS14" s="189"/>
      <c r="AT14" s="189"/>
      <c r="AU14" s="189"/>
      <c r="AV14" s="189"/>
      <c r="AW14" s="189"/>
      <c r="AX14" s="190"/>
    </row>
    <row r="15" spans="1:50" x14ac:dyDescent="0.25">
      <c r="A15" s="181"/>
      <c r="B15" s="182"/>
      <c r="C15" s="181"/>
      <c r="D15" s="182"/>
      <c r="E15" s="188"/>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189"/>
      <c r="AH15" s="189"/>
      <c r="AI15" s="189"/>
      <c r="AJ15" s="189"/>
      <c r="AK15" s="189"/>
      <c r="AL15" s="189"/>
      <c r="AM15" s="189"/>
      <c r="AN15" s="189"/>
      <c r="AO15" s="189"/>
      <c r="AP15" s="189"/>
      <c r="AQ15" s="189"/>
      <c r="AR15" s="189"/>
      <c r="AS15" s="189"/>
      <c r="AT15" s="189"/>
      <c r="AU15" s="189"/>
      <c r="AV15" s="189"/>
      <c r="AW15" s="189"/>
      <c r="AX15" s="190"/>
    </row>
    <row r="16" spans="1:50" x14ac:dyDescent="0.25">
      <c r="A16" s="183"/>
      <c r="B16" s="184"/>
      <c r="C16" s="183"/>
      <c r="D16" s="184"/>
      <c r="E16" s="191"/>
      <c r="F16" s="192"/>
      <c r="G16" s="192"/>
      <c r="H16" s="192"/>
      <c r="I16" s="192"/>
      <c r="J16" s="192"/>
      <c r="K16" s="192"/>
      <c r="L16" s="192"/>
      <c r="M16" s="192"/>
      <c r="N16" s="192"/>
      <c r="O16" s="192"/>
      <c r="P16" s="192"/>
      <c r="Q16" s="192"/>
      <c r="R16" s="192"/>
      <c r="S16" s="192"/>
      <c r="T16" s="192"/>
      <c r="U16" s="192"/>
      <c r="V16" s="192"/>
      <c r="W16" s="192"/>
      <c r="X16" s="192"/>
      <c r="Y16" s="192"/>
      <c r="Z16" s="192"/>
      <c r="AA16" s="192"/>
      <c r="AB16" s="192"/>
      <c r="AC16" s="192"/>
      <c r="AD16" s="192"/>
      <c r="AE16" s="192"/>
      <c r="AF16" s="192"/>
      <c r="AG16" s="192"/>
      <c r="AH16" s="192"/>
      <c r="AI16" s="192"/>
      <c r="AJ16" s="192"/>
      <c r="AK16" s="192"/>
      <c r="AL16" s="192"/>
      <c r="AM16" s="192"/>
      <c r="AN16" s="192"/>
      <c r="AO16" s="192"/>
      <c r="AP16" s="192"/>
      <c r="AQ16" s="192"/>
      <c r="AR16" s="192"/>
      <c r="AS16" s="192"/>
      <c r="AT16" s="192"/>
      <c r="AU16" s="192"/>
      <c r="AV16" s="192"/>
      <c r="AW16" s="192"/>
      <c r="AX16" s="193"/>
    </row>
    <row r="17" spans="1:50" ht="15" customHeight="1" x14ac:dyDescent="0.25">
      <c r="A17" s="203" t="s">
        <v>188</v>
      </c>
      <c r="B17" s="204"/>
      <c r="C17" s="203" t="s">
        <v>187</v>
      </c>
      <c r="D17" s="204"/>
      <c r="E17" s="194" t="s">
        <v>185</v>
      </c>
      <c r="F17" s="195"/>
      <c r="G17" s="195"/>
      <c r="H17" s="195"/>
      <c r="I17" s="195"/>
      <c r="J17" s="195"/>
      <c r="K17" s="195"/>
      <c r="L17" s="195"/>
      <c r="M17" s="195"/>
      <c r="N17" s="195"/>
      <c r="O17" s="195"/>
      <c r="P17" s="195"/>
      <c r="Q17" s="195"/>
      <c r="R17" s="195"/>
      <c r="S17" s="195"/>
      <c r="T17" s="195"/>
      <c r="U17" s="195"/>
      <c r="V17" s="195"/>
      <c r="W17" s="195"/>
      <c r="X17" s="195"/>
      <c r="Y17" s="195"/>
      <c r="Z17" s="195"/>
      <c r="AA17" s="195"/>
      <c r="AB17" s="195"/>
      <c r="AC17" s="195"/>
      <c r="AD17" s="195"/>
      <c r="AE17" s="195"/>
      <c r="AF17" s="195"/>
      <c r="AG17" s="195"/>
      <c r="AH17" s="195"/>
      <c r="AI17" s="195"/>
      <c r="AJ17" s="195"/>
      <c r="AK17" s="195"/>
      <c r="AL17" s="195"/>
      <c r="AM17" s="195"/>
      <c r="AN17" s="195"/>
      <c r="AO17" s="195"/>
      <c r="AP17" s="195"/>
      <c r="AQ17" s="195"/>
      <c r="AR17" s="195"/>
      <c r="AS17" s="195"/>
      <c r="AT17" s="195"/>
      <c r="AU17" s="195"/>
      <c r="AV17" s="195"/>
      <c r="AW17" s="195"/>
      <c r="AX17" s="196"/>
    </row>
    <row r="18" spans="1:50" ht="15" customHeight="1" x14ac:dyDescent="0.25">
      <c r="A18" s="179" t="s">
        <v>190</v>
      </c>
      <c r="B18" s="180"/>
      <c r="C18" s="179" t="s">
        <v>540</v>
      </c>
      <c r="D18" s="180"/>
      <c r="E18" s="185" t="s">
        <v>1</v>
      </c>
      <c r="F18" s="186"/>
      <c r="G18" s="186"/>
      <c r="H18" s="186"/>
      <c r="I18" s="186"/>
      <c r="J18" s="186"/>
      <c r="K18" s="186"/>
      <c r="L18" s="186"/>
      <c r="M18" s="186"/>
      <c r="N18" s="186"/>
      <c r="O18" s="186"/>
      <c r="P18" s="186"/>
      <c r="Q18" s="186"/>
      <c r="R18" s="186"/>
      <c r="S18" s="186"/>
      <c r="T18" s="186"/>
      <c r="U18" s="186"/>
      <c r="V18" s="186"/>
      <c r="W18" s="186"/>
      <c r="X18" s="186"/>
      <c r="Y18" s="186"/>
      <c r="Z18" s="186"/>
      <c r="AA18" s="186"/>
      <c r="AB18" s="186"/>
      <c r="AC18" s="186"/>
      <c r="AD18" s="186"/>
      <c r="AE18" s="186"/>
      <c r="AF18" s="186"/>
      <c r="AG18" s="186"/>
      <c r="AH18" s="186"/>
      <c r="AI18" s="186"/>
      <c r="AJ18" s="186"/>
      <c r="AK18" s="186"/>
      <c r="AL18" s="186"/>
      <c r="AM18" s="186"/>
      <c r="AN18" s="186"/>
      <c r="AO18" s="186"/>
      <c r="AP18" s="186"/>
      <c r="AQ18" s="186"/>
      <c r="AR18" s="186"/>
      <c r="AS18" s="186"/>
      <c r="AT18" s="186"/>
      <c r="AU18" s="186"/>
      <c r="AV18" s="186"/>
      <c r="AW18" s="186"/>
      <c r="AX18" s="187"/>
    </row>
    <row r="19" spans="1:50" x14ac:dyDescent="0.25">
      <c r="A19" s="181"/>
      <c r="B19" s="182"/>
      <c r="C19" s="181"/>
      <c r="D19" s="182"/>
      <c r="E19" s="188"/>
      <c r="F19" s="189"/>
      <c r="G19" s="189"/>
      <c r="H19" s="189"/>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89"/>
      <c r="AI19" s="189"/>
      <c r="AJ19" s="189"/>
      <c r="AK19" s="189"/>
      <c r="AL19" s="189"/>
      <c r="AM19" s="189"/>
      <c r="AN19" s="189"/>
      <c r="AO19" s="189"/>
      <c r="AP19" s="189"/>
      <c r="AQ19" s="189"/>
      <c r="AR19" s="189"/>
      <c r="AS19" s="189"/>
      <c r="AT19" s="189"/>
      <c r="AU19" s="189"/>
      <c r="AV19" s="189"/>
      <c r="AW19" s="189"/>
      <c r="AX19" s="190"/>
    </row>
    <row r="20" spans="1:50" x14ac:dyDescent="0.25">
      <c r="A20" s="181"/>
      <c r="B20" s="182"/>
      <c r="C20" s="181"/>
      <c r="D20" s="182"/>
      <c r="E20" s="188"/>
      <c r="F20" s="189"/>
      <c r="G20" s="189"/>
      <c r="H20" s="189"/>
      <c r="I20" s="189"/>
      <c r="J20" s="189"/>
      <c r="K20" s="189"/>
      <c r="L20" s="189"/>
      <c r="M20" s="189"/>
      <c r="N20" s="189"/>
      <c r="O20" s="189"/>
      <c r="P20" s="189"/>
      <c r="Q20" s="189"/>
      <c r="R20" s="189"/>
      <c r="S20" s="189"/>
      <c r="T20" s="189"/>
      <c r="U20" s="189"/>
      <c r="V20" s="189"/>
      <c r="W20" s="189"/>
      <c r="X20" s="189"/>
      <c r="Y20" s="189"/>
      <c r="Z20" s="189"/>
      <c r="AA20" s="189"/>
      <c r="AB20" s="189"/>
      <c r="AC20" s="189"/>
      <c r="AD20" s="189"/>
      <c r="AE20" s="189"/>
      <c r="AF20" s="189"/>
      <c r="AG20" s="189"/>
      <c r="AH20" s="189"/>
      <c r="AI20" s="189"/>
      <c r="AJ20" s="189"/>
      <c r="AK20" s="189"/>
      <c r="AL20" s="189"/>
      <c r="AM20" s="189"/>
      <c r="AN20" s="189"/>
      <c r="AO20" s="189"/>
      <c r="AP20" s="189"/>
      <c r="AQ20" s="189"/>
      <c r="AR20" s="189"/>
      <c r="AS20" s="189"/>
      <c r="AT20" s="189"/>
      <c r="AU20" s="189"/>
      <c r="AV20" s="189"/>
      <c r="AW20" s="189"/>
      <c r="AX20" s="190"/>
    </row>
    <row r="21" spans="1:50" x14ac:dyDescent="0.25">
      <c r="A21" s="181"/>
      <c r="B21" s="182"/>
      <c r="C21" s="181"/>
      <c r="D21" s="182"/>
      <c r="E21" s="188"/>
      <c r="F21" s="189"/>
      <c r="G21" s="189"/>
      <c r="H21" s="189"/>
      <c r="I21" s="189"/>
      <c r="J21" s="189"/>
      <c r="K21" s="189"/>
      <c r="L21" s="189"/>
      <c r="M21" s="189"/>
      <c r="N21" s="189"/>
      <c r="O21" s="189"/>
      <c r="P21" s="189"/>
      <c r="Q21" s="189"/>
      <c r="R21" s="189"/>
      <c r="S21" s="189"/>
      <c r="T21" s="189"/>
      <c r="U21" s="189"/>
      <c r="V21" s="189"/>
      <c r="W21" s="189"/>
      <c r="X21" s="189"/>
      <c r="Y21" s="189"/>
      <c r="Z21" s="189"/>
      <c r="AA21" s="189"/>
      <c r="AB21" s="189"/>
      <c r="AC21" s="189"/>
      <c r="AD21" s="189"/>
      <c r="AE21" s="189"/>
      <c r="AF21" s="189"/>
      <c r="AG21" s="189"/>
      <c r="AH21" s="189"/>
      <c r="AI21" s="189"/>
      <c r="AJ21" s="189"/>
      <c r="AK21" s="189"/>
      <c r="AL21" s="189"/>
      <c r="AM21" s="189"/>
      <c r="AN21" s="189"/>
      <c r="AO21" s="189"/>
      <c r="AP21" s="189"/>
      <c r="AQ21" s="189"/>
      <c r="AR21" s="189"/>
      <c r="AS21" s="189"/>
      <c r="AT21" s="189"/>
      <c r="AU21" s="189"/>
      <c r="AV21" s="189"/>
      <c r="AW21" s="189"/>
      <c r="AX21" s="190"/>
    </row>
    <row r="22" spans="1:50" x14ac:dyDescent="0.25">
      <c r="A22" s="183"/>
      <c r="B22" s="184"/>
      <c r="C22" s="183"/>
      <c r="D22" s="184"/>
      <c r="E22" s="191"/>
      <c r="F22" s="192"/>
      <c r="G22" s="192"/>
      <c r="H22" s="192"/>
      <c r="I22" s="192"/>
      <c r="J22" s="192"/>
      <c r="K22" s="192"/>
      <c r="L22" s="192"/>
      <c r="M22" s="192"/>
      <c r="N22" s="192"/>
      <c r="O22" s="192"/>
      <c r="P22" s="192"/>
      <c r="Q22" s="192"/>
      <c r="R22" s="192"/>
      <c r="S22" s="192"/>
      <c r="T22" s="192"/>
      <c r="U22" s="192"/>
      <c r="V22" s="192"/>
      <c r="W22" s="192"/>
      <c r="X22" s="192"/>
      <c r="Y22" s="192"/>
      <c r="Z22" s="192"/>
      <c r="AA22" s="192"/>
      <c r="AB22" s="192"/>
      <c r="AC22" s="192"/>
      <c r="AD22" s="192"/>
      <c r="AE22" s="192"/>
      <c r="AF22" s="192"/>
      <c r="AG22" s="192"/>
      <c r="AH22" s="192"/>
      <c r="AI22" s="192"/>
      <c r="AJ22" s="192"/>
      <c r="AK22" s="192"/>
      <c r="AL22" s="192"/>
      <c r="AM22" s="192"/>
      <c r="AN22" s="192"/>
      <c r="AO22" s="192"/>
      <c r="AP22" s="192"/>
      <c r="AQ22" s="192"/>
      <c r="AR22" s="192"/>
      <c r="AS22" s="192"/>
      <c r="AT22" s="192"/>
      <c r="AU22" s="192"/>
      <c r="AV22" s="192"/>
      <c r="AW22" s="192"/>
      <c r="AX22" s="193"/>
    </row>
    <row r="23" spans="1:50" ht="15" customHeight="1" x14ac:dyDescent="0.25">
      <c r="A23" s="250" t="s">
        <v>188</v>
      </c>
      <c r="B23" s="251"/>
      <c r="C23" s="203" t="s">
        <v>187</v>
      </c>
      <c r="D23" s="204"/>
      <c r="E23" s="194" t="s">
        <v>185</v>
      </c>
      <c r="F23" s="195"/>
      <c r="G23" s="195"/>
      <c r="H23" s="195"/>
      <c r="I23" s="195"/>
      <c r="J23" s="195"/>
      <c r="K23" s="195"/>
      <c r="L23" s="195"/>
      <c r="M23" s="195"/>
      <c r="N23" s="195"/>
      <c r="O23" s="195"/>
      <c r="P23" s="195"/>
      <c r="Q23" s="195"/>
      <c r="R23" s="195"/>
      <c r="S23" s="195"/>
      <c r="T23" s="195"/>
      <c r="U23" s="195"/>
      <c r="V23" s="195"/>
      <c r="W23" s="195"/>
      <c r="X23" s="195"/>
      <c r="Y23" s="195"/>
      <c r="Z23" s="195"/>
      <c r="AA23" s="195"/>
      <c r="AB23" s="195"/>
      <c r="AC23" s="195"/>
      <c r="AD23" s="195"/>
      <c r="AE23" s="195"/>
      <c r="AF23" s="195"/>
      <c r="AG23" s="195"/>
      <c r="AH23" s="195"/>
      <c r="AI23" s="195"/>
      <c r="AJ23" s="195"/>
      <c r="AK23" s="195"/>
      <c r="AL23" s="195"/>
      <c r="AM23" s="195"/>
      <c r="AN23" s="195"/>
      <c r="AO23" s="195"/>
      <c r="AP23" s="195"/>
      <c r="AQ23" s="195"/>
      <c r="AR23" s="195"/>
      <c r="AS23" s="195"/>
      <c r="AT23" s="195"/>
      <c r="AU23" s="195"/>
      <c r="AV23" s="195"/>
      <c r="AW23" s="195"/>
      <c r="AX23" s="196"/>
    </row>
    <row r="24" spans="1:50" ht="15" customHeight="1" x14ac:dyDescent="0.25">
      <c r="A24" s="179" t="s">
        <v>191</v>
      </c>
      <c r="B24" s="180"/>
      <c r="C24" s="179" t="s">
        <v>540</v>
      </c>
      <c r="D24" s="180"/>
      <c r="E24" s="185" t="s">
        <v>1</v>
      </c>
      <c r="F24" s="186"/>
      <c r="G24" s="186"/>
      <c r="H24" s="186"/>
      <c r="I24" s="186"/>
      <c r="J24" s="186"/>
      <c r="K24" s="186"/>
      <c r="L24" s="186"/>
      <c r="M24" s="186"/>
      <c r="N24" s="186"/>
      <c r="O24" s="186"/>
      <c r="P24" s="186"/>
      <c r="Q24" s="186"/>
      <c r="R24" s="186"/>
      <c r="S24" s="186"/>
      <c r="T24" s="186"/>
      <c r="U24" s="186"/>
      <c r="V24" s="186"/>
      <c r="W24" s="186"/>
      <c r="X24" s="186"/>
      <c r="Y24" s="186"/>
      <c r="Z24" s="186"/>
      <c r="AA24" s="186"/>
      <c r="AB24" s="186"/>
      <c r="AC24" s="186"/>
      <c r="AD24" s="186"/>
      <c r="AE24" s="186"/>
      <c r="AF24" s="186"/>
      <c r="AG24" s="186"/>
      <c r="AH24" s="186"/>
      <c r="AI24" s="186"/>
      <c r="AJ24" s="186"/>
      <c r="AK24" s="186"/>
      <c r="AL24" s="186"/>
      <c r="AM24" s="186"/>
      <c r="AN24" s="186"/>
      <c r="AO24" s="186"/>
      <c r="AP24" s="186"/>
      <c r="AQ24" s="186"/>
      <c r="AR24" s="186"/>
      <c r="AS24" s="186"/>
      <c r="AT24" s="186"/>
      <c r="AU24" s="186"/>
      <c r="AV24" s="186"/>
      <c r="AW24" s="186"/>
      <c r="AX24" s="187"/>
    </row>
    <row r="25" spans="1:50" x14ac:dyDescent="0.25">
      <c r="A25" s="181"/>
      <c r="B25" s="182"/>
      <c r="C25" s="181"/>
      <c r="D25" s="182"/>
      <c r="E25" s="188"/>
      <c r="F25" s="189"/>
      <c r="G25" s="189"/>
      <c r="H25" s="189"/>
      <c r="I25" s="189"/>
      <c r="J25" s="189"/>
      <c r="K25" s="189"/>
      <c r="L25" s="189"/>
      <c r="M25" s="189"/>
      <c r="N25" s="189"/>
      <c r="O25" s="189"/>
      <c r="P25" s="189"/>
      <c r="Q25" s="189"/>
      <c r="R25" s="189"/>
      <c r="S25" s="189"/>
      <c r="T25" s="189"/>
      <c r="U25" s="189"/>
      <c r="V25" s="189"/>
      <c r="W25" s="189"/>
      <c r="X25" s="189"/>
      <c r="Y25" s="189"/>
      <c r="Z25" s="189"/>
      <c r="AA25" s="189"/>
      <c r="AB25" s="189"/>
      <c r="AC25" s="189"/>
      <c r="AD25" s="189"/>
      <c r="AE25" s="189"/>
      <c r="AF25" s="189"/>
      <c r="AG25" s="189"/>
      <c r="AH25" s="189"/>
      <c r="AI25" s="189"/>
      <c r="AJ25" s="189"/>
      <c r="AK25" s="189"/>
      <c r="AL25" s="189"/>
      <c r="AM25" s="189"/>
      <c r="AN25" s="189"/>
      <c r="AO25" s="189"/>
      <c r="AP25" s="189"/>
      <c r="AQ25" s="189"/>
      <c r="AR25" s="189"/>
      <c r="AS25" s="189"/>
      <c r="AT25" s="189"/>
      <c r="AU25" s="189"/>
      <c r="AV25" s="189"/>
      <c r="AW25" s="189"/>
      <c r="AX25" s="190"/>
    </row>
    <row r="26" spans="1:50" x14ac:dyDescent="0.25">
      <c r="A26" s="181"/>
      <c r="B26" s="182"/>
      <c r="C26" s="181"/>
      <c r="D26" s="182"/>
      <c r="E26" s="188"/>
      <c r="F26" s="189"/>
      <c r="G26" s="189"/>
      <c r="H26" s="189"/>
      <c r="I26" s="189"/>
      <c r="J26" s="189"/>
      <c r="K26" s="189"/>
      <c r="L26" s="189"/>
      <c r="M26" s="189"/>
      <c r="N26" s="189"/>
      <c r="O26" s="189"/>
      <c r="P26" s="189"/>
      <c r="Q26" s="189"/>
      <c r="R26" s="189"/>
      <c r="S26" s="189"/>
      <c r="T26" s="189"/>
      <c r="U26" s="189"/>
      <c r="V26" s="189"/>
      <c r="W26" s="189"/>
      <c r="X26" s="189"/>
      <c r="Y26" s="189"/>
      <c r="Z26" s="189"/>
      <c r="AA26" s="189"/>
      <c r="AB26" s="189"/>
      <c r="AC26" s="189"/>
      <c r="AD26" s="189"/>
      <c r="AE26" s="189"/>
      <c r="AF26" s="189"/>
      <c r="AG26" s="189"/>
      <c r="AH26" s="189"/>
      <c r="AI26" s="189"/>
      <c r="AJ26" s="189"/>
      <c r="AK26" s="189"/>
      <c r="AL26" s="189"/>
      <c r="AM26" s="189"/>
      <c r="AN26" s="189"/>
      <c r="AO26" s="189"/>
      <c r="AP26" s="189"/>
      <c r="AQ26" s="189"/>
      <c r="AR26" s="189"/>
      <c r="AS26" s="189"/>
      <c r="AT26" s="189"/>
      <c r="AU26" s="189"/>
      <c r="AV26" s="189"/>
      <c r="AW26" s="189"/>
      <c r="AX26" s="190"/>
    </row>
    <row r="27" spans="1:50" x14ac:dyDescent="0.25">
      <c r="A27" s="181"/>
      <c r="B27" s="182"/>
      <c r="C27" s="181"/>
      <c r="D27" s="182"/>
      <c r="E27" s="188"/>
      <c r="F27" s="189"/>
      <c r="G27" s="189"/>
      <c r="H27" s="189"/>
      <c r="I27" s="189"/>
      <c r="J27" s="189"/>
      <c r="K27" s="189"/>
      <c r="L27" s="189"/>
      <c r="M27" s="189"/>
      <c r="N27" s="189"/>
      <c r="O27" s="189"/>
      <c r="P27" s="189"/>
      <c r="Q27" s="189"/>
      <c r="R27" s="189"/>
      <c r="S27" s="189"/>
      <c r="T27" s="189"/>
      <c r="U27" s="189"/>
      <c r="V27" s="189"/>
      <c r="W27" s="189"/>
      <c r="X27" s="189"/>
      <c r="Y27" s="189"/>
      <c r="Z27" s="189"/>
      <c r="AA27" s="189"/>
      <c r="AB27" s="189"/>
      <c r="AC27" s="189"/>
      <c r="AD27" s="189"/>
      <c r="AE27" s="189"/>
      <c r="AF27" s="189"/>
      <c r="AG27" s="189"/>
      <c r="AH27" s="189"/>
      <c r="AI27" s="189"/>
      <c r="AJ27" s="189"/>
      <c r="AK27" s="189"/>
      <c r="AL27" s="189"/>
      <c r="AM27" s="189"/>
      <c r="AN27" s="189"/>
      <c r="AO27" s="189"/>
      <c r="AP27" s="189"/>
      <c r="AQ27" s="189"/>
      <c r="AR27" s="189"/>
      <c r="AS27" s="189"/>
      <c r="AT27" s="189"/>
      <c r="AU27" s="189"/>
      <c r="AV27" s="189"/>
      <c r="AW27" s="189"/>
      <c r="AX27" s="190"/>
    </row>
    <row r="28" spans="1:50" x14ac:dyDescent="0.25">
      <c r="A28" s="183"/>
      <c r="B28" s="184"/>
      <c r="C28" s="183"/>
      <c r="D28" s="184"/>
      <c r="E28" s="191"/>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192"/>
      <c r="AV28" s="192"/>
      <c r="AW28" s="192"/>
      <c r="AX28" s="193"/>
    </row>
    <row r="29" spans="1:50" ht="15" customHeight="1" x14ac:dyDescent="0.25">
      <c r="A29" s="203" t="s">
        <v>188</v>
      </c>
      <c r="B29" s="204"/>
      <c r="C29" s="203" t="s">
        <v>187</v>
      </c>
      <c r="D29" s="204"/>
      <c r="E29" s="194" t="s">
        <v>185</v>
      </c>
      <c r="F29" s="195"/>
      <c r="G29" s="195"/>
      <c r="H29" s="195"/>
      <c r="I29" s="195"/>
      <c r="J29" s="195"/>
      <c r="K29" s="195"/>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195"/>
      <c r="AI29" s="195"/>
      <c r="AJ29" s="195"/>
      <c r="AK29" s="195"/>
      <c r="AL29" s="195"/>
      <c r="AM29" s="195"/>
      <c r="AN29" s="195"/>
      <c r="AO29" s="195"/>
      <c r="AP29" s="195"/>
      <c r="AQ29" s="195"/>
      <c r="AR29" s="195"/>
      <c r="AS29" s="195"/>
      <c r="AT29" s="195"/>
      <c r="AU29" s="195"/>
      <c r="AV29" s="195"/>
      <c r="AW29" s="195"/>
      <c r="AX29" s="196"/>
    </row>
    <row r="30" spans="1:50" ht="15" customHeight="1" x14ac:dyDescent="0.25">
      <c r="A30" s="179" t="s">
        <v>200</v>
      </c>
      <c r="B30" s="180"/>
      <c r="C30" s="179" t="s">
        <v>540</v>
      </c>
      <c r="D30" s="180"/>
      <c r="E30" s="185" t="s">
        <v>1</v>
      </c>
      <c r="F30" s="186"/>
      <c r="G30" s="186"/>
      <c r="H30" s="186"/>
      <c r="I30" s="186"/>
      <c r="J30" s="186"/>
      <c r="K30" s="186"/>
      <c r="L30" s="186"/>
      <c r="M30" s="186"/>
      <c r="N30" s="186"/>
      <c r="O30" s="186"/>
      <c r="P30" s="186"/>
      <c r="Q30" s="186"/>
      <c r="R30" s="186"/>
      <c r="S30" s="186"/>
      <c r="T30" s="186"/>
      <c r="U30" s="186"/>
      <c r="V30" s="186"/>
      <c r="W30" s="186"/>
      <c r="X30" s="186"/>
      <c r="Y30" s="186"/>
      <c r="Z30" s="186"/>
      <c r="AA30" s="186"/>
      <c r="AB30" s="186"/>
      <c r="AC30" s="186"/>
      <c r="AD30" s="186"/>
      <c r="AE30" s="186"/>
      <c r="AF30" s="186"/>
      <c r="AG30" s="186"/>
      <c r="AH30" s="186"/>
      <c r="AI30" s="186"/>
      <c r="AJ30" s="186"/>
      <c r="AK30" s="186"/>
      <c r="AL30" s="186"/>
      <c r="AM30" s="186"/>
      <c r="AN30" s="186"/>
      <c r="AO30" s="186"/>
      <c r="AP30" s="186"/>
      <c r="AQ30" s="186"/>
      <c r="AR30" s="186"/>
      <c r="AS30" s="186"/>
      <c r="AT30" s="186"/>
      <c r="AU30" s="186"/>
      <c r="AV30" s="186"/>
      <c r="AW30" s="186"/>
      <c r="AX30" s="187"/>
    </row>
    <row r="31" spans="1:50" x14ac:dyDescent="0.25">
      <c r="A31" s="181"/>
      <c r="B31" s="182"/>
      <c r="C31" s="181"/>
      <c r="D31" s="182"/>
      <c r="E31" s="188"/>
      <c r="F31" s="189"/>
      <c r="G31" s="189"/>
      <c r="H31" s="189"/>
      <c r="I31" s="189"/>
      <c r="J31" s="189"/>
      <c r="K31" s="189"/>
      <c r="L31" s="189"/>
      <c r="M31" s="189"/>
      <c r="N31" s="189"/>
      <c r="O31" s="189"/>
      <c r="P31" s="189"/>
      <c r="Q31" s="189"/>
      <c r="R31" s="189"/>
      <c r="S31" s="189"/>
      <c r="T31" s="189"/>
      <c r="U31" s="189"/>
      <c r="V31" s="189"/>
      <c r="W31" s="189"/>
      <c r="X31" s="189"/>
      <c r="Y31" s="189"/>
      <c r="Z31" s="189"/>
      <c r="AA31" s="189"/>
      <c r="AB31" s="189"/>
      <c r="AC31" s="189"/>
      <c r="AD31" s="189"/>
      <c r="AE31" s="189"/>
      <c r="AF31" s="189"/>
      <c r="AG31" s="189"/>
      <c r="AH31" s="189"/>
      <c r="AI31" s="189"/>
      <c r="AJ31" s="189"/>
      <c r="AK31" s="189"/>
      <c r="AL31" s="189"/>
      <c r="AM31" s="189"/>
      <c r="AN31" s="189"/>
      <c r="AO31" s="189"/>
      <c r="AP31" s="189"/>
      <c r="AQ31" s="189"/>
      <c r="AR31" s="189"/>
      <c r="AS31" s="189"/>
      <c r="AT31" s="189"/>
      <c r="AU31" s="189"/>
      <c r="AV31" s="189"/>
      <c r="AW31" s="189"/>
      <c r="AX31" s="190"/>
    </row>
    <row r="32" spans="1:50" x14ac:dyDescent="0.25">
      <c r="A32" s="181"/>
      <c r="B32" s="182"/>
      <c r="C32" s="181"/>
      <c r="D32" s="182"/>
      <c r="E32" s="188"/>
      <c r="F32" s="189"/>
      <c r="G32" s="189"/>
      <c r="H32" s="189"/>
      <c r="I32" s="189"/>
      <c r="J32" s="189"/>
      <c r="K32" s="189"/>
      <c r="L32" s="189"/>
      <c r="M32" s="189"/>
      <c r="N32" s="189"/>
      <c r="O32" s="189"/>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c r="AR32" s="189"/>
      <c r="AS32" s="189"/>
      <c r="AT32" s="189"/>
      <c r="AU32" s="189"/>
      <c r="AV32" s="189"/>
      <c r="AW32" s="189"/>
      <c r="AX32" s="190"/>
    </row>
    <row r="33" spans="1:50" x14ac:dyDescent="0.25">
      <c r="A33" s="181"/>
      <c r="B33" s="182"/>
      <c r="C33" s="181"/>
      <c r="D33" s="182"/>
      <c r="E33" s="188"/>
      <c r="F33" s="189"/>
      <c r="G33" s="189"/>
      <c r="H33" s="189"/>
      <c r="I33" s="189"/>
      <c r="J33" s="189"/>
      <c r="K33" s="189"/>
      <c r="L33" s="189"/>
      <c r="M33" s="189"/>
      <c r="N33" s="189"/>
      <c r="O33" s="189"/>
      <c r="P33" s="189"/>
      <c r="Q33" s="189"/>
      <c r="R33" s="189"/>
      <c r="S33" s="189"/>
      <c r="T33" s="189"/>
      <c r="U33" s="189"/>
      <c r="V33" s="189"/>
      <c r="W33" s="189"/>
      <c r="X33" s="189"/>
      <c r="Y33" s="189"/>
      <c r="Z33" s="189"/>
      <c r="AA33" s="189"/>
      <c r="AB33" s="189"/>
      <c r="AC33" s="189"/>
      <c r="AD33" s="189"/>
      <c r="AE33" s="189"/>
      <c r="AF33" s="189"/>
      <c r="AG33" s="189"/>
      <c r="AH33" s="189"/>
      <c r="AI33" s="189"/>
      <c r="AJ33" s="189"/>
      <c r="AK33" s="189"/>
      <c r="AL33" s="189"/>
      <c r="AM33" s="189"/>
      <c r="AN33" s="189"/>
      <c r="AO33" s="189"/>
      <c r="AP33" s="189"/>
      <c r="AQ33" s="189"/>
      <c r="AR33" s="189"/>
      <c r="AS33" s="189"/>
      <c r="AT33" s="189"/>
      <c r="AU33" s="189"/>
      <c r="AV33" s="189"/>
      <c r="AW33" s="189"/>
      <c r="AX33" s="190"/>
    </row>
    <row r="34" spans="1:50" x14ac:dyDescent="0.25">
      <c r="A34" s="183"/>
      <c r="B34" s="184"/>
      <c r="C34" s="183"/>
      <c r="D34" s="184"/>
      <c r="E34" s="191"/>
      <c r="F34" s="192"/>
      <c r="G34" s="192"/>
      <c r="H34" s="192"/>
      <c r="I34" s="192"/>
      <c r="J34" s="192"/>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192"/>
      <c r="AU34" s="192"/>
      <c r="AV34" s="192"/>
      <c r="AW34" s="192"/>
      <c r="AX34" s="193"/>
    </row>
    <row r="35" spans="1:50" ht="15" customHeight="1" x14ac:dyDescent="0.25">
      <c r="A35" s="203" t="s">
        <v>188</v>
      </c>
      <c r="B35" s="204"/>
      <c r="C35" s="203" t="s">
        <v>187</v>
      </c>
      <c r="D35" s="204"/>
      <c r="E35" s="194" t="s">
        <v>185</v>
      </c>
      <c r="F35" s="195"/>
      <c r="G35" s="195"/>
      <c r="H35" s="195"/>
      <c r="I35" s="195"/>
      <c r="J35" s="195"/>
      <c r="K35" s="195"/>
      <c r="L35" s="195"/>
      <c r="M35" s="195"/>
      <c r="N35" s="195"/>
      <c r="O35" s="195"/>
      <c r="P35" s="195"/>
      <c r="Q35" s="195"/>
      <c r="R35" s="195"/>
      <c r="S35" s="195"/>
      <c r="T35" s="195"/>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c r="AR35" s="195"/>
      <c r="AS35" s="195"/>
      <c r="AT35" s="195"/>
      <c r="AU35" s="195"/>
      <c r="AV35" s="195"/>
      <c r="AW35" s="195"/>
      <c r="AX35" s="196"/>
    </row>
    <row r="36" spans="1:50" ht="15" customHeight="1" x14ac:dyDescent="0.25">
      <c r="A36" s="179" t="s">
        <v>192</v>
      </c>
      <c r="B36" s="180"/>
      <c r="C36" s="179" t="s">
        <v>540</v>
      </c>
      <c r="D36" s="180"/>
      <c r="E36" s="185" t="s">
        <v>1</v>
      </c>
      <c r="F36" s="186"/>
      <c r="G36" s="186"/>
      <c r="H36" s="186"/>
      <c r="I36" s="186"/>
      <c r="J36" s="186"/>
      <c r="K36" s="186"/>
      <c r="L36" s="186"/>
      <c r="M36" s="186"/>
      <c r="N36" s="186"/>
      <c r="O36" s="186"/>
      <c r="P36" s="186"/>
      <c r="Q36" s="186"/>
      <c r="R36" s="186"/>
      <c r="S36" s="186"/>
      <c r="T36" s="186"/>
      <c r="U36" s="186"/>
      <c r="V36" s="186"/>
      <c r="W36" s="186"/>
      <c r="X36" s="186"/>
      <c r="Y36" s="186"/>
      <c r="Z36" s="186"/>
      <c r="AA36" s="186"/>
      <c r="AB36" s="186"/>
      <c r="AC36" s="186"/>
      <c r="AD36" s="186"/>
      <c r="AE36" s="186"/>
      <c r="AF36" s="186"/>
      <c r="AG36" s="186"/>
      <c r="AH36" s="186"/>
      <c r="AI36" s="186"/>
      <c r="AJ36" s="186"/>
      <c r="AK36" s="186"/>
      <c r="AL36" s="186"/>
      <c r="AM36" s="186"/>
      <c r="AN36" s="186"/>
      <c r="AO36" s="186"/>
      <c r="AP36" s="186"/>
      <c r="AQ36" s="186"/>
      <c r="AR36" s="186"/>
      <c r="AS36" s="186"/>
      <c r="AT36" s="186"/>
      <c r="AU36" s="186"/>
      <c r="AV36" s="186"/>
      <c r="AW36" s="186"/>
      <c r="AX36" s="187"/>
    </row>
    <row r="37" spans="1:50" x14ac:dyDescent="0.25">
      <c r="A37" s="181"/>
      <c r="B37" s="182"/>
      <c r="C37" s="181"/>
      <c r="D37" s="182"/>
      <c r="E37" s="188"/>
      <c r="F37" s="189"/>
      <c r="G37" s="189"/>
      <c r="H37" s="189"/>
      <c r="I37" s="189"/>
      <c r="J37" s="189"/>
      <c r="K37" s="189"/>
      <c r="L37" s="189"/>
      <c r="M37" s="189"/>
      <c r="N37" s="189"/>
      <c r="O37" s="189"/>
      <c r="P37" s="189"/>
      <c r="Q37" s="189"/>
      <c r="R37" s="189"/>
      <c r="S37" s="189"/>
      <c r="T37" s="189"/>
      <c r="U37" s="189"/>
      <c r="V37" s="189"/>
      <c r="W37" s="189"/>
      <c r="X37" s="189"/>
      <c r="Y37" s="189"/>
      <c r="Z37" s="189"/>
      <c r="AA37" s="189"/>
      <c r="AB37" s="189"/>
      <c r="AC37" s="189"/>
      <c r="AD37" s="189"/>
      <c r="AE37" s="189"/>
      <c r="AF37" s="189"/>
      <c r="AG37" s="189"/>
      <c r="AH37" s="189"/>
      <c r="AI37" s="189"/>
      <c r="AJ37" s="189"/>
      <c r="AK37" s="189"/>
      <c r="AL37" s="189"/>
      <c r="AM37" s="189"/>
      <c r="AN37" s="189"/>
      <c r="AO37" s="189"/>
      <c r="AP37" s="189"/>
      <c r="AQ37" s="189"/>
      <c r="AR37" s="189"/>
      <c r="AS37" s="189"/>
      <c r="AT37" s="189"/>
      <c r="AU37" s="189"/>
      <c r="AV37" s="189"/>
      <c r="AW37" s="189"/>
      <c r="AX37" s="190"/>
    </row>
    <row r="38" spans="1:50" x14ac:dyDescent="0.25">
      <c r="A38" s="181"/>
      <c r="B38" s="182"/>
      <c r="C38" s="181"/>
      <c r="D38" s="182"/>
      <c r="E38" s="188"/>
      <c r="F38" s="189"/>
      <c r="G38" s="189"/>
      <c r="H38" s="189"/>
      <c r="I38" s="189"/>
      <c r="J38" s="189"/>
      <c r="K38" s="189"/>
      <c r="L38" s="189"/>
      <c r="M38" s="189"/>
      <c r="N38" s="189"/>
      <c r="O38" s="189"/>
      <c r="P38" s="189"/>
      <c r="Q38" s="189"/>
      <c r="R38" s="189"/>
      <c r="S38" s="189"/>
      <c r="T38" s="189"/>
      <c r="U38" s="189"/>
      <c r="V38" s="189"/>
      <c r="W38" s="189"/>
      <c r="X38" s="189"/>
      <c r="Y38" s="189"/>
      <c r="Z38" s="189"/>
      <c r="AA38" s="189"/>
      <c r="AB38" s="189"/>
      <c r="AC38" s="189"/>
      <c r="AD38" s="189"/>
      <c r="AE38" s="189"/>
      <c r="AF38" s="189"/>
      <c r="AG38" s="189"/>
      <c r="AH38" s="189"/>
      <c r="AI38" s="189"/>
      <c r="AJ38" s="189"/>
      <c r="AK38" s="189"/>
      <c r="AL38" s="189"/>
      <c r="AM38" s="189"/>
      <c r="AN38" s="189"/>
      <c r="AO38" s="189"/>
      <c r="AP38" s="189"/>
      <c r="AQ38" s="189"/>
      <c r="AR38" s="189"/>
      <c r="AS38" s="189"/>
      <c r="AT38" s="189"/>
      <c r="AU38" s="189"/>
      <c r="AV38" s="189"/>
      <c r="AW38" s="189"/>
      <c r="AX38" s="190"/>
    </row>
    <row r="39" spans="1:50" x14ac:dyDescent="0.25">
      <c r="A39" s="181"/>
      <c r="B39" s="182"/>
      <c r="C39" s="181"/>
      <c r="D39" s="182"/>
      <c r="E39" s="188"/>
      <c r="F39" s="189"/>
      <c r="G39" s="189"/>
      <c r="H39" s="189"/>
      <c r="I39" s="189"/>
      <c r="J39" s="189"/>
      <c r="K39" s="189"/>
      <c r="L39" s="189"/>
      <c r="M39" s="189"/>
      <c r="N39" s="189"/>
      <c r="O39" s="189"/>
      <c r="P39" s="189"/>
      <c r="Q39" s="189"/>
      <c r="R39" s="189"/>
      <c r="S39" s="189"/>
      <c r="T39" s="189"/>
      <c r="U39" s="189"/>
      <c r="V39" s="189"/>
      <c r="W39" s="189"/>
      <c r="X39" s="189"/>
      <c r="Y39" s="189"/>
      <c r="Z39" s="189"/>
      <c r="AA39" s="189"/>
      <c r="AB39" s="189"/>
      <c r="AC39" s="189"/>
      <c r="AD39" s="189"/>
      <c r="AE39" s="189"/>
      <c r="AF39" s="189"/>
      <c r="AG39" s="189"/>
      <c r="AH39" s="189"/>
      <c r="AI39" s="189"/>
      <c r="AJ39" s="189"/>
      <c r="AK39" s="189"/>
      <c r="AL39" s="189"/>
      <c r="AM39" s="189"/>
      <c r="AN39" s="189"/>
      <c r="AO39" s="189"/>
      <c r="AP39" s="189"/>
      <c r="AQ39" s="189"/>
      <c r="AR39" s="189"/>
      <c r="AS39" s="189"/>
      <c r="AT39" s="189"/>
      <c r="AU39" s="189"/>
      <c r="AV39" s="189"/>
      <c r="AW39" s="189"/>
      <c r="AX39" s="190"/>
    </row>
    <row r="40" spans="1:50" x14ac:dyDescent="0.25">
      <c r="A40" s="183"/>
      <c r="B40" s="184"/>
      <c r="C40" s="183"/>
      <c r="D40" s="184"/>
      <c r="E40" s="191"/>
      <c r="F40" s="192"/>
      <c r="G40" s="192"/>
      <c r="H40" s="192"/>
      <c r="I40" s="192"/>
      <c r="J40" s="192"/>
      <c r="K40" s="192"/>
      <c r="L40" s="192"/>
      <c r="M40" s="192"/>
      <c r="N40" s="192"/>
      <c r="O40" s="192"/>
      <c r="P40" s="192"/>
      <c r="Q40" s="192"/>
      <c r="R40" s="192"/>
      <c r="S40" s="192"/>
      <c r="T40" s="192"/>
      <c r="U40" s="192"/>
      <c r="V40" s="192"/>
      <c r="W40" s="192"/>
      <c r="X40" s="192"/>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2"/>
      <c r="AW40" s="192"/>
      <c r="AX40" s="193"/>
    </row>
    <row r="41" spans="1:50" ht="15" customHeight="1" x14ac:dyDescent="0.25">
      <c r="A41" s="203" t="s">
        <v>188</v>
      </c>
      <c r="B41" s="204"/>
      <c r="C41" s="203" t="s">
        <v>187</v>
      </c>
      <c r="D41" s="204"/>
      <c r="E41" s="194" t="s">
        <v>185</v>
      </c>
      <c r="F41" s="195"/>
      <c r="G41" s="195"/>
      <c r="H41" s="195"/>
      <c r="I41" s="195"/>
      <c r="J41" s="195"/>
      <c r="K41" s="195"/>
      <c r="L41" s="195"/>
      <c r="M41" s="195"/>
      <c r="N41" s="195"/>
      <c r="O41" s="195"/>
      <c r="P41" s="195"/>
      <c r="Q41" s="195"/>
      <c r="R41" s="195"/>
      <c r="S41" s="195"/>
      <c r="T41" s="195"/>
      <c r="U41" s="195"/>
      <c r="V41" s="195"/>
      <c r="W41" s="195"/>
      <c r="X41" s="195"/>
      <c r="Y41" s="195"/>
      <c r="Z41" s="195"/>
      <c r="AA41" s="195"/>
      <c r="AB41" s="195"/>
      <c r="AC41" s="195"/>
      <c r="AD41" s="195"/>
      <c r="AE41" s="195"/>
      <c r="AF41" s="195"/>
      <c r="AG41" s="195"/>
      <c r="AH41" s="195"/>
      <c r="AI41" s="195"/>
      <c r="AJ41" s="195"/>
      <c r="AK41" s="195"/>
      <c r="AL41" s="195"/>
      <c r="AM41" s="195"/>
      <c r="AN41" s="195"/>
      <c r="AO41" s="195"/>
      <c r="AP41" s="195"/>
      <c r="AQ41" s="195"/>
      <c r="AR41" s="195"/>
      <c r="AS41" s="195"/>
      <c r="AT41" s="195"/>
      <c r="AU41" s="195"/>
      <c r="AV41" s="195"/>
      <c r="AW41" s="195"/>
      <c r="AX41" s="196"/>
    </row>
    <row r="42" spans="1:50" ht="15" customHeight="1" x14ac:dyDescent="0.25">
      <c r="A42" s="179" t="s">
        <v>193</v>
      </c>
      <c r="B42" s="180"/>
      <c r="C42" s="179" t="s">
        <v>540</v>
      </c>
      <c r="D42" s="180"/>
      <c r="E42" s="185" t="s">
        <v>1</v>
      </c>
      <c r="F42" s="186"/>
      <c r="G42" s="186"/>
      <c r="H42" s="186"/>
      <c r="I42" s="186"/>
      <c r="J42" s="186"/>
      <c r="K42" s="186"/>
      <c r="L42" s="186"/>
      <c r="M42" s="186"/>
      <c r="N42" s="186"/>
      <c r="O42" s="186"/>
      <c r="P42" s="186"/>
      <c r="Q42" s="186"/>
      <c r="R42" s="186"/>
      <c r="S42" s="186"/>
      <c r="T42" s="186"/>
      <c r="U42" s="186"/>
      <c r="V42" s="186"/>
      <c r="W42" s="186"/>
      <c r="X42" s="186"/>
      <c r="Y42" s="186"/>
      <c r="Z42" s="186"/>
      <c r="AA42" s="186"/>
      <c r="AB42" s="186"/>
      <c r="AC42" s="186"/>
      <c r="AD42" s="186"/>
      <c r="AE42" s="186"/>
      <c r="AF42" s="186"/>
      <c r="AG42" s="186"/>
      <c r="AH42" s="186"/>
      <c r="AI42" s="186"/>
      <c r="AJ42" s="186"/>
      <c r="AK42" s="186"/>
      <c r="AL42" s="186"/>
      <c r="AM42" s="186"/>
      <c r="AN42" s="186"/>
      <c r="AO42" s="186"/>
      <c r="AP42" s="186"/>
      <c r="AQ42" s="186"/>
      <c r="AR42" s="186"/>
      <c r="AS42" s="186"/>
      <c r="AT42" s="186"/>
      <c r="AU42" s="186"/>
      <c r="AV42" s="186"/>
      <c r="AW42" s="186"/>
      <c r="AX42" s="187"/>
    </row>
    <row r="43" spans="1:50" x14ac:dyDescent="0.25">
      <c r="A43" s="181"/>
      <c r="B43" s="182"/>
      <c r="C43" s="181"/>
      <c r="D43" s="182"/>
      <c r="E43" s="188"/>
      <c r="F43" s="189"/>
      <c r="G43" s="189"/>
      <c r="H43" s="189"/>
      <c r="I43" s="189"/>
      <c r="J43" s="189"/>
      <c r="K43" s="189"/>
      <c r="L43" s="189"/>
      <c r="M43" s="189"/>
      <c r="N43" s="189"/>
      <c r="O43" s="189"/>
      <c r="P43" s="189"/>
      <c r="Q43" s="189"/>
      <c r="R43" s="189"/>
      <c r="S43" s="189"/>
      <c r="T43" s="189"/>
      <c r="U43" s="189"/>
      <c r="V43" s="189"/>
      <c r="W43" s="189"/>
      <c r="X43" s="189"/>
      <c r="Y43" s="189"/>
      <c r="Z43" s="189"/>
      <c r="AA43" s="189"/>
      <c r="AB43" s="189"/>
      <c r="AC43" s="189"/>
      <c r="AD43" s="189"/>
      <c r="AE43" s="189"/>
      <c r="AF43" s="189"/>
      <c r="AG43" s="189"/>
      <c r="AH43" s="189"/>
      <c r="AI43" s="189"/>
      <c r="AJ43" s="189"/>
      <c r="AK43" s="189"/>
      <c r="AL43" s="189"/>
      <c r="AM43" s="189"/>
      <c r="AN43" s="189"/>
      <c r="AO43" s="189"/>
      <c r="AP43" s="189"/>
      <c r="AQ43" s="189"/>
      <c r="AR43" s="189"/>
      <c r="AS43" s="189"/>
      <c r="AT43" s="189"/>
      <c r="AU43" s="189"/>
      <c r="AV43" s="189"/>
      <c r="AW43" s="189"/>
      <c r="AX43" s="190"/>
    </row>
    <row r="44" spans="1:50" x14ac:dyDescent="0.25">
      <c r="A44" s="181"/>
      <c r="B44" s="182"/>
      <c r="C44" s="181"/>
      <c r="D44" s="182"/>
      <c r="E44" s="188"/>
      <c r="F44" s="189"/>
      <c r="G44" s="189"/>
      <c r="H44" s="189"/>
      <c r="I44" s="189"/>
      <c r="J44" s="189"/>
      <c r="K44" s="189"/>
      <c r="L44" s="189"/>
      <c r="M44" s="189"/>
      <c r="N44" s="189"/>
      <c r="O44" s="189"/>
      <c r="P44" s="189"/>
      <c r="Q44" s="189"/>
      <c r="R44" s="189"/>
      <c r="S44" s="189"/>
      <c r="T44" s="189"/>
      <c r="U44" s="189"/>
      <c r="V44" s="189"/>
      <c r="W44" s="189"/>
      <c r="X44" s="189"/>
      <c r="Y44" s="189"/>
      <c r="Z44" s="189"/>
      <c r="AA44" s="189"/>
      <c r="AB44" s="189"/>
      <c r="AC44" s="189"/>
      <c r="AD44" s="189"/>
      <c r="AE44" s="189"/>
      <c r="AF44" s="189"/>
      <c r="AG44" s="189"/>
      <c r="AH44" s="189"/>
      <c r="AI44" s="189"/>
      <c r="AJ44" s="189"/>
      <c r="AK44" s="189"/>
      <c r="AL44" s="189"/>
      <c r="AM44" s="189"/>
      <c r="AN44" s="189"/>
      <c r="AO44" s="189"/>
      <c r="AP44" s="189"/>
      <c r="AQ44" s="189"/>
      <c r="AR44" s="189"/>
      <c r="AS44" s="189"/>
      <c r="AT44" s="189"/>
      <c r="AU44" s="189"/>
      <c r="AV44" s="189"/>
      <c r="AW44" s="189"/>
      <c r="AX44" s="190"/>
    </row>
    <row r="45" spans="1:50" x14ac:dyDescent="0.25">
      <c r="A45" s="181"/>
      <c r="B45" s="182"/>
      <c r="C45" s="181"/>
      <c r="D45" s="182"/>
      <c r="E45" s="188"/>
      <c r="F45" s="189"/>
      <c r="G45" s="189"/>
      <c r="H45" s="189"/>
      <c r="I45" s="189"/>
      <c r="J45" s="189"/>
      <c r="K45" s="189"/>
      <c r="L45" s="189"/>
      <c r="M45" s="189"/>
      <c r="N45" s="189"/>
      <c r="O45" s="189"/>
      <c r="P45" s="189"/>
      <c r="Q45" s="189"/>
      <c r="R45" s="189"/>
      <c r="S45" s="189"/>
      <c r="T45" s="189"/>
      <c r="U45" s="189"/>
      <c r="V45" s="189"/>
      <c r="W45" s="189"/>
      <c r="X45" s="189"/>
      <c r="Y45" s="189"/>
      <c r="Z45" s="189"/>
      <c r="AA45" s="189"/>
      <c r="AB45" s="189"/>
      <c r="AC45" s="189"/>
      <c r="AD45" s="189"/>
      <c r="AE45" s="189"/>
      <c r="AF45" s="189"/>
      <c r="AG45" s="189"/>
      <c r="AH45" s="189"/>
      <c r="AI45" s="189"/>
      <c r="AJ45" s="189"/>
      <c r="AK45" s="189"/>
      <c r="AL45" s="189"/>
      <c r="AM45" s="189"/>
      <c r="AN45" s="189"/>
      <c r="AO45" s="189"/>
      <c r="AP45" s="189"/>
      <c r="AQ45" s="189"/>
      <c r="AR45" s="189"/>
      <c r="AS45" s="189"/>
      <c r="AT45" s="189"/>
      <c r="AU45" s="189"/>
      <c r="AV45" s="189"/>
      <c r="AW45" s="189"/>
      <c r="AX45" s="190"/>
    </row>
    <row r="46" spans="1:50" x14ac:dyDescent="0.25">
      <c r="A46" s="183"/>
      <c r="B46" s="184"/>
      <c r="C46" s="183"/>
      <c r="D46" s="184"/>
      <c r="E46" s="191"/>
      <c r="F46" s="192"/>
      <c r="G46" s="192"/>
      <c r="H46" s="192"/>
      <c r="I46" s="192"/>
      <c r="J46" s="192"/>
      <c r="K46" s="192"/>
      <c r="L46" s="192"/>
      <c r="M46" s="192"/>
      <c r="N46" s="192"/>
      <c r="O46" s="192"/>
      <c r="P46" s="192"/>
      <c r="Q46" s="192"/>
      <c r="R46" s="192"/>
      <c r="S46" s="192"/>
      <c r="T46" s="192"/>
      <c r="U46" s="192"/>
      <c r="V46" s="192"/>
      <c r="W46" s="192"/>
      <c r="X46" s="192"/>
      <c r="Y46" s="192"/>
      <c r="Z46" s="192"/>
      <c r="AA46" s="192"/>
      <c r="AB46" s="192"/>
      <c r="AC46" s="192"/>
      <c r="AD46" s="192"/>
      <c r="AE46" s="192"/>
      <c r="AF46" s="192"/>
      <c r="AG46" s="192"/>
      <c r="AH46" s="192"/>
      <c r="AI46" s="192"/>
      <c r="AJ46" s="192"/>
      <c r="AK46" s="192"/>
      <c r="AL46" s="192"/>
      <c r="AM46" s="192"/>
      <c r="AN46" s="192"/>
      <c r="AO46" s="192"/>
      <c r="AP46" s="192"/>
      <c r="AQ46" s="192"/>
      <c r="AR46" s="192"/>
      <c r="AS46" s="192"/>
      <c r="AT46" s="192"/>
      <c r="AU46" s="192"/>
      <c r="AV46" s="192"/>
      <c r="AW46" s="192"/>
      <c r="AX46" s="193"/>
    </row>
    <row r="47" spans="1:50" ht="15" customHeight="1" x14ac:dyDescent="0.25">
      <c r="A47" s="203" t="s">
        <v>188</v>
      </c>
      <c r="B47" s="204"/>
      <c r="C47" s="203" t="s">
        <v>187</v>
      </c>
      <c r="D47" s="204"/>
      <c r="E47" s="194" t="s">
        <v>185</v>
      </c>
      <c r="F47" s="195"/>
      <c r="G47" s="195"/>
      <c r="H47" s="195"/>
      <c r="I47" s="195"/>
      <c r="J47" s="195"/>
      <c r="K47" s="195"/>
      <c r="L47" s="195"/>
      <c r="M47" s="195"/>
      <c r="N47" s="195"/>
      <c r="O47" s="195"/>
      <c r="P47" s="195"/>
      <c r="Q47" s="195"/>
      <c r="R47" s="195"/>
      <c r="S47" s="195"/>
      <c r="T47" s="195"/>
      <c r="U47" s="195"/>
      <c r="V47" s="195"/>
      <c r="W47" s="195"/>
      <c r="X47" s="195"/>
      <c r="Y47" s="195"/>
      <c r="Z47" s="195"/>
      <c r="AA47" s="195"/>
      <c r="AB47" s="195"/>
      <c r="AC47" s="195"/>
      <c r="AD47" s="195"/>
      <c r="AE47" s="195"/>
      <c r="AF47" s="195"/>
      <c r="AG47" s="195"/>
      <c r="AH47" s="195"/>
      <c r="AI47" s="195"/>
      <c r="AJ47" s="195"/>
      <c r="AK47" s="195"/>
      <c r="AL47" s="195"/>
      <c r="AM47" s="195"/>
      <c r="AN47" s="195"/>
      <c r="AO47" s="195"/>
      <c r="AP47" s="195"/>
      <c r="AQ47" s="195"/>
      <c r="AR47" s="195"/>
      <c r="AS47" s="195"/>
      <c r="AT47" s="195"/>
      <c r="AU47" s="195"/>
      <c r="AV47" s="195"/>
      <c r="AW47" s="195"/>
      <c r="AX47" s="196"/>
    </row>
    <row r="48" spans="1:50" ht="15" customHeight="1" x14ac:dyDescent="0.25">
      <c r="A48" s="179" t="s">
        <v>194</v>
      </c>
      <c r="B48" s="180"/>
      <c r="C48" s="179" t="s">
        <v>572</v>
      </c>
      <c r="D48" s="180"/>
      <c r="E48" s="185" t="s">
        <v>1</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7"/>
    </row>
    <row r="49" spans="1:50" x14ac:dyDescent="0.25">
      <c r="A49" s="181"/>
      <c r="B49" s="182"/>
      <c r="C49" s="181"/>
      <c r="D49" s="182"/>
      <c r="E49" s="188"/>
      <c r="F49" s="189"/>
      <c r="G49" s="189"/>
      <c r="H49" s="189"/>
      <c r="I49" s="189"/>
      <c r="J49" s="189"/>
      <c r="K49" s="189"/>
      <c r="L49" s="189"/>
      <c r="M49" s="189"/>
      <c r="N49" s="189"/>
      <c r="O49" s="189"/>
      <c r="P49" s="189"/>
      <c r="Q49" s="189"/>
      <c r="R49" s="189"/>
      <c r="S49" s="189"/>
      <c r="T49" s="189"/>
      <c r="U49" s="189"/>
      <c r="V49" s="189"/>
      <c r="W49" s="189"/>
      <c r="X49" s="189"/>
      <c r="Y49" s="189"/>
      <c r="Z49" s="189"/>
      <c r="AA49" s="189"/>
      <c r="AB49" s="189"/>
      <c r="AC49" s="189"/>
      <c r="AD49" s="189"/>
      <c r="AE49" s="189"/>
      <c r="AF49" s="189"/>
      <c r="AG49" s="189"/>
      <c r="AH49" s="189"/>
      <c r="AI49" s="189"/>
      <c r="AJ49" s="189"/>
      <c r="AK49" s="189"/>
      <c r="AL49" s="189"/>
      <c r="AM49" s="189"/>
      <c r="AN49" s="189"/>
      <c r="AO49" s="189"/>
      <c r="AP49" s="189"/>
      <c r="AQ49" s="189"/>
      <c r="AR49" s="189"/>
      <c r="AS49" s="189"/>
      <c r="AT49" s="189"/>
      <c r="AU49" s="189"/>
      <c r="AV49" s="189"/>
      <c r="AW49" s="189"/>
      <c r="AX49" s="190"/>
    </row>
    <row r="50" spans="1:50" x14ac:dyDescent="0.25">
      <c r="A50" s="181"/>
      <c r="B50" s="182"/>
      <c r="C50" s="181"/>
      <c r="D50" s="182"/>
      <c r="E50" s="188"/>
      <c r="F50" s="189"/>
      <c r="G50" s="189"/>
      <c r="H50" s="189"/>
      <c r="I50" s="189"/>
      <c r="J50" s="189"/>
      <c r="K50" s="189"/>
      <c r="L50" s="189"/>
      <c r="M50" s="189"/>
      <c r="N50" s="189"/>
      <c r="O50" s="189"/>
      <c r="P50" s="189"/>
      <c r="Q50" s="189"/>
      <c r="R50" s="189"/>
      <c r="S50" s="189"/>
      <c r="T50" s="189"/>
      <c r="U50" s="189"/>
      <c r="V50" s="189"/>
      <c r="W50" s="189"/>
      <c r="X50" s="189"/>
      <c r="Y50" s="189"/>
      <c r="Z50" s="189"/>
      <c r="AA50" s="189"/>
      <c r="AB50" s="189"/>
      <c r="AC50" s="189"/>
      <c r="AD50" s="189"/>
      <c r="AE50" s="189"/>
      <c r="AF50" s="189"/>
      <c r="AG50" s="189"/>
      <c r="AH50" s="189"/>
      <c r="AI50" s="189"/>
      <c r="AJ50" s="189"/>
      <c r="AK50" s="189"/>
      <c r="AL50" s="189"/>
      <c r="AM50" s="189"/>
      <c r="AN50" s="189"/>
      <c r="AO50" s="189"/>
      <c r="AP50" s="189"/>
      <c r="AQ50" s="189"/>
      <c r="AR50" s="189"/>
      <c r="AS50" s="189"/>
      <c r="AT50" s="189"/>
      <c r="AU50" s="189"/>
      <c r="AV50" s="189"/>
      <c r="AW50" s="189"/>
      <c r="AX50" s="190"/>
    </row>
    <row r="51" spans="1:50" x14ac:dyDescent="0.25">
      <c r="A51" s="181"/>
      <c r="B51" s="182"/>
      <c r="C51" s="181"/>
      <c r="D51" s="182"/>
      <c r="E51" s="188"/>
      <c r="F51" s="189"/>
      <c r="G51" s="189"/>
      <c r="H51" s="189"/>
      <c r="I51" s="189"/>
      <c r="J51" s="189"/>
      <c r="K51" s="189"/>
      <c r="L51" s="189"/>
      <c r="M51" s="189"/>
      <c r="N51" s="189"/>
      <c r="O51" s="189"/>
      <c r="P51" s="189"/>
      <c r="Q51" s="189"/>
      <c r="R51" s="189"/>
      <c r="S51" s="189"/>
      <c r="T51" s="189"/>
      <c r="U51" s="189"/>
      <c r="V51" s="189"/>
      <c r="W51" s="189"/>
      <c r="X51" s="189"/>
      <c r="Y51" s="189"/>
      <c r="Z51" s="189"/>
      <c r="AA51" s="189"/>
      <c r="AB51" s="189"/>
      <c r="AC51" s="189"/>
      <c r="AD51" s="189"/>
      <c r="AE51" s="189"/>
      <c r="AF51" s="189"/>
      <c r="AG51" s="189"/>
      <c r="AH51" s="189"/>
      <c r="AI51" s="189"/>
      <c r="AJ51" s="189"/>
      <c r="AK51" s="189"/>
      <c r="AL51" s="189"/>
      <c r="AM51" s="189"/>
      <c r="AN51" s="189"/>
      <c r="AO51" s="189"/>
      <c r="AP51" s="189"/>
      <c r="AQ51" s="189"/>
      <c r="AR51" s="189"/>
      <c r="AS51" s="189"/>
      <c r="AT51" s="189"/>
      <c r="AU51" s="189"/>
      <c r="AV51" s="189"/>
      <c r="AW51" s="189"/>
      <c r="AX51" s="190"/>
    </row>
    <row r="52" spans="1:50" x14ac:dyDescent="0.25">
      <c r="A52" s="183"/>
      <c r="B52" s="184"/>
      <c r="C52" s="183"/>
      <c r="D52" s="184"/>
      <c r="E52" s="191"/>
      <c r="F52" s="192"/>
      <c r="G52" s="192"/>
      <c r="H52" s="192"/>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92"/>
      <c r="AR52" s="192"/>
      <c r="AS52" s="192"/>
      <c r="AT52" s="192"/>
      <c r="AU52" s="192"/>
      <c r="AV52" s="192"/>
      <c r="AW52" s="192"/>
      <c r="AX52" s="193"/>
    </row>
    <row r="53" spans="1:50" ht="15" customHeight="1" x14ac:dyDescent="0.25">
      <c r="A53" s="203" t="s">
        <v>188</v>
      </c>
      <c r="B53" s="204"/>
      <c r="C53" s="203" t="s">
        <v>187</v>
      </c>
      <c r="D53" s="204"/>
      <c r="E53" s="194" t="s">
        <v>185</v>
      </c>
      <c r="F53" s="195"/>
      <c r="G53" s="195"/>
      <c r="H53" s="195"/>
      <c r="I53" s="195"/>
      <c r="J53" s="195"/>
      <c r="K53" s="195"/>
      <c r="L53" s="195"/>
      <c r="M53" s="195"/>
      <c r="N53" s="195"/>
      <c r="O53" s="195"/>
      <c r="P53" s="195"/>
      <c r="Q53" s="195"/>
      <c r="R53" s="195"/>
      <c r="S53" s="195"/>
      <c r="T53" s="195"/>
      <c r="U53" s="195"/>
      <c r="V53" s="195"/>
      <c r="W53" s="195"/>
      <c r="X53" s="195"/>
      <c r="Y53" s="195"/>
      <c r="Z53" s="195"/>
      <c r="AA53" s="195"/>
      <c r="AB53" s="195"/>
      <c r="AC53" s="195"/>
      <c r="AD53" s="195"/>
      <c r="AE53" s="195"/>
      <c r="AF53" s="195"/>
      <c r="AG53" s="195"/>
      <c r="AH53" s="195"/>
      <c r="AI53" s="195"/>
      <c r="AJ53" s="195"/>
      <c r="AK53" s="195"/>
      <c r="AL53" s="195"/>
      <c r="AM53" s="195"/>
      <c r="AN53" s="195"/>
      <c r="AO53" s="195"/>
      <c r="AP53" s="195"/>
      <c r="AQ53" s="195"/>
      <c r="AR53" s="195"/>
      <c r="AS53" s="195"/>
      <c r="AT53" s="195"/>
      <c r="AU53" s="195"/>
      <c r="AV53" s="195"/>
      <c r="AW53" s="195"/>
      <c r="AX53" s="196"/>
    </row>
    <row r="54" spans="1:50" x14ac:dyDescent="0.25">
      <c r="A54" s="179" t="s">
        <v>195</v>
      </c>
      <c r="B54" s="180"/>
      <c r="C54" s="179" t="s">
        <v>572</v>
      </c>
      <c r="D54" s="180"/>
      <c r="E54" s="185" t="s">
        <v>1</v>
      </c>
      <c r="F54" s="186"/>
      <c r="G54" s="186"/>
      <c r="H54" s="186"/>
      <c r="I54" s="186"/>
      <c r="J54" s="186"/>
      <c r="K54" s="186"/>
      <c r="L54" s="186"/>
      <c r="M54" s="186"/>
      <c r="N54" s="186"/>
      <c r="O54" s="186"/>
      <c r="P54" s="186"/>
      <c r="Q54" s="186"/>
      <c r="R54" s="186"/>
      <c r="S54" s="186"/>
      <c r="T54" s="186"/>
      <c r="U54" s="186"/>
      <c r="V54" s="186"/>
      <c r="W54" s="186"/>
      <c r="X54" s="186"/>
      <c r="Y54" s="186"/>
      <c r="Z54" s="186"/>
      <c r="AA54" s="186"/>
      <c r="AB54" s="186"/>
      <c r="AC54" s="186"/>
      <c r="AD54" s="186"/>
      <c r="AE54" s="186"/>
      <c r="AF54" s="186"/>
      <c r="AG54" s="186"/>
      <c r="AH54" s="186"/>
      <c r="AI54" s="186"/>
      <c r="AJ54" s="186"/>
      <c r="AK54" s="186"/>
      <c r="AL54" s="186"/>
      <c r="AM54" s="186"/>
      <c r="AN54" s="186"/>
      <c r="AO54" s="186"/>
      <c r="AP54" s="186"/>
      <c r="AQ54" s="186"/>
      <c r="AR54" s="186"/>
      <c r="AS54" s="186"/>
      <c r="AT54" s="186"/>
      <c r="AU54" s="186"/>
      <c r="AV54" s="186"/>
      <c r="AW54" s="186"/>
      <c r="AX54" s="187"/>
    </row>
    <row r="55" spans="1:50" x14ac:dyDescent="0.25">
      <c r="A55" s="181"/>
      <c r="B55" s="182"/>
      <c r="C55" s="181"/>
      <c r="D55" s="182"/>
      <c r="E55" s="188"/>
      <c r="F55" s="189"/>
      <c r="G55" s="189"/>
      <c r="H55" s="189"/>
      <c r="I55" s="189"/>
      <c r="J55" s="189"/>
      <c r="K55" s="189"/>
      <c r="L55" s="189"/>
      <c r="M55" s="189"/>
      <c r="N55" s="189"/>
      <c r="O55" s="189"/>
      <c r="P55" s="189"/>
      <c r="Q55" s="189"/>
      <c r="R55" s="189"/>
      <c r="S55" s="189"/>
      <c r="T55" s="189"/>
      <c r="U55" s="189"/>
      <c r="V55" s="189"/>
      <c r="W55" s="189"/>
      <c r="X55" s="189"/>
      <c r="Y55" s="189"/>
      <c r="Z55" s="189"/>
      <c r="AA55" s="189"/>
      <c r="AB55" s="189"/>
      <c r="AC55" s="189"/>
      <c r="AD55" s="189"/>
      <c r="AE55" s="189"/>
      <c r="AF55" s="189"/>
      <c r="AG55" s="189"/>
      <c r="AH55" s="189"/>
      <c r="AI55" s="189"/>
      <c r="AJ55" s="189"/>
      <c r="AK55" s="189"/>
      <c r="AL55" s="189"/>
      <c r="AM55" s="189"/>
      <c r="AN55" s="189"/>
      <c r="AO55" s="189"/>
      <c r="AP55" s="189"/>
      <c r="AQ55" s="189"/>
      <c r="AR55" s="189"/>
      <c r="AS55" s="189"/>
      <c r="AT55" s="189"/>
      <c r="AU55" s="189"/>
      <c r="AV55" s="189"/>
      <c r="AW55" s="189"/>
      <c r="AX55" s="190"/>
    </row>
    <row r="56" spans="1:50" x14ac:dyDescent="0.25">
      <c r="A56" s="181"/>
      <c r="B56" s="182"/>
      <c r="C56" s="181"/>
      <c r="D56" s="182"/>
      <c r="E56" s="188"/>
      <c r="F56" s="189"/>
      <c r="G56" s="189"/>
      <c r="H56" s="189"/>
      <c r="I56" s="189"/>
      <c r="J56" s="189"/>
      <c r="K56" s="189"/>
      <c r="L56" s="189"/>
      <c r="M56" s="189"/>
      <c r="N56" s="189"/>
      <c r="O56" s="189"/>
      <c r="P56" s="189"/>
      <c r="Q56" s="189"/>
      <c r="R56" s="189"/>
      <c r="S56" s="189"/>
      <c r="T56" s="189"/>
      <c r="U56" s="189"/>
      <c r="V56" s="189"/>
      <c r="W56" s="189"/>
      <c r="X56" s="189"/>
      <c r="Y56" s="189"/>
      <c r="Z56" s="189"/>
      <c r="AA56" s="189"/>
      <c r="AB56" s="189"/>
      <c r="AC56" s="189"/>
      <c r="AD56" s="189"/>
      <c r="AE56" s="189"/>
      <c r="AF56" s="189"/>
      <c r="AG56" s="189"/>
      <c r="AH56" s="189"/>
      <c r="AI56" s="189"/>
      <c r="AJ56" s="189"/>
      <c r="AK56" s="189"/>
      <c r="AL56" s="189"/>
      <c r="AM56" s="189"/>
      <c r="AN56" s="189"/>
      <c r="AO56" s="189"/>
      <c r="AP56" s="189"/>
      <c r="AQ56" s="189"/>
      <c r="AR56" s="189"/>
      <c r="AS56" s="189"/>
      <c r="AT56" s="189"/>
      <c r="AU56" s="189"/>
      <c r="AV56" s="189"/>
      <c r="AW56" s="189"/>
      <c r="AX56" s="190"/>
    </row>
    <row r="57" spans="1:50" x14ac:dyDescent="0.25">
      <c r="A57" s="181"/>
      <c r="B57" s="182"/>
      <c r="C57" s="181"/>
      <c r="D57" s="182"/>
      <c r="E57" s="188"/>
      <c r="F57" s="189"/>
      <c r="G57" s="189"/>
      <c r="H57" s="189"/>
      <c r="I57" s="189"/>
      <c r="J57" s="189"/>
      <c r="K57" s="189"/>
      <c r="L57" s="189"/>
      <c r="M57" s="189"/>
      <c r="N57" s="189"/>
      <c r="O57" s="189"/>
      <c r="P57" s="189"/>
      <c r="Q57" s="189"/>
      <c r="R57" s="189"/>
      <c r="S57" s="189"/>
      <c r="T57" s="189"/>
      <c r="U57" s="189"/>
      <c r="V57" s="189"/>
      <c r="W57" s="189"/>
      <c r="X57" s="189"/>
      <c r="Y57" s="189"/>
      <c r="Z57" s="189"/>
      <c r="AA57" s="189"/>
      <c r="AB57" s="189"/>
      <c r="AC57" s="189"/>
      <c r="AD57" s="189"/>
      <c r="AE57" s="189"/>
      <c r="AF57" s="189"/>
      <c r="AG57" s="189"/>
      <c r="AH57" s="189"/>
      <c r="AI57" s="189"/>
      <c r="AJ57" s="189"/>
      <c r="AK57" s="189"/>
      <c r="AL57" s="189"/>
      <c r="AM57" s="189"/>
      <c r="AN57" s="189"/>
      <c r="AO57" s="189"/>
      <c r="AP57" s="189"/>
      <c r="AQ57" s="189"/>
      <c r="AR57" s="189"/>
      <c r="AS57" s="189"/>
      <c r="AT57" s="189"/>
      <c r="AU57" s="189"/>
      <c r="AV57" s="189"/>
      <c r="AW57" s="189"/>
      <c r="AX57" s="190"/>
    </row>
    <row r="58" spans="1:50" x14ac:dyDescent="0.25">
      <c r="A58" s="183"/>
      <c r="B58" s="184"/>
      <c r="C58" s="183"/>
      <c r="D58" s="184"/>
      <c r="E58" s="191"/>
      <c r="F58" s="192"/>
      <c r="G58" s="192"/>
      <c r="H58" s="192"/>
      <c r="I58" s="192"/>
      <c r="J58" s="192"/>
      <c r="K58" s="192"/>
      <c r="L58" s="192"/>
      <c r="M58" s="192"/>
      <c r="N58" s="192"/>
      <c r="O58" s="192"/>
      <c r="P58" s="192"/>
      <c r="Q58" s="192"/>
      <c r="R58" s="192"/>
      <c r="S58" s="192"/>
      <c r="T58" s="192"/>
      <c r="U58" s="192"/>
      <c r="V58" s="192"/>
      <c r="W58" s="192"/>
      <c r="X58" s="192"/>
      <c r="Y58" s="192"/>
      <c r="Z58" s="192"/>
      <c r="AA58" s="192"/>
      <c r="AB58" s="192"/>
      <c r="AC58" s="192"/>
      <c r="AD58" s="192"/>
      <c r="AE58" s="192"/>
      <c r="AF58" s="192"/>
      <c r="AG58" s="192"/>
      <c r="AH58" s="192"/>
      <c r="AI58" s="192"/>
      <c r="AJ58" s="192"/>
      <c r="AK58" s="192"/>
      <c r="AL58" s="192"/>
      <c r="AM58" s="192"/>
      <c r="AN58" s="192"/>
      <c r="AO58" s="192"/>
      <c r="AP58" s="192"/>
      <c r="AQ58" s="192"/>
      <c r="AR58" s="192"/>
      <c r="AS58" s="192"/>
      <c r="AT58" s="192"/>
      <c r="AU58" s="192"/>
      <c r="AV58" s="192"/>
      <c r="AW58" s="192"/>
      <c r="AX58" s="193"/>
    </row>
    <row r="59" spans="1:50" ht="15" customHeight="1" x14ac:dyDescent="0.25">
      <c r="A59" s="203" t="s">
        <v>188</v>
      </c>
      <c r="B59" s="204"/>
      <c r="C59" s="203" t="s">
        <v>187</v>
      </c>
      <c r="D59" s="204"/>
      <c r="E59" s="194" t="s">
        <v>185</v>
      </c>
      <c r="F59" s="195"/>
      <c r="G59" s="195"/>
      <c r="H59" s="195"/>
      <c r="I59" s="195"/>
      <c r="J59" s="195"/>
      <c r="K59" s="195"/>
      <c r="L59" s="195"/>
      <c r="M59" s="195"/>
      <c r="N59" s="195"/>
      <c r="O59" s="195"/>
      <c r="P59" s="195"/>
      <c r="Q59" s="195"/>
      <c r="R59" s="195"/>
      <c r="S59" s="195"/>
      <c r="T59" s="195"/>
      <c r="U59" s="195"/>
      <c r="V59" s="195"/>
      <c r="W59" s="195"/>
      <c r="X59" s="195"/>
      <c r="Y59" s="195"/>
      <c r="Z59" s="195"/>
      <c r="AA59" s="195"/>
      <c r="AB59" s="195"/>
      <c r="AC59" s="195"/>
      <c r="AD59" s="195"/>
      <c r="AE59" s="195"/>
      <c r="AF59" s="195"/>
      <c r="AG59" s="195"/>
      <c r="AH59" s="195"/>
      <c r="AI59" s="195"/>
      <c r="AJ59" s="195"/>
      <c r="AK59" s="195"/>
      <c r="AL59" s="195"/>
      <c r="AM59" s="195"/>
      <c r="AN59" s="195"/>
      <c r="AO59" s="195"/>
      <c r="AP59" s="195"/>
      <c r="AQ59" s="195"/>
      <c r="AR59" s="195"/>
      <c r="AS59" s="195"/>
      <c r="AT59" s="195"/>
      <c r="AU59" s="195"/>
      <c r="AV59" s="195"/>
      <c r="AW59" s="195"/>
      <c r="AX59" s="196"/>
    </row>
    <row r="60" spans="1:50" x14ac:dyDescent="0.25">
      <c r="A60" s="179" t="s">
        <v>196</v>
      </c>
      <c r="B60" s="180"/>
      <c r="C60" s="179" t="s">
        <v>572</v>
      </c>
      <c r="D60" s="180"/>
      <c r="E60" s="185" t="s">
        <v>1</v>
      </c>
      <c r="F60" s="186"/>
      <c r="G60" s="186"/>
      <c r="H60" s="186"/>
      <c r="I60" s="186"/>
      <c r="J60" s="186"/>
      <c r="K60" s="186"/>
      <c r="L60" s="186"/>
      <c r="M60" s="186"/>
      <c r="N60" s="186"/>
      <c r="O60" s="186"/>
      <c r="P60" s="186"/>
      <c r="Q60" s="186"/>
      <c r="R60" s="186"/>
      <c r="S60" s="186"/>
      <c r="T60" s="186"/>
      <c r="U60" s="186"/>
      <c r="V60" s="186"/>
      <c r="W60" s="186"/>
      <c r="X60" s="186"/>
      <c r="Y60" s="186"/>
      <c r="Z60" s="186"/>
      <c r="AA60" s="186"/>
      <c r="AB60" s="186"/>
      <c r="AC60" s="186"/>
      <c r="AD60" s="186"/>
      <c r="AE60" s="186"/>
      <c r="AF60" s="186"/>
      <c r="AG60" s="186"/>
      <c r="AH60" s="186"/>
      <c r="AI60" s="186"/>
      <c r="AJ60" s="186"/>
      <c r="AK60" s="186"/>
      <c r="AL60" s="186"/>
      <c r="AM60" s="186"/>
      <c r="AN60" s="186"/>
      <c r="AO60" s="186"/>
      <c r="AP60" s="186"/>
      <c r="AQ60" s="186"/>
      <c r="AR60" s="186"/>
      <c r="AS60" s="186"/>
      <c r="AT60" s="186"/>
      <c r="AU60" s="186"/>
      <c r="AV60" s="186"/>
      <c r="AW60" s="186"/>
      <c r="AX60" s="187"/>
    </row>
    <row r="61" spans="1:50" x14ac:dyDescent="0.25">
      <c r="A61" s="181"/>
      <c r="B61" s="182"/>
      <c r="C61" s="181"/>
      <c r="D61" s="182"/>
      <c r="E61" s="188"/>
      <c r="F61" s="189"/>
      <c r="G61" s="189"/>
      <c r="H61" s="189"/>
      <c r="I61" s="189"/>
      <c r="J61" s="189"/>
      <c r="K61" s="189"/>
      <c r="L61" s="189"/>
      <c r="M61" s="189"/>
      <c r="N61" s="189"/>
      <c r="O61" s="189"/>
      <c r="P61" s="189"/>
      <c r="Q61" s="189"/>
      <c r="R61" s="189"/>
      <c r="S61" s="189"/>
      <c r="T61" s="189"/>
      <c r="U61" s="189"/>
      <c r="V61" s="189"/>
      <c r="W61" s="189"/>
      <c r="X61" s="189"/>
      <c r="Y61" s="189"/>
      <c r="Z61" s="189"/>
      <c r="AA61" s="189"/>
      <c r="AB61" s="189"/>
      <c r="AC61" s="189"/>
      <c r="AD61" s="189"/>
      <c r="AE61" s="189"/>
      <c r="AF61" s="189"/>
      <c r="AG61" s="189"/>
      <c r="AH61" s="189"/>
      <c r="AI61" s="189"/>
      <c r="AJ61" s="189"/>
      <c r="AK61" s="189"/>
      <c r="AL61" s="189"/>
      <c r="AM61" s="189"/>
      <c r="AN61" s="189"/>
      <c r="AO61" s="189"/>
      <c r="AP61" s="189"/>
      <c r="AQ61" s="189"/>
      <c r="AR61" s="189"/>
      <c r="AS61" s="189"/>
      <c r="AT61" s="189"/>
      <c r="AU61" s="189"/>
      <c r="AV61" s="189"/>
      <c r="AW61" s="189"/>
      <c r="AX61" s="190"/>
    </row>
    <row r="62" spans="1:50" x14ac:dyDescent="0.25">
      <c r="A62" s="181"/>
      <c r="B62" s="182"/>
      <c r="C62" s="181"/>
      <c r="D62" s="182"/>
      <c r="E62" s="188"/>
      <c r="F62" s="189"/>
      <c r="G62" s="189"/>
      <c r="H62" s="189"/>
      <c r="I62" s="189"/>
      <c r="J62" s="189"/>
      <c r="K62" s="189"/>
      <c r="L62" s="189"/>
      <c r="M62" s="189"/>
      <c r="N62" s="189"/>
      <c r="O62" s="189"/>
      <c r="P62" s="189"/>
      <c r="Q62" s="189"/>
      <c r="R62" s="189"/>
      <c r="S62" s="189"/>
      <c r="T62" s="189"/>
      <c r="U62" s="189"/>
      <c r="V62" s="189"/>
      <c r="W62" s="189"/>
      <c r="X62" s="189"/>
      <c r="Y62" s="189"/>
      <c r="Z62" s="189"/>
      <c r="AA62" s="189"/>
      <c r="AB62" s="189"/>
      <c r="AC62" s="189"/>
      <c r="AD62" s="189"/>
      <c r="AE62" s="189"/>
      <c r="AF62" s="189"/>
      <c r="AG62" s="189"/>
      <c r="AH62" s="189"/>
      <c r="AI62" s="189"/>
      <c r="AJ62" s="189"/>
      <c r="AK62" s="189"/>
      <c r="AL62" s="189"/>
      <c r="AM62" s="189"/>
      <c r="AN62" s="189"/>
      <c r="AO62" s="189"/>
      <c r="AP62" s="189"/>
      <c r="AQ62" s="189"/>
      <c r="AR62" s="189"/>
      <c r="AS62" s="189"/>
      <c r="AT62" s="189"/>
      <c r="AU62" s="189"/>
      <c r="AV62" s="189"/>
      <c r="AW62" s="189"/>
      <c r="AX62" s="190"/>
    </row>
    <row r="63" spans="1:50" x14ac:dyDescent="0.25">
      <c r="A63" s="181"/>
      <c r="B63" s="182"/>
      <c r="C63" s="181"/>
      <c r="D63" s="182"/>
      <c r="E63" s="188"/>
      <c r="F63" s="189"/>
      <c r="G63" s="189"/>
      <c r="H63" s="189"/>
      <c r="I63" s="189"/>
      <c r="J63" s="189"/>
      <c r="K63" s="189"/>
      <c r="L63" s="189"/>
      <c r="M63" s="189"/>
      <c r="N63" s="189"/>
      <c r="O63" s="189"/>
      <c r="P63" s="189"/>
      <c r="Q63" s="189"/>
      <c r="R63" s="189"/>
      <c r="S63" s="189"/>
      <c r="T63" s="189"/>
      <c r="U63" s="189"/>
      <c r="V63" s="189"/>
      <c r="W63" s="189"/>
      <c r="X63" s="189"/>
      <c r="Y63" s="189"/>
      <c r="Z63" s="189"/>
      <c r="AA63" s="189"/>
      <c r="AB63" s="189"/>
      <c r="AC63" s="189"/>
      <c r="AD63" s="189"/>
      <c r="AE63" s="189"/>
      <c r="AF63" s="189"/>
      <c r="AG63" s="189"/>
      <c r="AH63" s="189"/>
      <c r="AI63" s="189"/>
      <c r="AJ63" s="189"/>
      <c r="AK63" s="189"/>
      <c r="AL63" s="189"/>
      <c r="AM63" s="189"/>
      <c r="AN63" s="189"/>
      <c r="AO63" s="189"/>
      <c r="AP63" s="189"/>
      <c r="AQ63" s="189"/>
      <c r="AR63" s="189"/>
      <c r="AS63" s="189"/>
      <c r="AT63" s="189"/>
      <c r="AU63" s="189"/>
      <c r="AV63" s="189"/>
      <c r="AW63" s="189"/>
      <c r="AX63" s="190"/>
    </row>
    <row r="64" spans="1:50" x14ac:dyDescent="0.25">
      <c r="A64" s="183"/>
      <c r="B64" s="184"/>
      <c r="C64" s="183"/>
      <c r="D64" s="184"/>
      <c r="E64" s="191"/>
      <c r="F64" s="192"/>
      <c r="G64" s="192"/>
      <c r="H64" s="192"/>
      <c r="I64" s="192"/>
      <c r="J64" s="192"/>
      <c r="K64" s="192"/>
      <c r="L64" s="192"/>
      <c r="M64" s="192"/>
      <c r="N64" s="192"/>
      <c r="O64" s="192"/>
      <c r="P64" s="192"/>
      <c r="Q64" s="192"/>
      <c r="R64" s="192"/>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2"/>
      <c r="AP64" s="192"/>
      <c r="AQ64" s="192"/>
      <c r="AR64" s="192"/>
      <c r="AS64" s="192"/>
      <c r="AT64" s="192"/>
      <c r="AU64" s="192"/>
      <c r="AV64" s="192"/>
      <c r="AW64" s="192"/>
      <c r="AX64" s="193"/>
    </row>
    <row r="65" spans="1:50" ht="15" customHeight="1" x14ac:dyDescent="0.25">
      <c r="A65" s="203" t="s">
        <v>188</v>
      </c>
      <c r="B65" s="204"/>
      <c r="C65" s="203" t="s">
        <v>187</v>
      </c>
      <c r="D65" s="204"/>
      <c r="E65" s="194" t="s">
        <v>185</v>
      </c>
      <c r="F65" s="195"/>
      <c r="G65" s="195"/>
      <c r="H65" s="195"/>
      <c r="I65" s="195"/>
      <c r="J65" s="195"/>
      <c r="K65" s="195"/>
      <c r="L65" s="195"/>
      <c r="M65" s="195"/>
      <c r="N65" s="195"/>
      <c r="O65" s="195"/>
      <c r="P65" s="195"/>
      <c r="Q65" s="195"/>
      <c r="R65" s="195"/>
      <c r="S65" s="195"/>
      <c r="T65" s="195"/>
      <c r="U65" s="195"/>
      <c r="V65" s="195"/>
      <c r="W65" s="195"/>
      <c r="X65" s="195"/>
      <c r="Y65" s="195"/>
      <c r="Z65" s="195"/>
      <c r="AA65" s="195"/>
      <c r="AB65" s="195"/>
      <c r="AC65" s="195"/>
      <c r="AD65" s="195"/>
      <c r="AE65" s="195"/>
      <c r="AF65" s="195"/>
      <c r="AG65" s="195"/>
      <c r="AH65" s="195"/>
      <c r="AI65" s="195"/>
      <c r="AJ65" s="195"/>
      <c r="AK65" s="195"/>
      <c r="AL65" s="195"/>
      <c r="AM65" s="195"/>
      <c r="AN65" s="195"/>
      <c r="AO65" s="195"/>
      <c r="AP65" s="195"/>
      <c r="AQ65" s="195"/>
      <c r="AR65" s="195"/>
      <c r="AS65" s="195"/>
      <c r="AT65" s="195"/>
      <c r="AU65" s="195"/>
      <c r="AV65" s="195"/>
      <c r="AW65" s="195"/>
      <c r="AX65" s="196"/>
    </row>
    <row r="66" spans="1:50" x14ac:dyDescent="0.25">
      <c r="A66" s="179" t="s">
        <v>197</v>
      </c>
      <c r="B66" s="180"/>
      <c r="C66" s="179" t="s">
        <v>572</v>
      </c>
      <c r="D66" s="180"/>
      <c r="E66" s="185" t="s">
        <v>1</v>
      </c>
      <c r="F66" s="186"/>
      <c r="G66" s="186"/>
      <c r="H66" s="186"/>
      <c r="I66" s="186"/>
      <c r="J66" s="186"/>
      <c r="K66" s="186"/>
      <c r="L66" s="186"/>
      <c r="M66" s="186"/>
      <c r="N66" s="186"/>
      <c r="O66" s="186"/>
      <c r="P66" s="186"/>
      <c r="Q66" s="186"/>
      <c r="R66" s="186"/>
      <c r="S66" s="186"/>
      <c r="T66" s="186"/>
      <c r="U66" s="186"/>
      <c r="V66" s="186"/>
      <c r="W66" s="186"/>
      <c r="X66" s="186"/>
      <c r="Y66" s="186"/>
      <c r="Z66" s="186"/>
      <c r="AA66" s="186"/>
      <c r="AB66" s="186"/>
      <c r="AC66" s="186"/>
      <c r="AD66" s="186"/>
      <c r="AE66" s="186"/>
      <c r="AF66" s="186"/>
      <c r="AG66" s="186"/>
      <c r="AH66" s="186"/>
      <c r="AI66" s="186"/>
      <c r="AJ66" s="186"/>
      <c r="AK66" s="186"/>
      <c r="AL66" s="186"/>
      <c r="AM66" s="186"/>
      <c r="AN66" s="186"/>
      <c r="AO66" s="186"/>
      <c r="AP66" s="186"/>
      <c r="AQ66" s="186"/>
      <c r="AR66" s="186"/>
      <c r="AS66" s="186"/>
      <c r="AT66" s="186"/>
      <c r="AU66" s="186"/>
      <c r="AV66" s="186"/>
      <c r="AW66" s="186"/>
      <c r="AX66" s="187"/>
    </row>
    <row r="67" spans="1:50" x14ac:dyDescent="0.25">
      <c r="A67" s="181"/>
      <c r="B67" s="182"/>
      <c r="C67" s="181"/>
      <c r="D67" s="182"/>
      <c r="E67" s="188"/>
      <c r="F67" s="189"/>
      <c r="G67" s="189"/>
      <c r="H67" s="189"/>
      <c r="I67" s="189"/>
      <c r="J67" s="189"/>
      <c r="K67" s="189"/>
      <c r="L67" s="189"/>
      <c r="M67" s="189"/>
      <c r="N67" s="189"/>
      <c r="O67" s="189"/>
      <c r="P67" s="189"/>
      <c r="Q67" s="189"/>
      <c r="R67" s="189"/>
      <c r="S67" s="189"/>
      <c r="T67" s="189"/>
      <c r="U67" s="189"/>
      <c r="V67" s="189"/>
      <c r="W67" s="189"/>
      <c r="X67" s="189"/>
      <c r="Y67" s="189"/>
      <c r="Z67" s="189"/>
      <c r="AA67" s="189"/>
      <c r="AB67" s="189"/>
      <c r="AC67" s="189"/>
      <c r="AD67" s="189"/>
      <c r="AE67" s="189"/>
      <c r="AF67" s="189"/>
      <c r="AG67" s="189"/>
      <c r="AH67" s="189"/>
      <c r="AI67" s="189"/>
      <c r="AJ67" s="189"/>
      <c r="AK67" s="189"/>
      <c r="AL67" s="189"/>
      <c r="AM67" s="189"/>
      <c r="AN67" s="189"/>
      <c r="AO67" s="189"/>
      <c r="AP67" s="189"/>
      <c r="AQ67" s="189"/>
      <c r="AR67" s="189"/>
      <c r="AS67" s="189"/>
      <c r="AT67" s="189"/>
      <c r="AU67" s="189"/>
      <c r="AV67" s="189"/>
      <c r="AW67" s="189"/>
      <c r="AX67" s="190"/>
    </row>
    <row r="68" spans="1:50" x14ac:dyDescent="0.25">
      <c r="A68" s="181"/>
      <c r="B68" s="182"/>
      <c r="C68" s="181"/>
      <c r="D68" s="182"/>
      <c r="E68" s="188"/>
      <c r="F68" s="189"/>
      <c r="G68" s="189"/>
      <c r="H68" s="189"/>
      <c r="I68" s="189"/>
      <c r="J68" s="189"/>
      <c r="K68" s="189"/>
      <c r="L68" s="189"/>
      <c r="M68" s="189"/>
      <c r="N68" s="189"/>
      <c r="O68" s="189"/>
      <c r="P68" s="189"/>
      <c r="Q68" s="189"/>
      <c r="R68" s="189"/>
      <c r="S68" s="189"/>
      <c r="T68" s="189"/>
      <c r="U68" s="189"/>
      <c r="V68" s="189"/>
      <c r="W68" s="189"/>
      <c r="X68" s="189"/>
      <c r="Y68" s="189"/>
      <c r="Z68" s="189"/>
      <c r="AA68" s="189"/>
      <c r="AB68" s="189"/>
      <c r="AC68" s="189"/>
      <c r="AD68" s="189"/>
      <c r="AE68" s="189"/>
      <c r="AF68" s="189"/>
      <c r="AG68" s="189"/>
      <c r="AH68" s="189"/>
      <c r="AI68" s="189"/>
      <c r="AJ68" s="189"/>
      <c r="AK68" s="189"/>
      <c r="AL68" s="189"/>
      <c r="AM68" s="189"/>
      <c r="AN68" s="189"/>
      <c r="AO68" s="189"/>
      <c r="AP68" s="189"/>
      <c r="AQ68" s="189"/>
      <c r="AR68" s="189"/>
      <c r="AS68" s="189"/>
      <c r="AT68" s="189"/>
      <c r="AU68" s="189"/>
      <c r="AV68" s="189"/>
      <c r="AW68" s="189"/>
      <c r="AX68" s="190"/>
    </row>
    <row r="69" spans="1:50" x14ac:dyDescent="0.25">
      <c r="A69" s="181"/>
      <c r="B69" s="182"/>
      <c r="C69" s="181"/>
      <c r="D69" s="182"/>
      <c r="E69" s="188"/>
      <c r="F69" s="189"/>
      <c r="G69" s="189"/>
      <c r="H69" s="189"/>
      <c r="I69" s="189"/>
      <c r="J69" s="189"/>
      <c r="K69" s="189"/>
      <c r="L69" s="189"/>
      <c r="M69" s="189"/>
      <c r="N69" s="189"/>
      <c r="O69" s="189"/>
      <c r="P69" s="189"/>
      <c r="Q69" s="189"/>
      <c r="R69" s="189"/>
      <c r="S69" s="189"/>
      <c r="T69" s="189"/>
      <c r="U69" s="189"/>
      <c r="V69" s="189"/>
      <c r="W69" s="189"/>
      <c r="X69" s="189"/>
      <c r="Y69" s="189"/>
      <c r="Z69" s="189"/>
      <c r="AA69" s="189"/>
      <c r="AB69" s="189"/>
      <c r="AC69" s="189"/>
      <c r="AD69" s="189"/>
      <c r="AE69" s="189"/>
      <c r="AF69" s="189"/>
      <c r="AG69" s="189"/>
      <c r="AH69" s="189"/>
      <c r="AI69" s="189"/>
      <c r="AJ69" s="189"/>
      <c r="AK69" s="189"/>
      <c r="AL69" s="189"/>
      <c r="AM69" s="189"/>
      <c r="AN69" s="189"/>
      <c r="AO69" s="189"/>
      <c r="AP69" s="189"/>
      <c r="AQ69" s="189"/>
      <c r="AR69" s="189"/>
      <c r="AS69" s="189"/>
      <c r="AT69" s="189"/>
      <c r="AU69" s="189"/>
      <c r="AV69" s="189"/>
      <c r="AW69" s="189"/>
      <c r="AX69" s="190"/>
    </row>
    <row r="70" spans="1:50" x14ac:dyDescent="0.25">
      <c r="A70" s="183"/>
      <c r="B70" s="184"/>
      <c r="C70" s="183"/>
      <c r="D70" s="184"/>
      <c r="E70" s="191"/>
      <c r="F70" s="192"/>
      <c r="G70" s="192"/>
      <c r="H70" s="192"/>
      <c r="I70" s="192"/>
      <c r="J70" s="192"/>
      <c r="K70" s="192"/>
      <c r="L70" s="192"/>
      <c r="M70" s="192"/>
      <c r="N70" s="192"/>
      <c r="O70" s="192"/>
      <c r="P70" s="192"/>
      <c r="Q70" s="192"/>
      <c r="R70" s="192"/>
      <c r="S70" s="192"/>
      <c r="T70" s="192"/>
      <c r="U70" s="192"/>
      <c r="V70" s="192"/>
      <c r="W70" s="192"/>
      <c r="X70" s="192"/>
      <c r="Y70" s="192"/>
      <c r="Z70" s="192"/>
      <c r="AA70" s="192"/>
      <c r="AB70" s="192"/>
      <c r="AC70" s="192"/>
      <c r="AD70" s="192"/>
      <c r="AE70" s="192"/>
      <c r="AF70" s="192"/>
      <c r="AG70" s="192"/>
      <c r="AH70" s="192"/>
      <c r="AI70" s="192"/>
      <c r="AJ70" s="192"/>
      <c r="AK70" s="192"/>
      <c r="AL70" s="192"/>
      <c r="AM70" s="192"/>
      <c r="AN70" s="192"/>
      <c r="AO70" s="192"/>
      <c r="AP70" s="192"/>
      <c r="AQ70" s="192"/>
      <c r="AR70" s="192"/>
      <c r="AS70" s="192"/>
      <c r="AT70" s="192"/>
      <c r="AU70" s="192"/>
      <c r="AV70" s="192"/>
      <c r="AW70" s="192"/>
      <c r="AX70" s="193"/>
    </row>
    <row r="71" spans="1:50" ht="15" customHeight="1" x14ac:dyDescent="0.25">
      <c r="A71" s="203" t="s">
        <v>188</v>
      </c>
      <c r="B71" s="204"/>
      <c r="C71" s="203" t="s">
        <v>187</v>
      </c>
      <c r="D71" s="204"/>
      <c r="E71" s="194" t="s">
        <v>185</v>
      </c>
      <c r="F71" s="195"/>
      <c r="G71" s="195"/>
      <c r="H71" s="195"/>
      <c r="I71" s="195"/>
      <c r="J71" s="195"/>
      <c r="K71" s="195"/>
      <c r="L71" s="195"/>
      <c r="M71" s="195"/>
      <c r="N71" s="195"/>
      <c r="O71" s="195"/>
      <c r="P71" s="195"/>
      <c r="Q71" s="195"/>
      <c r="R71" s="195"/>
      <c r="S71" s="195"/>
      <c r="T71" s="195"/>
      <c r="U71" s="195"/>
      <c r="V71" s="195"/>
      <c r="W71" s="195"/>
      <c r="X71" s="195"/>
      <c r="Y71" s="195"/>
      <c r="Z71" s="195"/>
      <c r="AA71" s="195"/>
      <c r="AB71" s="195"/>
      <c r="AC71" s="195"/>
      <c r="AD71" s="195"/>
      <c r="AE71" s="195"/>
      <c r="AF71" s="195"/>
      <c r="AG71" s="195"/>
      <c r="AH71" s="195"/>
      <c r="AI71" s="195"/>
      <c r="AJ71" s="195"/>
      <c r="AK71" s="195"/>
      <c r="AL71" s="195"/>
      <c r="AM71" s="195"/>
      <c r="AN71" s="195"/>
      <c r="AO71" s="195"/>
      <c r="AP71" s="195"/>
      <c r="AQ71" s="195"/>
      <c r="AR71" s="195"/>
      <c r="AS71" s="195"/>
      <c r="AT71" s="195"/>
      <c r="AU71" s="195"/>
      <c r="AV71" s="195"/>
      <c r="AW71" s="195"/>
      <c r="AX71" s="196"/>
    </row>
    <row r="72" spans="1:50" x14ac:dyDescent="0.25">
      <c r="A72" s="179" t="s">
        <v>198</v>
      </c>
      <c r="B72" s="180"/>
      <c r="C72" s="179" t="s">
        <v>572</v>
      </c>
      <c r="D72" s="180"/>
      <c r="E72" s="185" t="s">
        <v>1</v>
      </c>
      <c r="F72" s="186"/>
      <c r="G72" s="186"/>
      <c r="H72" s="186"/>
      <c r="I72" s="186"/>
      <c r="J72" s="186"/>
      <c r="K72" s="186"/>
      <c r="L72" s="186"/>
      <c r="M72" s="186"/>
      <c r="N72" s="186"/>
      <c r="O72" s="186"/>
      <c r="P72" s="186"/>
      <c r="Q72" s="186"/>
      <c r="R72" s="186"/>
      <c r="S72" s="186"/>
      <c r="T72" s="186"/>
      <c r="U72" s="186"/>
      <c r="V72" s="186"/>
      <c r="W72" s="186"/>
      <c r="X72" s="186"/>
      <c r="Y72" s="186"/>
      <c r="Z72" s="186"/>
      <c r="AA72" s="186"/>
      <c r="AB72" s="186"/>
      <c r="AC72" s="186"/>
      <c r="AD72" s="186"/>
      <c r="AE72" s="186"/>
      <c r="AF72" s="186"/>
      <c r="AG72" s="186"/>
      <c r="AH72" s="186"/>
      <c r="AI72" s="186"/>
      <c r="AJ72" s="186"/>
      <c r="AK72" s="186"/>
      <c r="AL72" s="186"/>
      <c r="AM72" s="186"/>
      <c r="AN72" s="186"/>
      <c r="AO72" s="186"/>
      <c r="AP72" s="186"/>
      <c r="AQ72" s="186"/>
      <c r="AR72" s="186"/>
      <c r="AS72" s="186"/>
      <c r="AT72" s="186"/>
      <c r="AU72" s="186"/>
      <c r="AV72" s="186"/>
      <c r="AW72" s="186"/>
      <c r="AX72" s="187"/>
    </row>
    <row r="73" spans="1:50" x14ac:dyDescent="0.25">
      <c r="A73" s="181"/>
      <c r="B73" s="182"/>
      <c r="C73" s="181"/>
      <c r="D73" s="182"/>
      <c r="E73" s="188"/>
      <c r="F73" s="189"/>
      <c r="G73" s="189"/>
      <c r="H73" s="189"/>
      <c r="I73" s="189"/>
      <c r="J73" s="189"/>
      <c r="K73" s="189"/>
      <c r="L73" s="189"/>
      <c r="M73" s="189"/>
      <c r="N73" s="189"/>
      <c r="O73" s="189"/>
      <c r="P73" s="189"/>
      <c r="Q73" s="189"/>
      <c r="R73" s="189"/>
      <c r="S73" s="189"/>
      <c r="T73" s="189"/>
      <c r="U73" s="189"/>
      <c r="V73" s="189"/>
      <c r="W73" s="189"/>
      <c r="X73" s="189"/>
      <c r="Y73" s="189"/>
      <c r="Z73" s="189"/>
      <c r="AA73" s="189"/>
      <c r="AB73" s="189"/>
      <c r="AC73" s="189"/>
      <c r="AD73" s="189"/>
      <c r="AE73" s="189"/>
      <c r="AF73" s="189"/>
      <c r="AG73" s="189"/>
      <c r="AH73" s="189"/>
      <c r="AI73" s="189"/>
      <c r="AJ73" s="189"/>
      <c r="AK73" s="189"/>
      <c r="AL73" s="189"/>
      <c r="AM73" s="189"/>
      <c r="AN73" s="189"/>
      <c r="AO73" s="189"/>
      <c r="AP73" s="189"/>
      <c r="AQ73" s="189"/>
      <c r="AR73" s="189"/>
      <c r="AS73" s="189"/>
      <c r="AT73" s="189"/>
      <c r="AU73" s="189"/>
      <c r="AV73" s="189"/>
      <c r="AW73" s="189"/>
      <c r="AX73" s="190"/>
    </row>
    <row r="74" spans="1:50" x14ac:dyDescent="0.25">
      <c r="A74" s="181"/>
      <c r="B74" s="182"/>
      <c r="C74" s="181"/>
      <c r="D74" s="182"/>
      <c r="E74" s="188"/>
      <c r="F74" s="189"/>
      <c r="G74" s="189"/>
      <c r="H74" s="189"/>
      <c r="I74" s="189"/>
      <c r="J74" s="189"/>
      <c r="K74" s="189"/>
      <c r="L74" s="189"/>
      <c r="M74" s="189"/>
      <c r="N74" s="189"/>
      <c r="O74" s="189"/>
      <c r="P74" s="189"/>
      <c r="Q74" s="189"/>
      <c r="R74" s="189"/>
      <c r="S74" s="189"/>
      <c r="T74" s="189"/>
      <c r="U74" s="189"/>
      <c r="V74" s="189"/>
      <c r="W74" s="189"/>
      <c r="X74" s="189"/>
      <c r="Y74" s="189"/>
      <c r="Z74" s="189"/>
      <c r="AA74" s="189"/>
      <c r="AB74" s="189"/>
      <c r="AC74" s="189"/>
      <c r="AD74" s="189"/>
      <c r="AE74" s="189"/>
      <c r="AF74" s="189"/>
      <c r="AG74" s="189"/>
      <c r="AH74" s="189"/>
      <c r="AI74" s="189"/>
      <c r="AJ74" s="189"/>
      <c r="AK74" s="189"/>
      <c r="AL74" s="189"/>
      <c r="AM74" s="189"/>
      <c r="AN74" s="189"/>
      <c r="AO74" s="189"/>
      <c r="AP74" s="189"/>
      <c r="AQ74" s="189"/>
      <c r="AR74" s="189"/>
      <c r="AS74" s="189"/>
      <c r="AT74" s="189"/>
      <c r="AU74" s="189"/>
      <c r="AV74" s="189"/>
      <c r="AW74" s="189"/>
      <c r="AX74" s="190"/>
    </row>
    <row r="75" spans="1:50" x14ac:dyDescent="0.25">
      <c r="A75" s="181"/>
      <c r="B75" s="182"/>
      <c r="C75" s="181"/>
      <c r="D75" s="182"/>
      <c r="E75" s="188"/>
      <c r="F75" s="189"/>
      <c r="G75" s="189"/>
      <c r="H75" s="189"/>
      <c r="I75" s="189"/>
      <c r="J75" s="189"/>
      <c r="K75" s="189"/>
      <c r="L75" s="189"/>
      <c r="M75" s="189"/>
      <c r="N75" s="189"/>
      <c r="O75" s="189"/>
      <c r="P75" s="189"/>
      <c r="Q75" s="189"/>
      <c r="R75" s="189"/>
      <c r="S75" s="189"/>
      <c r="T75" s="189"/>
      <c r="U75" s="189"/>
      <c r="V75" s="189"/>
      <c r="W75" s="189"/>
      <c r="X75" s="189"/>
      <c r="Y75" s="189"/>
      <c r="Z75" s="189"/>
      <c r="AA75" s="189"/>
      <c r="AB75" s="189"/>
      <c r="AC75" s="189"/>
      <c r="AD75" s="189"/>
      <c r="AE75" s="189"/>
      <c r="AF75" s="189"/>
      <c r="AG75" s="189"/>
      <c r="AH75" s="189"/>
      <c r="AI75" s="189"/>
      <c r="AJ75" s="189"/>
      <c r="AK75" s="189"/>
      <c r="AL75" s="189"/>
      <c r="AM75" s="189"/>
      <c r="AN75" s="189"/>
      <c r="AO75" s="189"/>
      <c r="AP75" s="189"/>
      <c r="AQ75" s="189"/>
      <c r="AR75" s="189"/>
      <c r="AS75" s="189"/>
      <c r="AT75" s="189"/>
      <c r="AU75" s="189"/>
      <c r="AV75" s="189"/>
      <c r="AW75" s="189"/>
      <c r="AX75" s="190"/>
    </row>
    <row r="76" spans="1:50" x14ac:dyDescent="0.25">
      <c r="A76" s="183"/>
      <c r="B76" s="184"/>
      <c r="C76" s="183"/>
      <c r="D76" s="184"/>
      <c r="E76" s="191"/>
      <c r="F76" s="192"/>
      <c r="G76" s="192"/>
      <c r="H76" s="192"/>
      <c r="I76" s="192"/>
      <c r="J76" s="192"/>
      <c r="K76" s="192"/>
      <c r="L76" s="192"/>
      <c r="M76" s="192"/>
      <c r="N76" s="192"/>
      <c r="O76" s="192"/>
      <c r="P76" s="192"/>
      <c r="Q76" s="192"/>
      <c r="R76" s="192"/>
      <c r="S76" s="192"/>
      <c r="T76" s="192"/>
      <c r="U76" s="192"/>
      <c r="V76" s="192"/>
      <c r="W76" s="192"/>
      <c r="X76" s="192"/>
      <c r="Y76" s="192"/>
      <c r="Z76" s="192"/>
      <c r="AA76" s="192"/>
      <c r="AB76" s="192"/>
      <c r="AC76" s="192"/>
      <c r="AD76" s="192"/>
      <c r="AE76" s="192"/>
      <c r="AF76" s="192"/>
      <c r="AG76" s="192"/>
      <c r="AH76" s="192"/>
      <c r="AI76" s="192"/>
      <c r="AJ76" s="192"/>
      <c r="AK76" s="192"/>
      <c r="AL76" s="192"/>
      <c r="AM76" s="192"/>
      <c r="AN76" s="192"/>
      <c r="AO76" s="192"/>
      <c r="AP76" s="192"/>
      <c r="AQ76" s="192"/>
      <c r="AR76" s="192"/>
      <c r="AS76" s="192"/>
      <c r="AT76" s="192"/>
      <c r="AU76" s="192"/>
      <c r="AV76" s="192"/>
      <c r="AW76" s="192"/>
      <c r="AX76" s="193"/>
    </row>
    <row r="77" spans="1:50" ht="15" customHeight="1" x14ac:dyDescent="0.25">
      <c r="A77" s="203" t="s">
        <v>188</v>
      </c>
      <c r="B77" s="204"/>
      <c r="C77" s="203" t="s">
        <v>187</v>
      </c>
      <c r="D77" s="204"/>
      <c r="E77" s="194" t="s">
        <v>185</v>
      </c>
      <c r="F77" s="195"/>
      <c r="G77" s="195"/>
      <c r="H77" s="195"/>
      <c r="I77" s="195"/>
      <c r="J77" s="195"/>
      <c r="K77" s="195"/>
      <c r="L77" s="195"/>
      <c r="M77" s="195"/>
      <c r="N77" s="195"/>
      <c r="O77" s="195"/>
      <c r="P77" s="195"/>
      <c r="Q77" s="195"/>
      <c r="R77" s="195"/>
      <c r="S77" s="195"/>
      <c r="T77" s="195"/>
      <c r="U77" s="195"/>
      <c r="V77" s="195"/>
      <c r="W77" s="195"/>
      <c r="X77" s="195"/>
      <c r="Y77" s="195"/>
      <c r="Z77" s="195"/>
      <c r="AA77" s="195"/>
      <c r="AB77" s="195"/>
      <c r="AC77" s="195"/>
      <c r="AD77" s="195"/>
      <c r="AE77" s="195"/>
      <c r="AF77" s="195"/>
      <c r="AG77" s="195"/>
      <c r="AH77" s="195"/>
      <c r="AI77" s="195"/>
      <c r="AJ77" s="195"/>
      <c r="AK77" s="195"/>
      <c r="AL77" s="195"/>
      <c r="AM77" s="195"/>
      <c r="AN77" s="195"/>
      <c r="AO77" s="195"/>
      <c r="AP77" s="195"/>
      <c r="AQ77" s="195"/>
      <c r="AR77" s="195"/>
      <c r="AS77" s="195"/>
      <c r="AT77" s="195"/>
      <c r="AU77" s="195"/>
      <c r="AV77" s="195"/>
      <c r="AW77" s="195"/>
      <c r="AX77" s="196"/>
    </row>
    <row r="78" spans="1:50" x14ac:dyDescent="0.25">
      <c r="A78" s="179" t="s">
        <v>199</v>
      </c>
      <c r="B78" s="180"/>
      <c r="C78" s="179" t="s">
        <v>572</v>
      </c>
      <c r="D78" s="180"/>
      <c r="E78" s="185" t="s">
        <v>1</v>
      </c>
      <c r="F78" s="186"/>
      <c r="G78" s="186"/>
      <c r="H78" s="186"/>
      <c r="I78" s="186"/>
      <c r="J78" s="186"/>
      <c r="K78" s="186"/>
      <c r="L78" s="186"/>
      <c r="M78" s="186"/>
      <c r="N78" s="186"/>
      <c r="O78" s="186"/>
      <c r="P78" s="186"/>
      <c r="Q78" s="186"/>
      <c r="R78" s="186"/>
      <c r="S78" s="186"/>
      <c r="T78" s="186"/>
      <c r="U78" s="186"/>
      <c r="V78" s="186"/>
      <c r="W78" s="186"/>
      <c r="X78" s="186"/>
      <c r="Y78" s="186"/>
      <c r="Z78" s="186"/>
      <c r="AA78" s="186"/>
      <c r="AB78" s="186"/>
      <c r="AC78" s="186"/>
      <c r="AD78" s="186"/>
      <c r="AE78" s="186"/>
      <c r="AF78" s="186"/>
      <c r="AG78" s="186"/>
      <c r="AH78" s="186"/>
      <c r="AI78" s="186"/>
      <c r="AJ78" s="186"/>
      <c r="AK78" s="186"/>
      <c r="AL78" s="186"/>
      <c r="AM78" s="186"/>
      <c r="AN78" s="186"/>
      <c r="AO78" s="186"/>
      <c r="AP78" s="186"/>
      <c r="AQ78" s="186"/>
      <c r="AR78" s="186"/>
      <c r="AS78" s="186"/>
      <c r="AT78" s="186"/>
      <c r="AU78" s="186"/>
      <c r="AV78" s="186"/>
      <c r="AW78" s="186"/>
      <c r="AX78" s="187"/>
    </row>
    <row r="79" spans="1:50" x14ac:dyDescent="0.25">
      <c r="A79" s="181"/>
      <c r="B79" s="182"/>
      <c r="C79" s="181"/>
      <c r="D79" s="182"/>
      <c r="E79" s="188"/>
      <c r="F79" s="189"/>
      <c r="G79" s="189"/>
      <c r="H79" s="189"/>
      <c r="I79" s="189"/>
      <c r="J79" s="189"/>
      <c r="K79" s="189"/>
      <c r="L79" s="189"/>
      <c r="M79" s="189"/>
      <c r="N79" s="189"/>
      <c r="O79" s="189"/>
      <c r="P79" s="189"/>
      <c r="Q79" s="189"/>
      <c r="R79" s="189"/>
      <c r="S79" s="189"/>
      <c r="T79" s="189"/>
      <c r="U79" s="189"/>
      <c r="V79" s="189"/>
      <c r="W79" s="189"/>
      <c r="X79" s="189"/>
      <c r="Y79" s="189"/>
      <c r="Z79" s="189"/>
      <c r="AA79" s="189"/>
      <c r="AB79" s="189"/>
      <c r="AC79" s="189"/>
      <c r="AD79" s="189"/>
      <c r="AE79" s="189"/>
      <c r="AF79" s="189"/>
      <c r="AG79" s="189"/>
      <c r="AH79" s="189"/>
      <c r="AI79" s="189"/>
      <c r="AJ79" s="189"/>
      <c r="AK79" s="189"/>
      <c r="AL79" s="189"/>
      <c r="AM79" s="189"/>
      <c r="AN79" s="189"/>
      <c r="AO79" s="189"/>
      <c r="AP79" s="189"/>
      <c r="AQ79" s="189"/>
      <c r="AR79" s="189"/>
      <c r="AS79" s="189"/>
      <c r="AT79" s="189"/>
      <c r="AU79" s="189"/>
      <c r="AV79" s="189"/>
      <c r="AW79" s="189"/>
      <c r="AX79" s="190"/>
    </row>
    <row r="80" spans="1:50" x14ac:dyDescent="0.25">
      <c r="A80" s="181"/>
      <c r="B80" s="182"/>
      <c r="C80" s="181"/>
      <c r="D80" s="182"/>
      <c r="E80" s="188"/>
      <c r="F80" s="189"/>
      <c r="G80" s="189"/>
      <c r="H80" s="189"/>
      <c r="I80" s="189"/>
      <c r="J80" s="189"/>
      <c r="K80" s="189"/>
      <c r="L80" s="189"/>
      <c r="M80" s="189"/>
      <c r="N80" s="189"/>
      <c r="O80" s="189"/>
      <c r="P80" s="189"/>
      <c r="Q80" s="189"/>
      <c r="R80" s="189"/>
      <c r="S80" s="189"/>
      <c r="T80" s="189"/>
      <c r="U80" s="189"/>
      <c r="V80" s="189"/>
      <c r="W80" s="189"/>
      <c r="X80" s="189"/>
      <c r="Y80" s="189"/>
      <c r="Z80" s="189"/>
      <c r="AA80" s="189"/>
      <c r="AB80" s="189"/>
      <c r="AC80" s="189"/>
      <c r="AD80" s="189"/>
      <c r="AE80" s="189"/>
      <c r="AF80" s="189"/>
      <c r="AG80" s="189"/>
      <c r="AH80" s="189"/>
      <c r="AI80" s="189"/>
      <c r="AJ80" s="189"/>
      <c r="AK80" s="189"/>
      <c r="AL80" s="189"/>
      <c r="AM80" s="189"/>
      <c r="AN80" s="189"/>
      <c r="AO80" s="189"/>
      <c r="AP80" s="189"/>
      <c r="AQ80" s="189"/>
      <c r="AR80" s="189"/>
      <c r="AS80" s="189"/>
      <c r="AT80" s="189"/>
      <c r="AU80" s="189"/>
      <c r="AV80" s="189"/>
      <c r="AW80" s="189"/>
      <c r="AX80" s="190"/>
    </row>
    <row r="81" spans="1:50" x14ac:dyDescent="0.25">
      <c r="A81" s="181"/>
      <c r="B81" s="182"/>
      <c r="C81" s="181"/>
      <c r="D81" s="182"/>
      <c r="E81" s="188"/>
      <c r="F81" s="189"/>
      <c r="G81" s="189"/>
      <c r="H81" s="189"/>
      <c r="I81" s="189"/>
      <c r="J81" s="189"/>
      <c r="K81" s="189"/>
      <c r="L81" s="189"/>
      <c r="M81" s="189"/>
      <c r="N81" s="189"/>
      <c r="O81" s="189"/>
      <c r="P81" s="189"/>
      <c r="Q81" s="189"/>
      <c r="R81" s="189"/>
      <c r="S81" s="189"/>
      <c r="T81" s="189"/>
      <c r="U81" s="189"/>
      <c r="V81" s="189"/>
      <c r="W81" s="189"/>
      <c r="X81" s="189"/>
      <c r="Y81" s="189"/>
      <c r="Z81" s="189"/>
      <c r="AA81" s="189"/>
      <c r="AB81" s="189"/>
      <c r="AC81" s="189"/>
      <c r="AD81" s="189"/>
      <c r="AE81" s="189"/>
      <c r="AF81" s="189"/>
      <c r="AG81" s="189"/>
      <c r="AH81" s="189"/>
      <c r="AI81" s="189"/>
      <c r="AJ81" s="189"/>
      <c r="AK81" s="189"/>
      <c r="AL81" s="189"/>
      <c r="AM81" s="189"/>
      <c r="AN81" s="189"/>
      <c r="AO81" s="189"/>
      <c r="AP81" s="189"/>
      <c r="AQ81" s="189"/>
      <c r="AR81" s="189"/>
      <c r="AS81" s="189"/>
      <c r="AT81" s="189"/>
      <c r="AU81" s="189"/>
      <c r="AV81" s="189"/>
      <c r="AW81" s="189"/>
      <c r="AX81" s="190"/>
    </row>
    <row r="82" spans="1:50" x14ac:dyDescent="0.25">
      <c r="A82" s="183"/>
      <c r="B82" s="184"/>
      <c r="C82" s="183"/>
      <c r="D82" s="184"/>
      <c r="E82" s="191"/>
      <c r="F82" s="192"/>
      <c r="G82" s="192"/>
      <c r="H82" s="192"/>
      <c r="I82" s="192"/>
      <c r="J82" s="192"/>
      <c r="K82" s="192"/>
      <c r="L82" s="192"/>
      <c r="M82" s="192"/>
      <c r="N82" s="192"/>
      <c r="O82" s="192"/>
      <c r="P82" s="192"/>
      <c r="Q82" s="192"/>
      <c r="R82" s="192"/>
      <c r="S82" s="192"/>
      <c r="T82" s="192"/>
      <c r="U82" s="192"/>
      <c r="V82" s="192"/>
      <c r="W82" s="192"/>
      <c r="X82" s="192"/>
      <c r="Y82" s="192"/>
      <c r="Z82" s="192"/>
      <c r="AA82" s="192"/>
      <c r="AB82" s="192"/>
      <c r="AC82" s="192"/>
      <c r="AD82" s="192"/>
      <c r="AE82" s="192"/>
      <c r="AF82" s="192"/>
      <c r="AG82" s="192"/>
      <c r="AH82" s="192"/>
      <c r="AI82" s="192"/>
      <c r="AJ82" s="192"/>
      <c r="AK82" s="192"/>
      <c r="AL82" s="192"/>
      <c r="AM82" s="192"/>
      <c r="AN82" s="192"/>
      <c r="AO82" s="192"/>
      <c r="AP82" s="192"/>
      <c r="AQ82" s="192"/>
      <c r="AR82" s="192"/>
      <c r="AS82" s="192"/>
      <c r="AT82" s="192"/>
      <c r="AU82" s="192"/>
      <c r="AV82" s="192"/>
      <c r="AW82" s="192"/>
      <c r="AX82" s="193"/>
    </row>
    <row r="83" spans="1:50" ht="15" customHeight="1" x14ac:dyDescent="0.25">
      <c r="A83" s="203" t="s">
        <v>188</v>
      </c>
      <c r="B83" s="204"/>
      <c r="C83" s="203" t="s">
        <v>187</v>
      </c>
      <c r="D83" s="204"/>
      <c r="E83" s="194" t="s">
        <v>185</v>
      </c>
      <c r="F83" s="195"/>
      <c r="G83" s="195"/>
      <c r="H83" s="195"/>
      <c r="I83" s="195"/>
      <c r="J83" s="195"/>
      <c r="K83" s="195"/>
      <c r="L83" s="195"/>
      <c r="M83" s="195"/>
      <c r="N83" s="195"/>
      <c r="O83" s="195"/>
      <c r="P83" s="195"/>
      <c r="Q83" s="195"/>
      <c r="R83" s="195"/>
      <c r="S83" s="195"/>
      <c r="T83" s="195"/>
      <c r="U83" s="195"/>
      <c r="V83" s="195"/>
      <c r="W83" s="195"/>
      <c r="X83" s="195"/>
      <c r="Y83" s="195"/>
      <c r="Z83" s="195"/>
      <c r="AA83" s="195"/>
      <c r="AB83" s="195"/>
      <c r="AC83" s="195"/>
      <c r="AD83" s="195"/>
      <c r="AE83" s="195"/>
      <c r="AF83" s="195"/>
      <c r="AG83" s="195"/>
      <c r="AH83" s="195"/>
      <c r="AI83" s="195"/>
      <c r="AJ83" s="195"/>
      <c r="AK83" s="195"/>
      <c r="AL83" s="195"/>
      <c r="AM83" s="195"/>
      <c r="AN83" s="195"/>
      <c r="AO83" s="195"/>
      <c r="AP83" s="195"/>
      <c r="AQ83" s="195"/>
      <c r="AR83" s="195"/>
      <c r="AS83" s="195"/>
      <c r="AT83" s="195"/>
      <c r="AU83" s="195"/>
      <c r="AV83" s="195"/>
      <c r="AW83" s="195"/>
      <c r="AX83" s="196"/>
    </row>
    <row r="84" spans="1:50" x14ac:dyDescent="0.25">
      <c r="A84" s="179"/>
      <c r="B84" s="180"/>
      <c r="C84" s="179"/>
      <c r="D84" s="180"/>
      <c r="E84" s="185" t="s">
        <v>1</v>
      </c>
      <c r="F84" s="186"/>
      <c r="G84" s="186"/>
      <c r="H84" s="186"/>
      <c r="I84" s="186"/>
      <c r="J84" s="186"/>
      <c r="K84" s="186"/>
      <c r="L84" s="186"/>
      <c r="M84" s="186"/>
      <c r="N84" s="186"/>
      <c r="O84" s="186"/>
      <c r="P84" s="186"/>
      <c r="Q84" s="186"/>
      <c r="R84" s="186"/>
      <c r="S84" s="186"/>
      <c r="T84" s="186"/>
      <c r="U84" s="186"/>
      <c r="V84" s="186"/>
      <c r="W84" s="186"/>
      <c r="X84" s="186"/>
      <c r="Y84" s="186"/>
      <c r="Z84" s="186"/>
      <c r="AA84" s="186"/>
      <c r="AB84" s="186"/>
      <c r="AC84" s="186"/>
      <c r="AD84" s="186"/>
      <c r="AE84" s="186"/>
      <c r="AF84" s="186"/>
      <c r="AG84" s="186"/>
      <c r="AH84" s="186"/>
      <c r="AI84" s="186"/>
      <c r="AJ84" s="186"/>
      <c r="AK84" s="186"/>
      <c r="AL84" s="186"/>
      <c r="AM84" s="186"/>
      <c r="AN84" s="186"/>
      <c r="AO84" s="186"/>
      <c r="AP84" s="186"/>
      <c r="AQ84" s="186"/>
      <c r="AR84" s="186"/>
      <c r="AS84" s="186"/>
      <c r="AT84" s="186"/>
      <c r="AU84" s="186"/>
      <c r="AV84" s="186"/>
      <c r="AW84" s="186"/>
      <c r="AX84" s="187"/>
    </row>
    <row r="85" spans="1:50" x14ac:dyDescent="0.25">
      <c r="A85" s="181"/>
      <c r="B85" s="182"/>
      <c r="C85" s="181"/>
      <c r="D85" s="182"/>
      <c r="E85" s="188"/>
      <c r="F85" s="189"/>
      <c r="G85" s="189"/>
      <c r="H85" s="189"/>
      <c r="I85" s="189"/>
      <c r="J85" s="189"/>
      <c r="K85" s="189"/>
      <c r="L85" s="189"/>
      <c r="M85" s="189"/>
      <c r="N85" s="189"/>
      <c r="O85" s="189"/>
      <c r="P85" s="189"/>
      <c r="Q85" s="189"/>
      <c r="R85" s="189"/>
      <c r="S85" s="189"/>
      <c r="T85" s="189"/>
      <c r="U85" s="189"/>
      <c r="V85" s="189"/>
      <c r="W85" s="189"/>
      <c r="X85" s="189"/>
      <c r="Y85" s="189"/>
      <c r="Z85" s="189"/>
      <c r="AA85" s="189"/>
      <c r="AB85" s="189"/>
      <c r="AC85" s="189"/>
      <c r="AD85" s="189"/>
      <c r="AE85" s="189"/>
      <c r="AF85" s="189"/>
      <c r="AG85" s="189"/>
      <c r="AH85" s="189"/>
      <c r="AI85" s="189"/>
      <c r="AJ85" s="189"/>
      <c r="AK85" s="189"/>
      <c r="AL85" s="189"/>
      <c r="AM85" s="189"/>
      <c r="AN85" s="189"/>
      <c r="AO85" s="189"/>
      <c r="AP85" s="189"/>
      <c r="AQ85" s="189"/>
      <c r="AR85" s="189"/>
      <c r="AS85" s="189"/>
      <c r="AT85" s="189"/>
      <c r="AU85" s="189"/>
      <c r="AV85" s="189"/>
      <c r="AW85" s="189"/>
      <c r="AX85" s="190"/>
    </row>
    <row r="86" spans="1:50" x14ac:dyDescent="0.25">
      <c r="A86" s="181"/>
      <c r="B86" s="182"/>
      <c r="C86" s="181"/>
      <c r="D86" s="182"/>
      <c r="E86" s="188"/>
      <c r="F86" s="189"/>
      <c r="G86" s="189"/>
      <c r="H86" s="189"/>
      <c r="I86" s="189"/>
      <c r="J86" s="189"/>
      <c r="K86" s="189"/>
      <c r="L86" s="189"/>
      <c r="M86" s="189"/>
      <c r="N86" s="189"/>
      <c r="O86" s="189"/>
      <c r="P86" s="189"/>
      <c r="Q86" s="189"/>
      <c r="R86" s="189"/>
      <c r="S86" s="189"/>
      <c r="T86" s="189"/>
      <c r="U86" s="189"/>
      <c r="V86" s="189"/>
      <c r="W86" s="189"/>
      <c r="X86" s="189"/>
      <c r="Y86" s="189"/>
      <c r="Z86" s="189"/>
      <c r="AA86" s="189"/>
      <c r="AB86" s="189"/>
      <c r="AC86" s="189"/>
      <c r="AD86" s="189"/>
      <c r="AE86" s="189"/>
      <c r="AF86" s="189"/>
      <c r="AG86" s="189"/>
      <c r="AH86" s="189"/>
      <c r="AI86" s="189"/>
      <c r="AJ86" s="189"/>
      <c r="AK86" s="189"/>
      <c r="AL86" s="189"/>
      <c r="AM86" s="189"/>
      <c r="AN86" s="189"/>
      <c r="AO86" s="189"/>
      <c r="AP86" s="189"/>
      <c r="AQ86" s="189"/>
      <c r="AR86" s="189"/>
      <c r="AS86" s="189"/>
      <c r="AT86" s="189"/>
      <c r="AU86" s="189"/>
      <c r="AV86" s="189"/>
      <c r="AW86" s="189"/>
      <c r="AX86" s="190"/>
    </row>
    <row r="87" spans="1:50" x14ac:dyDescent="0.25">
      <c r="A87" s="181"/>
      <c r="B87" s="182"/>
      <c r="C87" s="181"/>
      <c r="D87" s="182"/>
      <c r="E87" s="188"/>
      <c r="F87" s="189"/>
      <c r="G87" s="189"/>
      <c r="H87" s="189"/>
      <c r="I87" s="189"/>
      <c r="J87" s="189"/>
      <c r="K87" s="189"/>
      <c r="L87" s="189"/>
      <c r="M87" s="189"/>
      <c r="N87" s="189"/>
      <c r="O87" s="189"/>
      <c r="P87" s="189"/>
      <c r="Q87" s="189"/>
      <c r="R87" s="189"/>
      <c r="S87" s="189"/>
      <c r="T87" s="189"/>
      <c r="U87" s="189"/>
      <c r="V87" s="189"/>
      <c r="W87" s="189"/>
      <c r="X87" s="189"/>
      <c r="Y87" s="189"/>
      <c r="Z87" s="189"/>
      <c r="AA87" s="189"/>
      <c r="AB87" s="189"/>
      <c r="AC87" s="189"/>
      <c r="AD87" s="189"/>
      <c r="AE87" s="189"/>
      <c r="AF87" s="189"/>
      <c r="AG87" s="189"/>
      <c r="AH87" s="189"/>
      <c r="AI87" s="189"/>
      <c r="AJ87" s="189"/>
      <c r="AK87" s="189"/>
      <c r="AL87" s="189"/>
      <c r="AM87" s="189"/>
      <c r="AN87" s="189"/>
      <c r="AO87" s="189"/>
      <c r="AP87" s="189"/>
      <c r="AQ87" s="189"/>
      <c r="AR87" s="189"/>
      <c r="AS87" s="189"/>
      <c r="AT87" s="189"/>
      <c r="AU87" s="189"/>
      <c r="AV87" s="189"/>
      <c r="AW87" s="189"/>
      <c r="AX87" s="190"/>
    </row>
    <row r="88" spans="1:50" x14ac:dyDescent="0.25">
      <c r="A88" s="183"/>
      <c r="B88" s="184"/>
      <c r="C88" s="183"/>
      <c r="D88" s="184"/>
      <c r="E88" s="191"/>
      <c r="F88" s="192"/>
      <c r="G88" s="192"/>
      <c r="H88" s="192"/>
      <c r="I88" s="192"/>
      <c r="J88" s="192"/>
      <c r="K88" s="192"/>
      <c r="L88" s="192"/>
      <c r="M88" s="192"/>
      <c r="N88" s="192"/>
      <c r="O88" s="192"/>
      <c r="P88" s="192"/>
      <c r="Q88" s="192"/>
      <c r="R88" s="192"/>
      <c r="S88" s="192"/>
      <c r="T88" s="192"/>
      <c r="U88" s="192"/>
      <c r="V88" s="192"/>
      <c r="W88" s="192"/>
      <c r="X88" s="192"/>
      <c r="Y88" s="192"/>
      <c r="Z88" s="192"/>
      <c r="AA88" s="192"/>
      <c r="AB88" s="192"/>
      <c r="AC88" s="192"/>
      <c r="AD88" s="192"/>
      <c r="AE88" s="192"/>
      <c r="AF88" s="192"/>
      <c r="AG88" s="192"/>
      <c r="AH88" s="192"/>
      <c r="AI88" s="192"/>
      <c r="AJ88" s="192"/>
      <c r="AK88" s="192"/>
      <c r="AL88" s="192"/>
      <c r="AM88" s="192"/>
      <c r="AN88" s="192"/>
      <c r="AO88" s="192"/>
      <c r="AP88" s="192"/>
      <c r="AQ88" s="192"/>
      <c r="AR88" s="192"/>
      <c r="AS88" s="192"/>
      <c r="AT88" s="192"/>
      <c r="AU88" s="192"/>
      <c r="AV88" s="192"/>
      <c r="AW88" s="192"/>
      <c r="AX88" s="193"/>
    </row>
    <row r="89" spans="1:50" ht="15" customHeight="1" x14ac:dyDescent="0.25">
      <c r="A89" s="203"/>
      <c r="B89" s="204"/>
      <c r="C89" s="203"/>
      <c r="D89" s="204"/>
      <c r="E89" s="194" t="s">
        <v>185</v>
      </c>
      <c r="F89" s="195"/>
      <c r="G89" s="195"/>
      <c r="H89" s="195"/>
      <c r="I89" s="195"/>
      <c r="J89" s="195"/>
      <c r="K89" s="195"/>
      <c r="L89" s="195"/>
      <c r="M89" s="195"/>
      <c r="N89" s="195"/>
      <c r="O89" s="195"/>
      <c r="P89" s="195"/>
      <c r="Q89" s="195"/>
      <c r="R89" s="195"/>
      <c r="S89" s="195"/>
      <c r="T89" s="195"/>
      <c r="U89" s="195"/>
      <c r="V89" s="195"/>
      <c r="W89" s="195"/>
      <c r="X89" s="195"/>
      <c r="Y89" s="195"/>
      <c r="Z89" s="195"/>
      <c r="AA89" s="195"/>
      <c r="AB89" s="195"/>
      <c r="AC89" s="195"/>
      <c r="AD89" s="195"/>
      <c r="AE89" s="195"/>
      <c r="AF89" s="195"/>
      <c r="AG89" s="195"/>
      <c r="AH89" s="195"/>
      <c r="AI89" s="195"/>
      <c r="AJ89" s="195"/>
      <c r="AK89" s="195"/>
      <c r="AL89" s="195"/>
      <c r="AM89" s="195"/>
      <c r="AN89" s="195"/>
      <c r="AO89" s="195"/>
      <c r="AP89" s="195"/>
      <c r="AQ89" s="195"/>
      <c r="AR89" s="195"/>
      <c r="AS89" s="195"/>
      <c r="AT89" s="195"/>
      <c r="AU89" s="195"/>
      <c r="AV89" s="195"/>
      <c r="AW89" s="195"/>
      <c r="AX89" s="196"/>
    </row>
    <row r="90" spans="1:50" x14ac:dyDescent="0.25">
      <c r="A90" s="179"/>
      <c r="B90" s="180"/>
      <c r="C90" s="179"/>
      <c r="D90" s="180"/>
      <c r="E90" s="185" t="s">
        <v>1</v>
      </c>
      <c r="F90" s="186"/>
      <c r="G90" s="186"/>
      <c r="H90" s="186"/>
      <c r="I90" s="186"/>
      <c r="J90" s="186"/>
      <c r="K90" s="186"/>
      <c r="L90" s="186"/>
      <c r="M90" s="186"/>
      <c r="N90" s="186"/>
      <c r="O90" s="186"/>
      <c r="P90" s="186"/>
      <c r="Q90" s="186"/>
      <c r="R90" s="186"/>
      <c r="S90" s="186"/>
      <c r="T90" s="186"/>
      <c r="U90" s="186"/>
      <c r="V90" s="186"/>
      <c r="W90" s="186"/>
      <c r="X90" s="186"/>
      <c r="Y90" s="186"/>
      <c r="Z90" s="186"/>
      <c r="AA90" s="186"/>
      <c r="AB90" s="186"/>
      <c r="AC90" s="186"/>
      <c r="AD90" s="186"/>
      <c r="AE90" s="186"/>
      <c r="AF90" s="186"/>
      <c r="AG90" s="186"/>
      <c r="AH90" s="186"/>
      <c r="AI90" s="186"/>
      <c r="AJ90" s="186"/>
      <c r="AK90" s="186"/>
      <c r="AL90" s="186"/>
      <c r="AM90" s="186"/>
      <c r="AN90" s="186"/>
      <c r="AO90" s="186"/>
      <c r="AP90" s="186"/>
      <c r="AQ90" s="186"/>
      <c r="AR90" s="186"/>
      <c r="AS90" s="186"/>
      <c r="AT90" s="186"/>
      <c r="AU90" s="186"/>
      <c r="AV90" s="186"/>
      <c r="AW90" s="186"/>
      <c r="AX90" s="187"/>
    </row>
    <row r="91" spans="1:50" x14ac:dyDescent="0.25">
      <c r="A91" s="181"/>
      <c r="B91" s="182"/>
      <c r="C91" s="181"/>
      <c r="D91" s="182"/>
      <c r="E91" s="188"/>
      <c r="F91" s="189"/>
      <c r="G91" s="189"/>
      <c r="H91" s="189"/>
      <c r="I91" s="189"/>
      <c r="J91" s="189"/>
      <c r="K91" s="189"/>
      <c r="L91" s="189"/>
      <c r="M91" s="189"/>
      <c r="N91" s="189"/>
      <c r="O91" s="189"/>
      <c r="P91" s="189"/>
      <c r="Q91" s="189"/>
      <c r="R91" s="189"/>
      <c r="S91" s="189"/>
      <c r="T91" s="189"/>
      <c r="U91" s="189"/>
      <c r="V91" s="189"/>
      <c r="W91" s="189"/>
      <c r="X91" s="189"/>
      <c r="Y91" s="189"/>
      <c r="Z91" s="189"/>
      <c r="AA91" s="189"/>
      <c r="AB91" s="189"/>
      <c r="AC91" s="189"/>
      <c r="AD91" s="189"/>
      <c r="AE91" s="189"/>
      <c r="AF91" s="189"/>
      <c r="AG91" s="189"/>
      <c r="AH91" s="189"/>
      <c r="AI91" s="189"/>
      <c r="AJ91" s="189"/>
      <c r="AK91" s="189"/>
      <c r="AL91" s="189"/>
      <c r="AM91" s="189"/>
      <c r="AN91" s="189"/>
      <c r="AO91" s="189"/>
      <c r="AP91" s="189"/>
      <c r="AQ91" s="189"/>
      <c r="AR91" s="189"/>
      <c r="AS91" s="189"/>
      <c r="AT91" s="189"/>
      <c r="AU91" s="189"/>
      <c r="AV91" s="189"/>
      <c r="AW91" s="189"/>
      <c r="AX91" s="190"/>
    </row>
    <row r="92" spans="1:50" x14ac:dyDescent="0.25">
      <c r="A92" s="181"/>
      <c r="B92" s="182"/>
      <c r="C92" s="181"/>
      <c r="D92" s="182"/>
      <c r="E92" s="188"/>
      <c r="F92" s="189"/>
      <c r="G92" s="189"/>
      <c r="H92" s="189"/>
      <c r="I92" s="189"/>
      <c r="J92" s="189"/>
      <c r="K92" s="189"/>
      <c r="L92" s="189"/>
      <c r="M92" s="189"/>
      <c r="N92" s="189"/>
      <c r="O92" s="189"/>
      <c r="P92" s="189"/>
      <c r="Q92" s="189"/>
      <c r="R92" s="189"/>
      <c r="S92" s="189"/>
      <c r="T92" s="189"/>
      <c r="U92" s="189"/>
      <c r="V92" s="189"/>
      <c r="W92" s="189"/>
      <c r="X92" s="189"/>
      <c r="Y92" s="189"/>
      <c r="Z92" s="189"/>
      <c r="AA92" s="189"/>
      <c r="AB92" s="189"/>
      <c r="AC92" s="189"/>
      <c r="AD92" s="189"/>
      <c r="AE92" s="189"/>
      <c r="AF92" s="189"/>
      <c r="AG92" s="189"/>
      <c r="AH92" s="189"/>
      <c r="AI92" s="189"/>
      <c r="AJ92" s="189"/>
      <c r="AK92" s="189"/>
      <c r="AL92" s="189"/>
      <c r="AM92" s="189"/>
      <c r="AN92" s="189"/>
      <c r="AO92" s="189"/>
      <c r="AP92" s="189"/>
      <c r="AQ92" s="189"/>
      <c r="AR92" s="189"/>
      <c r="AS92" s="189"/>
      <c r="AT92" s="189"/>
      <c r="AU92" s="189"/>
      <c r="AV92" s="189"/>
      <c r="AW92" s="189"/>
      <c r="AX92" s="190"/>
    </row>
    <row r="93" spans="1:50" x14ac:dyDescent="0.25">
      <c r="A93" s="181"/>
      <c r="B93" s="182"/>
      <c r="C93" s="181"/>
      <c r="D93" s="182"/>
      <c r="E93" s="188"/>
      <c r="F93" s="189"/>
      <c r="G93" s="189"/>
      <c r="H93" s="189"/>
      <c r="I93" s="189"/>
      <c r="J93" s="189"/>
      <c r="K93" s="189"/>
      <c r="L93" s="189"/>
      <c r="M93" s="189"/>
      <c r="N93" s="189"/>
      <c r="O93" s="189"/>
      <c r="P93" s="189"/>
      <c r="Q93" s="189"/>
      <c r="R93" s="189"/>
      <c r="S93" s="189"/>
      <c r="T93" s="189"/>
      <c r="U93" s="189"/>
      <c r="V93" s="189"/>
      <c r="W93" s="189"/>
      <c r="X93" s="189"/>
      <c r="Y93" s="189"/>
      <c r="Z93" s="189"/>
      <c r="AA93" s="189"/>
      <c r="AB93" s="189"/>
      <c r="AC93" s="189"/>
      <c r="AD93" s="189"/>
      <c r="AE93" s="189"/>
      <c r="AF93" s="189"/>
      <c r="AG93" s="189"/>
      <c r="AH93" s="189"/>
      <c r="AI93" s="189"/>
      <c r="AJ93" s="189"/>
      <c r="AK93" s="189"/>
      <c r="AL93" s="189"/>
      <c r="AM93" s="189"/>
      <c r="AN93" s="189"/>
      <c r="AO93" s="189"/>
      <c r="AP93" s="189"/>
      <c r="AQ93" s="189"/>
      <c r="AR93" s="189"/>
      <c r="AS93" s="189"/>
      <c r="AT93" s="189"/>
      <c r="AU93" s="189"/>
      <c r="AV93" s="189"/>
      <c r="AW93" s="189"/>
      <c r="AX93" s="190"/>
    </row>
    <row r="94" spans="1:50" x14ac:dyDescent="0.25">
      <c r="A94" s="183"/>
      <c r="B94" s="184"/>
      <c r="C94" s="183"/>
      <c r="D94" s="184"/>
      <c r="E94" s="191"/>
      <c r="F94" s="192"/>
      <c r="G94" s="192"/>
      <c r="H94" s="192"/>
      <c r="I94" s="192"/>
      <c r="J94" s="192"/>
      <c r="K94" s="192"/>
      <c r="L94" s="192"/>
      <c r="M94" s="192"/>
      <c r="N94" s="192"/>
      <c r="O94" s="192"/>
      <c r="P94" s="192"/>
      <c r="Q94" s="192"/>
      <c r="R94" s="192"/>
      <c r="S94" s="192"/>
      <c r="T94" s="192"/>
      <c r="U94" s="192"/>
      <c r="V94" s="192"/>
      <c r="W94" s="192"/>
      <c r="X94" s="192"/>
      <c r="Y94" s="192"/>
      <c r="Z94" s="192"/>
      <c r="AA94" s="192"/>
      <c r="AB94" s="192"/>
      <c r="AC94" s="192"/>
      <c r="AD94" s="192"/>
      <c r="AE94" s="192"/>
      <c r="AF94" s="192"/>
      <c r="AG94" s="192"/>
      <c r="AH94" s="192"/>
      <c r="AI94" s="192"/>
      <c r="AJ94" s="192"/>
      <c r="AK94" s="192"/>
      <c r="AL94" s="192"/>
      <c r="AM94" s="192"/>
      <c r="AN94" s="192"/>
      <c r="AO94" s="192"/>
      <c r="AP94" s="192"/>
      <c r="AQ94" s="192"/>
      <c r="AR94" s="192"/>
      <c r="AS94" s="192"/>
      <c r="AT94" s="192"/>
      <c r="AU94" s="192"/>
      <c r="AV94" s="192"/>
      <c r="AW94" s="192"/>
      <c r="AX94" s="193"/>
    </row>
    <row r="95" spans="1:50" ht="15" customHeight="1" x14ac:dyDescent="0.25">
      <c r="A95" s="203"/>
      <c r="B95" s="204"/>
      <c r="C95" s="203"/>
      <c r="D95" s="204"/>
      <c r="E95" s="194" t="s">
        <v>185</v>
      </c>
      <c r="F95" s="195"/>
      <c r="G95" s="195"/>
      <c r="H95" s="195"/>
      <c r="I95" s="195"/>
      <c r="J95" s="195"/>
      <c r="K95" s="195"/>
      <c r="L95" s="195"/>
      <c r="M95" s="195"/>
      <c r="N95" s="195"/>
      <c r="O95" s="195"/>
      <c r="P95" s="195"/>
      <c r="Q95" s="195"/>
      <c r="R95" s="195"/>
      <c r="S95" s="195"/>
      <c r="T95" s="195"/>
      <c r="U95" s="195"/>
      <c r="V95" s="195"/>
      <c r="W95" s="195"/>
      <c r="X95" s="195"/>
      <c r="Y95" s="195"/>
      <c r="Z95" s="195"/>
      <c r="AA95" s="195"/>
      <c r="AB95" s="195"/>
      <c r="AC95" s="195"/>
      <c r="AD95" s="195"/>
      <c r="AE95" s="195"/>
      <c r="AF95" s="195"/>
      <c r="AG95" s="195"/>
      <c r="AH95" s="195"/>
      <c r="AI95" s="195"/>
      <c r="AJ95" s="195"/>
      <c r="AK95" s="195"/>
      <c r="AL95" s="195"/>
      <c r="AM95" s="195"/>
      <c r="AN95" s="195"/>
      <c r="AO95" s="195"/>
      <c r="AP95" s="195"/>
      <c r="AQ95" s="195"/>
      <c r="AR95" s="195"/>
      <c r="AS95" s="195"/>
      <c r="AT95" s="195"/>
      <c r="AU95" s="195"/>
      <c r="AV95" s="195"/>
      <c r="AW95" s="195"/>
      <c r="AX95" s="196"/>
    </row>
    <row r="96" spans="1:50" x14ac:dyDescent="0.25">
      <c r="A96" s="179"/>
      <c r="B96" s="180"/>
      <c r="C96" s="179"/>
      <c r="D96" s="180"/>
      <c r="E96" s="185" t="s">
        <v>1</v>
      </c>
      <c r="F96" s="186"/>
      <c r="G96" s="186"/>
      <c r="H96" s="186"/>
      <c r="I96" s="186"/>
      <c r="J96" s="186"/>
      <c r="K96" s="186"/>
      <c r="L96" s="186"/>
      <c r="M96" s="186"/>
      <c r="N96" s="186"/>
      <c r="O96" s="186"/>
      <c r="P96" s="186"/>
      <c r="Q96" s="186"/>
      <c r="R96" s="186"/>
      <c r="S96" s="186"/>
      <c r="T96" s="186"/>
      <c r="U96" s="186"/>
      <c r="V96" s="186"/>
      <c r="W96" s="186"/>
      <c r="X96" s="186"/>
      <c r="Y96" s="186"/>
      <c r="Z96" s="186"/>
      <c r="AA96" s="186"/>
      <c r="AB96" s="186"/>
      <c r="AC96" s="186"/>
      <c r="AD96" s="186"/>
      <c r="AE96" s="186"/>
      <c r="AF96" s="186"/>
      <c r="AG96" s="186"/>
      <c r="AH96" s="186"/>
      <c r="AI96" s="186"/>
      <c r="AJ96" s="186"/>
      <c r="AK96" s="186"/>
      <c r="AL96" s="186"/>
      <c r="AM96" s="186"/>
      <c r="AN96" s="186"/>
      <c r="AO96" s="186"/>
      <c r="AP96" s="186"/>
      <c r="AQ96" s="186"/>
      <c r="AR96" s="186"/>
      <c r="AS96" s="186"/>
      <c r="AT96" s="186"/>
      <c r="AU96" s="186"/>
      <c r="AV96" s="186"/>
      <c r="AW96" s="186"/>
      <c r="AX96" s="187"/>
    </row>
    <row r="97" spans="1:50" x14ac:dyDescent="0.25">
      <c r="A97" s="181"/>
      <c r="B97" s="182"/>
      <c r="C97" s="181"/>
      <c r="D97" s="182"/>
      <c r="E97" s="188"/>
      <c r="F97" s="189"/>
      <c r="G97" s="189"/>
      <c r="H97" s="189"/>
      <c r="I97" s="189"/>
      <c r="J97" s="189"/>
      <c r="K97" s="189"/>
      <c r="L97" s="189"/>
      <c r="M97" s="189"/>
      <c r="N97" s="189"/>
      <c r="O97" s="189"/>
      <c r="P97" s="189"/>
      <c r="Q97" s="189"/>
      <c r="R97" s="189"/>
      <c r="S97" s="189"/>
      <c r="T97" s="189"/>
      <c r="U97" s="189"/>
      <c r="V97" s="189"/>
      <c r="W97" s="189"/>
      <c r="X97" s="189"/>
      <c r="Y97" s="189"/>
      <c r="Z97" s="189"/>
      <c r="AA97" s="189"/>
      <c r="AB97" s="189"/>
      <c r="AC97" s="189"/>
      <c r="AD97" s="189"/>
      <c r="AE97" s="189"/>
      <c r="AF97" s="189"/>
      <c r="AG97" s="189"/>
      <c r="AH97" s="189"/>
      <c r="AI97" s="189"/>
      <c r="AJ97" s="189"/>
      <c r="AK97" s="189"/>
      <c r="AL97" s="189"/>
      <c r="AM97" s="189"/>
      <c r="AN97" s="189"/>
      <c r="AO97" s="189"/>
      <c r="AP97" s="189"/>
      <c r="AQ97" s="189"/>
      <c r="AR97" s="189"/>
      <c r="AS97" s="189"/>
      <c r="AT97" s="189"/>
      <c r="AU97" s="189"/>
      <c r="AV97" s="189"/>
      <c r="AW97" s="189"/>
      <c r="AX97" s="190"/>
    </row>
    <row r="98" spans="1:50" x14ac:dyDescent="0.25">
      <c r="A98" s="181"/>
      <c r="B98" s="182"/>
      <c r="C98" s="181"/>
      <c r="D98" s="182"/>
      <c r="E98" s="188"/>
      <c r="F98" s="189"/>
      <c r="G98" s="189"/>
      <c r="H98" s="189"/>
      <c r="I98" s="189"/>
      <c r="J98" s="189"/>
      <c r="K98" s="189"/>
      <c r="L98" s="189"/>
      <c r="M98" s="189"/>
      <c r="N98" s="189"/>
      <c r="O98" s="189"/>
      <c r="P98" s="189"/>
      <c r="Q98" s="189"/>
      <c r="R98" s="189"/>
      <c r="S98" s="189"/>
      <c r="T98" s="189"/>
      <c r="U98" s="189"/>
      <c r="V98" s="189"/>
      <c r="W98" s="189"/>
      <c r="X98" s="189"/>
      <c r="Y98" s="189"/>
      <c r="Z98" s="189"/>
      <c r="AA98" s="189"/>
      <c r="AB98" s="189"/>
      <c r="AC98" s="189"/>
      <c r="AD98" s="189"/>
      <c r="AE98" s="189"/>
      <c r="AF98" s="189"/>
      <c r="AG98" s="189"/>
      <c r="AH98" s="189"/>
      <c r="AI98" s="189"/>
      <c r="AJ98" s="189"/>
      <c r="AK98" s="189"/>
      <c r="AL98" s="189"/>
      <c r="AM98" s="189"/>
      <c r="AN98" s="189"/>
      <c r="AO98" s="189"/>
      <c r="AP98" s="189"/>
      <c r="AQ98" s="189"/>
      <c r="AR98" s="189"/>
      <c r="AS98" s="189"/>
      <c r="AT98" s="189"/>
      <c r="AU98" s="189"/>
      <c r="AV98" s="189"/>
      <c r="AW98" s="189"/>
      <c r="AX98" s="190"/>
    </row>
    <row r="99" spans="1:50" x14ac:dyDescent="0.25">
      <c r="A99" s="181"/>
      <c r="B99" s="182"/>
      <c r="C99" s="181"/>
      <c r="D99" s="182"/>
      <c r="E99" s="188"/>
      <c r="F99" s="189"/>
      <c r="G99" s="189"/>
      <c r="H99" s="189"/>
      <c r="I99" s="189"/>
      <c r="J99" s="189"/>
      <c r="K99" s="189"/>
      <c r="L99" s="189"/>
      <c r="M99" s="189"/>
      <c r="N99" s="189"/>
      <c r="O99" s="189"/>
      <c r="P99" s="189"/>
      <c r="Q99" s="189"/>
      <c r="R99" s="189"/>
      <c r="S99" s="189"/>
      <c r="T99" s="189"/>
      <c r="U99" s="189"/>
      <c r="V99" s="189"/>
      <c r="W99" s="189"/>
      <c r="X99" s="189"/>
      <c r="Y99" s="189"/>
      <c r="Z99" s="189"/>
      <c r="AA99" s="189"/>
      <c r="AB99" s="189"/>
      <c r="AC99" s="189"/>
      <c r="AD99" s="189"/>
      <c r="AE99" s="189"/>
      <c r="AF99" s="189"/>
      <c r="AG99" s="189"/>
      <c r="AH99" s="189"/>
      <c r="AI99" s="189"/>
      <c r="AJ99" s="189"/>
      <c r="AK99" s="189"/>
      <c r="AL99" s="189"/>
      <c r="AM99" s="189"/>
      <c r="AN99" s="189"/>
      <c r="AO99" s="189"/>
      <c r="AP99" s="189"/>
      <c r="AQ99" s="189"/>
      <c r="AR99" s="189"/>
      <c r="AS99" s="189"/>
      <c r="AT99" s="189"/>
      <c r="AU99" s="189"/>
      <c r="AV99" s="189"/>
      <c r="AW99" s="189"/>
      <c r="AX99" s="190"/>
    </row>
    <row r="100" spans="1:50" x14ac:dyDescent="0.25">
      <c r="A100" s="183"/>
      <c r="B100" s="184"/>
      <c r="C100" s="183"/>
      <c r="D100" s="184"/>
      <c r="E100" s="191"/>
      <c r="F100" s="192"/>
      <c r="G100" s="192"/>
      <c r="H100" s="192"/>
      <c r="I100" s="192"/>
      <c r="J100" s="192"/>
      <c r="K100" s="192"/>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192"/>
      <c r="AH100" s="192"/>
      <c r="AI100" s="192"/>
      <c r="AJ100" s="192"/>
      <c r="AK100" s="192"/>
      <c r="AL100" s="192"/>
      <c r="AM100" s="192"/>
      <c r="AN100" s="192"/>
      <c r="AO100" s="192"/>
      <c r="AP100" s="192"/>
      <c r="AQ100" s="192"/>
      <c r="AR100" s="192"/>
      <c r="AS100" s="192"/>
      <c r="AT100" s="192"/>
      <c r="AU100" s="192"/>
      <c r="AV100" s="192"/>
      <c r="AW100" s="192"/>
      <c r="AX100" s="193"/>
    </row>
    <row r="101" spans="1:50" ht="15" customHeight="1" x14ac:dyDescent="0.25">
      <c r="A101" s="203"/>
      <c r="B101" s="204"/>
      <c r="C101" s="203"/>
      <c r="D101" s="204"/>
      <c r="E101" s="194" t="s">
        <v>185</v>
      </c>
      <c r="F101" s="195"/>
      <c r="G101" s="195"/>
      <c r="H101" s="195"/>
      <c r="I101" s="195"/>
      <c r="J101" s="195"/>
      <c r="K101" s="195"/>
      <c r="L101" s="195"/>
      <c r="M101" s="195"/>
      <c r="N101" s="195"/>
      <c r="O101" s="195"/>
      <c r="P101" s="195"/>
      <c r="Q101" s="195"/>
      <c r="R101" s="195"/>
      <c r="S101" s="195"/>
      <c r="T101" s="195"/>
      <c r="U101" s="195"/>
      <c r="V101" s="195"/>
      <c r="W101" s="195"/>
      <c r="X101" s="195"/>
      <c r="Y101" s="195"/>
      <c r="Z101" s="195"/>
      <c r="AA101" s="195"/>
      <c r="AB101" s="195"/>
      <c r="AC101" s="195"/>
      <c r="AD101" s="195"/>
      <c r="AE101" s="195"/>
      <c r="AF101" s="195"/>
      <c r="AG101" s="195"/>
      <c r="AH101" s="195"/>
      <c r="AI101" s="195"/>
      <c r="AJ101" s="195"/>
      <c r="AK101" s="195"/>
      <c r="AL101" s="195"/>
      <c r="AM101" s="195"/>
      <c r="AN101" s="195"/>
      <c r="AO101" s="195"/>
      <c r="AP101" s="195"/>
      <c r="AQ101" s="195"/>
      <c r="AR101" s="195"/>
      <c r="AS101" s="195"/>
      <c r="AT101" s="195"/>
      <c r="AU101" s="195"/>
      <c r="AV101" s="195"/>
      <c r="AW101" s="195"/>
      <c r="AX101" s="196"/>
    </row>
    <row r="102" spans="1:50" x14ac:dyDescent="0.25">
      <c r="A102" s="179"/>
      <c r="B102" s="180"/>
      <c r="C102" s="179"/>
      <c r="D102" s="180"/>
      <c r="E102" s="185" t="s">
        <v>1</v>
      </c>
      <c r="F102" s="186"/>
      <c r="G102" s="186"/>
      <c r="H102" s="186"/>
      <c r="I102" s="186"/>
      <c r="J102" s="186"/>
      <c r="K102" s="186"/>
      <c r="L102" s="186"/>
      <c r="M102" s="186"/>
      <c r="N102" s="186"/>
      <c r="O102" s="186"/>
      <c r="P102" s="186"/>
      <c r="Q102" s="186"/>
      <c r="R102" s="186"/>
      <c r="S102" s="186"/>
      <c r="T102" s="186"/>
      <c r="U102" s="186"/>
      <c r="V102" s="186"/>
      <c r="W102" s="186"/>
      <c r="X102" s="186"/>
      <c r="Y102" s="186"/>
      <c r="Z102" s="186"/>
      <c r="AA102" s="186"/>
      <c r="AB102" s="186"/>
      <c r="AC102" s="186"/>
      <c r="AD102" s="186"/>
      <c r="AE102" s="186"/>
      <c r="AF102" s="186"/>
      <c r="AG102" s="186"/>
      <c r="AH102" s="186"/>
      <c r="AI102" s="186"/>
      <c r="AJ102" s="186"/>
      <c r="AK102" s="186"/>
      <c r="AL102" s="186"/>
      <c r="AM102" s="186"/>
      <c r="AN102" s="186"/>
      <c r="AO102" s="186"/>
      <c r="AP102" s="186"/>
      <c r="AQ102" s="186"/>
      <c r="AR102" s="186"/>
      <c r="AS102" s="186"/>
      <c r="AT102" s="186"/>
      <c r="AU102" s="186"/>
      <c r="AV102" s="186"/>
      <c r="AW102" s="186"/>
      <c r="AX102" s="187"/>
    </row>
    <row r="103" spans="1:50" x14ac:dyDescent="0.25">
      <c r="A103" s="181"/>
      <c r="B103" s="182"/>
      <c r="C103" s="181"/>
      <c r="D103" s="182"/>
      <c r="E103" s="188"/>
      <c r="F103" s="189"/>
      <c r="G103" s="189"/>
      <c r="H103" s="189"/>
      <c r="I103" s="189"/>
      <c r="J103" s="189"/>
      <c r="K103" s="189"/>
      <c r="L103" s="189"/>
      <c r="M103" s="189"/>
      <c r="N103" s="189"/>
      <c r="O103" s="189"/>
      <c r="P103" s="189"/>
      <c r="Q103" s="189"/>
      <c r="R103" s="189"/>
      <c r="S103" s="189"/>
      <c r="T103" s="189"/>
      <c r="U103" s="189"/>
      <c r="V103" s="189"/>
      <c r="W103" s="189"/>
      <c r="X103" s="189"/>
      <c r="Y103" s="189"/>
      <c r="Z103" s="189"/>
      <c r="AA103" s="189"/>
      <c r="AB103" s="189"/>
      <c r="AC103" s="189"/>
      <c r="AD103" s="189"/>
      <c r="AE103" s="189"/>
      <c r="AF103" s="189"/>
      <c r="AG103" s="189"/>
      <c r="AH103" s="189"/>
      <c r="AI103" s="189"/>
      <c r="AJ103" s="189"/>
      <c r="AK103" s="189"/>
      <c r="AL103" s="189"/>
      <c r="AM103" s="189"/>
      <c r="AN103" s="189"/>
      <c r="AO103" s="189"/>
      <c r="AP103" s="189"/>
      <c r="AQ103" s="189"/>
      <c r="AR103" s="189"/>
      <c r="AS103" s="189"/>
      <c r="AT103" s="189"/>
      <c r="AU103" s="189"/>
      <c r="AV103" s="189"/>
      <c r="AW103" s="189"/>
      <c r="AX103" s="190"/>
    </row>
    <row r="104" spans="1:50" x14ac:dyDescent="0.25">
      <c r="A104" s="181"/>
      <c r="B104" s="182"/>
      <c r="C104" s="181"/>
      <c r="D104" s="182"/>
      <c r="E104" s="188"/>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89"/>
      <c r="AH104" s="189"/>
      <c r="AI104" s="189"/>
      <c r="AJ104" s="189"/>
      <c r="AK104" s="189"/>
      <c r="AL104" s="189"/>
      <c r="AM104" s="189"/>
      <c r="AN104" s="189"/>
      <c r="AO104" s="189"/>
      <c r="AP104" s="189"/>
      <c r="AQ104" s="189"/>
      <c r="AR104" s="189"/>
      <c r="AS104" s="189"/>
      <c r="AT104" s="189"/>
      <c r="AU104" s="189"/>
      <c r="AV104" s="189"/>
      <c r="AW104" s="189"/>
      <c r="AX104" s="190"/>
    </row>
    <row r="105" spans="1:50" x14ac:dyDescent="0.25">
      <c r="A105" s="181"/>
      <c r="B105" s="182"/>
      <c r="C105" s="181"/>
      <c r="D105" s="182"/>
      <c r="E105" s="188"/>
      <c r="F105" s="189"/>
      <c r="G105" s="189"/>
      <c r="H105" s="189"/>
      <c r="I105" s="189"/>
      <c r="J105" s="189"/>
      <c r="K105" s="189"/>
      <c r="L105" s="189"/>
      <c r="M105" s="189"/>
      <c r="N105" s="189"/>
      <c r="O105" s="189"/>
      <c r="P105" s="189"/>
      <c r="Q105" s="189"/>
      <c r="R105" s="189"/>
      <c r="S105" s="189"/>
      <c r="T105" s="189"/>
      <c r="U105" s="189"/>
      <c r="V105" s="189"/>
      <c r="W105" s="189"/>
      <c r="X105" s="189"/>
      <c r="Y105" s="189"/>
      <c r="Z105" s="189"/>
      <c r="AA105" s="189"/>
      <c r="AB105" s="189"/>
      <c r="AC105" s="189"/>
      <c r="AD105" s="189"/>
      <c r="AE105" s="189"/>
      <c r="AF105" s="189"/>
      <c r="AG105" s="189"/>
      <c r="AH105" s="189"/>
      <c r="AI105" s="189"/>
      <c r="AJ105" s="189"/>
      <c r="AK105" s="189"/>
      <c r="AL105" s="189"/>
      <c r="AM105" s="189"/>
      <c r="AN105" s="189"/>
      <c r="AO105" s="189"/>
      <c r="AP105" s="189"/>
      <c r="AQ105" s="189"/>
      <c r="AR105" s="189"/>
      <c r="AS105" s="189"/>
      <c r="AT105" s="189"/>
      <c r="AU105" s="189"/>
      <c r="AV105" s="189"/>
      <c r="AW105" s="189"/>
      <c r="AX105" s="190"/>
    </row>
    <row r="106" spans="1:50" x14ac:dyDescent="0.25">
      <c r="A106" s="183"/>
      <c r="B106" s="184"/>
      <c r="C106" s="183"/>
      <c r="D106" s="184"/>
      <c r="E106" s="191"/>
      <c r="F106" s="192"/>
      <c r="G106" s="192"/>
      <c r="H106" s="192"/>
      <c r="I106" s="192"/>
      <c r="J106" s="192"/>
      <c r="K106" s="192"/>
      <c r="L106" s="192"/>
      <c r="M106" s="192"/>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3"/>
    </row>
  </sheetData>
  <sheetProtection algorithmName="SHA-512" hashValue="AXzzbmvBM2rgsC4p37iF++pME/ziumqPy5eNrSOk/CiPOOd3Gv6CFgNGJTpUTeztpTwdpWqQcS1ZEpBv3h9jRg==" saltValue="QjQ7wWElyPR9F6FGXRTuBg==" spinCount="100000" sheet="1" objects="1" scenarios="1"/>
  <mergeCells count="122">
    <mergeCell ref="C29:D29"/>
    <mergeCell ref="C35:D35"/>
    <mergeCell ref="C41:D41"/>
    <mergeCell ref="C47:D47"/>
    <mergeCell ref="C53:D53"/>
    <mergeCell ref="C24:D28"/>
    <mergeCell ref="C18:D22"/>
    <mergeCell ref="C12:D16"/>
    <mergeCell ref="C11:D11"/>
    <mergeCell ref="C17:D17"/>
    <mergeCell ref="C23:D23"/>
    <mergeCell ref="C30:D34"/>
    <mergeCell ref="C48:D52"/>
    <mergeCell ref="C54:D58"/>
    <mergeCell ref="C78:D82"/>
    <mergeCell ref="C72:D76"/>
    <mergeCell ref="C66:D70"/>
    <mergeCell ref="C60:D64"/>
    <mergeCell ref="C59:D59"/>
    <mergeCell ref="C65:D65"/>
    <mergeCell ref="C71:D71"/>
    <mergeCell ref="C77:D77"/>
    <mergeCell ref="A96:B100"/>
    <mergeCell ref="A101:B101"/>
    <mergeCell ref="A102:B106"/>
    <mergeCell ref="C42:D46"/>
    <mergeCell ref="C36:D40"/>
    <mergeCell ref="C83:D83"/>
    <mergeCell ref="C89:D89"/>
    <mergeCell ref="C95:D95"/>
    <mergeCell ref="C101:D101"/>
    <mergeCell ref="A83:B83"/>
    <mergeCell ref="A84:B88"/>
    <mergeCell ref="A89:B89"/>
    <mergeCell ref="A90:B94"/>
    <mergeCell ref="A95:B95"/>
    <mergeCell ref="A66:B70"/>
    <mergeCell ref="A71:B71"/>
    <mergeCell ref="A72:B76"/>
    <mergeCell ref="A77:B77"/>
    <mergeCell ref="A78:B82"/>
    <mergeCell ref="A53:B53"/>
    <mergeCell ref="A54:B58"/>
    <mergeCell ref="A59:B59"/>
    <mergeCell ref="A60:B64"/>
    <mergeCell ref="A65:B65"/>
    <mergeCell ref="A36:B40"/>
    <mergeCell ref="A41:B41"/>
    <mergeCell ref="A42:B46"/>
    <mergeCell ref="A47:B47"/>
    <mergeCell ref="A48:B52"/>
    <mergeCell ref="A23:B23"/>
    <mergeCell ref="A24:B28"/>
    <mergeCell ref="A29:B29"/>
    <mergeCell ref="A30:B34"/>
    <mergeCell ref="A35:B35"/>
    <mergeCell ref="A5:K5"/>
    <mergeCell ref="L5:Y5"/>
    <mergeCell ref="Z5:AI5"/>
    <mergeCell ref="AJ5:AX5"/>
    <mergeCell ref="A11:B11"/>
    <mergeCell ref="A1:AX1"/>
    <mergeCell ref="A4:K4"/>
    <mergeCell ref="L4:Y4"/>
    <mergeCell ref="Z4:AI4"/>
    <mergeCell ref="AJ4:AX4"/>
    <mergeCell ref="A2:AX2"/>
    <mergeCell ref="A3:AX3"/>
    <mergeCell ref="A6:K7"/>
    <mergeCell ref="L6:Y7"/>
    <mergeCell ref="Z6:AI6"/>
    <mergeCell ref="AJ6:AX6"/>
    <mergeCell ref="Z7:AI7"/>
    <mergeCell ref="AJ7:AX7"/>
    <mergeCell ref="AJ8:AX8"/>
    <mergeCell ref="A9:AX9"/>
    <mergeCell ref="A8:K8"/>
    <mergeCell ref="L8:N8"/>
    <mergeCell ref="O8:R8"/>
    <mergeCell ref="S8:U8"/>
    <mergeCell ref="V8:Y8"/>
    <mergeCell ref="Z8:AI8"/>
    <mergeCell ref="A12:B16"/>
    <mergeCell ref="A17:B17"/>
    <mergeCell ref="A18:B22"/>
    <mergeCell ref="E11:AX11"/>
    <mergeCell ref="E18:AX22"/>
    <mergeCell ref="E17:AX17"/>
    <mergeCell ref="E12:AX16"/>
    <mergeCell ref="A10:AX10"/>
    <mergeCell ref="E23:AX23"/>
    <mergeCell ref="E53:AX53"/>
    <mergeCell ref="E48:AX52"/>
    <mergeCell ref="E47:AX47"/>
    <mergeCell ref="E42:AX46"/>
    <mergeCell ref="E41:AX41"/>
    <mergeCell ref="E72:AX76"/>
    <mergeCell ref="E71:AX71"/>
    <mergeCell ref="E66:AX70"/>
    <mergeCell ref="E65:AX65"/>
    <mergeCell ref="E60:AX64"/>
    <mergeCell ref="E54:AX58"/>
    <mergeCell ref="E78:AX82"/>
    <mergeCell ref="E77:AX77"/>
    <mergeCell ref="E83:AX83"/>
    <mergeCell ref="E59:AX59"/>
    <mergeCell ref="E35:AX35"/>
    <mergeCell ref="E36:AX40"/>
    <mergeCell ref="E30:AX34"/>
    <mergeCell ref="E29:AX29"/>
    <mergeCell ref="E24:AX28"/>
    <mergeCell ref="C84:D88"/>
    <mergeCell ref="C90:D94"/>
    <mergeCell ref="C96:D100"/>
    <mergeCell ref="C102:D106"/>
    <mergeCell ref="E102:AX106"/>
    <mergeCell ref="E101:AX101"/>
    <mergeCell ref="E96:AX100"/>
    <mergeCell ref="E95:AX95"/>
    <mergeCell ref="E90:AX94"/>
    <mergeCell ref="E89:AX89"/>
    <mergeCell ref="E84:AX88"/>
  </mergeCells>
  <pageMargins left="0.25" right="0.25" top="0.75" bottom="0.75" header="0.3" footer="0.3"/>
  <pageSetup paperSize="3"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boxes!$B$2:$B$13</xm:f>
          </x14:formula1>
          <xm:sqref>O8:R8</xm:sqref>
        </x14:dataValidation>
        <x14:dataValidation type="list" allowBlank="1" showInputMessage="1" showErrorMessage="1" xr:uid="{AB87D914-0B16-4DB0-BC46-4E2777D56110}">
          <x14:formula1>
            <xm:f>boxes!$C$5:$C$10</xm:f>
          </x14:formula1>
          <xm:sqref>V8:Y8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AC4F4-1613-4BC3-86AE-DE8AA5028DE7}">
  <sheetPr>
    <tabColor rgb="FFFFC000"/>
  </sheetPr>
  <dimension ref="A1:K512"/>
  <sheetViews>
    <sheetView showZeros="0" zoomScale="110" zoomScaleNormal="110" workbookViewId="0">
      <pane ySplit="1" topLeftCell="A2" activePane="bottomLeft" state="frozen"/>
      <selection pane="bottomLeft" activeCell="I13" sqref="I13"/>
    </sheetView>
  </sheetViews>
  <sheetFormatPr defaultColWidth="8.85546875" defaultRowHeight="15" x14ac:dyDescent="0.25"/>
  <cols>
    <col min="1" max="1" width="4.28515625" customWidth="1"/>
    <col min="2" max="2" width="14.7109375" customWidth="1"/>
    <col min="3" max="3" width="14.42578125" customWidth="1"/>
    <col min="4" max="4" width="11.42578125" customWidth="1"/>
    <col min="5" max="5" width="11.28515625" customWidth="1"/>
    <col min="6" max="8" width="16.85546875" customWidth="1"/>
    <col min="9" max="9" width="24.42578125" customWidth="1"/>
    <col min="10" max="10" width="20.140625" customWidth="1"/>
    <col min="11" max="11" width="61.140625" customWidth="1"/>
  </cols>
  <sheetData>
    <row r="1" spans="1:11" ht="50.1" customHeight="1" thickTop="1" thickBot="1" x14ac:dyDescent="0.3">
      <c r="A1" s="11" t="s">
        <v>15</v>
      </c>
      <c r="B1" s="126" t="s">
        <v>532</v>
      </c>
      <c r="C1" s="126" t="s">
        <v>448</v>
      </c>
      <c r="D1" s="127" t="s">
        <v>445</v>
      </c>
      <c r="E1" s="137" t="s">
        <v>443</v>
      </c>
      <c r="F1" s="153" t="s">
        <v>528</v>
      </c>
      <c r="G1" s="154" t="s">
        <v>494</v>
      </c>
      <c r="H1" s="156" t="s">
        <v>529</v>
      </c>
      <c r="I1" s="147" t="s">
        <v>546</v>
      </c>
      <c r="J1" s="129" t="s">
        <v>514</v>
      </c>
      <c r="K1" s="22" t="s">
        <v>464</v>
      </c>
    </row>
    <row r="2" spans="1:11" ht="16.5" thickTop="1" x14ac:dyDescent="0.25">
      <c r="A2" s="258" t="str">
        <f>'INITIAL SETUP'!A1</f>
        <v>WV Bureau for Behavioral Health - Adult Mental Health Services (Group Homes, Day Support)  R20240601</v>
      </c>
      <c r="B2" s="259"/>
      <c r="C2" s="259"/>
      <c r="D2" s="259"/>
      <c r="E2" s="259"/>
      <c r="F2" s="262"/>
      <c r="G2" s="262"/>
      <c r="H2" s="262"/>
      <c r="I2" s="262"/>
      <c r="J2" s="259"/>
      <c r="K2" s="260"/>
    </row>
    <row r="3" spans="1:11" ht="15.75" x14ac:dyDescent="0.25">
      <c r="A3" s="261" t="str">
        <f>'INITIAL SETUP'!A2</f>
        <v>Grant Year:  FY 2025 (07/01/2024 - 06/30/2025)</v>
      </c>
      <c r="B3" s="262"/>
      <c r="C3" s="262"/>
      <c r="D3" s="262"/>
      <c r="E3" s="262"/>
      <c r="F3" s="262"/>
      <c r="G3" s="262"/>
      <c r="H3" s="262"/>
      <c r="I3" s="262"/>
      <c r="J3" s="262"/>
      <c r="K3" s="263"/>
    </row>
    <row r="4" spans="1:11" x14ac:dyDescent="0.25">
      <c r="A4" s="225" t="str">
        <f>'INITIAL SETUP'!A3</f>
        <v xml:space="preserve">Program reports need to be submitted electronically, via e-mail to BBHReporting@wv.gov  within 25 calendar days of the end of each month </v>
      </c>
      <c r="B4" s="226"/>
      <c r="C4" s="226"/>
      <c r="D4" s="226"/>
      <c r="E4" s="226"/>
      <c r="F4" s="226"/>
      <c r="G4" s="226"/>
      <c r="H4" s="226"/>
      <c r="I4" s="226"/>
      <c r="J4" s="226"/>
      <c r="K4" s="227"/>
    </row>
    <row r="5" spans="1:11" x14ac:dyDescent="0.25">
      <c r="A5" s="206" t="s">
        <v>8</v>
      </c>
      <c r="B5" s="206"/>
      <c r="C5" s="206"/>
      <c r="D5" s="206"/>
      <c r="E5" s="266">
        <f>'INITIAL SETUP'!L4</f>
        <v>0</v>
      </c>
      <c r="F5" s="267"/>
      <c r="G5" s="267"/>
      <c r="H5" s="268"/>
      <c r="I5" s="210" t="s">
        <v>2</v>
      </c>
      <c r="J5" s="212"/>
      <c r="K5" s="42">
        <f>'INITIAL SETUP'!AJ4</f>
        <v>0</v>
      </c>
    </row>
    <row r="6" spans="1:11" ht="30" customHeight="1" x14ac:dyDescent="0.25">
      <c r="A6" s="206" t="s">
        <v>10</v>
      </c>
      <c r="B6" s="206"/>
      <c r="C6" s="206"/>
      <c r="D6" s="206"/>
      <c r="E6" s="298">
        <f>'INITIAL SETUP'!L5</f>
        <v>0</v>
      </c>
      <c r="F6" s="299"/>
      <c r="G6" s="299"/>
      <c r="H6" s="306"/>
      <c r="I6" s="210" t="s">
        <v>9</v>
      </c>
      <c r="J6" s="212"/>
      <c r="K6" s="107">
        <f>'INITIAL SETUP'!AJ5</f>
        <v>0</v>
      </c>
    </row>
    <row r="7" spans="1:11" ht="15" customHeight="1" x14ac:dyDescent="0.25">
      <c r="A7" s="303" t="s">
        <v>0</v>
      </c>
      <c r="B7" s="303"/>
      <c r="C7" s="303"/>
      <c r="D7" s="303"/>
      <c r="E7" s="271">
        <f>'INITIAL SETUP'!L6</f>
        <v>0</v>
      </c>
      <c r="F7" s="272"/>
      <c r="G7" s="272"/>
      <c r="H7" s="273"/>
      <c r="I7" s="210" t="s">
        <v>166</v>
      </c>
      <c r="J7" s="212"/>
      <c r="K7" s="42">
        <f>'INITIAL SETUP'!AJ6</f>
        <v>0</v>
      </c>
    </row>
    <row r="8" spans="1:11" x14ac:dyDescent="0.25">
      <c r="A8" s="303"/>
      <c r="B8" s="303"/>
      <c r="C8" s="303"/>
      <c r="D8" s="303"/>
      <c r="E8" s="274"/>
      <c r="F8" s="275"/>
      <c r="G8" s="275"/>
      <c r="H8" s="276"/>
      <c r="I8" s="200" t="s">
        <v>12</v>
      </c>
      <c r="J8" s="202"/>
      <c r="K8" s="42">
        <f>'INITIAL SETUP'!AJ7</f>
        <v>0</v>
      </c>
    </row>
    <row r="9" spans="1:11" x14ac:dyDescent="0.25">
      <c r="A9" s="206" t="s">
        <v>11</v>
      </c>
      <c r="B9" s="206"/>
      <c r="C9" s="206"/>
      <c r="D9" s="206"/>
      <c r="E9" s="302" t="s">
        <v>22</v>
      </c>
      <c r="F9" s="302"/>
      <c r="G9" s="300">
        <v>2025</v>
      </c>
      <c r="H9" s="301"/>
      <c r="I9" s="200" t="s">
        <v>13</v>
      </c>
      <c r="J9" s="202"/>
      <c r="K9" s="44">
        <f>'INITIAL SETUP'!AJ8</f>
        <v>0</v>
      </c>
    </row>
    <row r="10" spans="1:11" ht="30" customHeight="1" x14ac:dyDescent="0.25">
      <c r="A10" s="297" t="s">
        <v>502</v>
      </c>
      <c r="B10" s="297"/>
      <c r="C10" s="297"/>
      <c r="D10" s="297"/>
      <c r="E10" s="297"/>
      <c r="F10" s="297"/>
      <c r="G10" s="297"/>
      <c r="H10" s="297"/>
      <c r="I10" s="297"/>
      <c r="J10" s="297"/>
      <c r="K10" s="297"/>
    </row>
    <row r="11" spans="1:11" ht="21" customHeight="1" thickBot="1" x14ac:dyDescent="0.3">
      <c r="A11" s="304" t="s">
        <v>539</v>
      </c>
      <c r="B11" s="304"/>
      <c r="C11" s="304"/>
      <c r="D11" s="304"/>
      <c r="E11" s="304"/>
      <c r="F11" s="305"/>
      <c r="G11" s="305"/>
      <c r="H11" s="305"/>
      <c r="I11" s="305"/>
      <c r="J11" s="304"/>
      <c r="K11" s="304"/>
    </row>
    <row r="12" spans="1:11" ht="70.150000000000006" customHeight="1" thickTop="1" x14ac:dyDescent="0.25">
      <c r="A12" s="11" t="s">
        <v>15</v>
      </c>
      <c r="B12" s="126" t="s">
        <v>532</v>
      </c>
      <c r="C12" s="126" t="s">
        <v>448</v>
      </c>
      <c r="D12" s="127" t="s">
        <v>445</v>
      </c>
      <c r="E12" s="128" t="s">
        <v>443</v>
      </c>
      <c r="F12" s="153" t="s">
        <v>528</v>
      </c>
      <c r="G12" s="154" t="s">
        <v>494</v>
      </c>
      <c r="H12" s="158" t="s">
        <v>529</v>
      </c>
      <c r="I12" s="159" t="s">
        <v>584</v>
      </c>
      <c r="J12" s="129" t="s">
        <v>514</v>
      </c>
      <c r="K12" s="22" t="s">
        <v>464</v>
      </c>
    </row>
    <row r="13" spans="1:11" ht="60" customHeight="1" x14ac:dyDescent="0.25">
      <c r="A13" s="1">
        <f>ROW(A1)</f>
        <v>1</v>
      </c>
      <c r="B13" s="116">
        <f>'Initial Client Information'!B13</f>
        <v>0</v>
      </c>
      <c r="C13" s="117">
        <f>'Initial Client Information'!C13</f>
        <v>0</v>
      </c>
      <c r="D13" s="118">
        <f>'Initial Client Information'!D13</f>
        <v>0</v>
      </c>
      <c r="E13" s="130">
        <f>'Initial Client Information'!E13</f>
        <v>0</v>
      </c>
      <c r="F13" s="140"/>
      <c r="G13" s="136"/>
      <c r="H13" s="141"/>
      <c r="I13" s="152"/>
      <c r="J13" s="176">
        <f>'Discharge Information'!F13</f>
        <v>0</v>
      </c>
      <c r="K13" s="87"/>
    </row>
    <row r="14" spans="1:11" ht="60" customHeight="1" x14ac:dyDescent="0.25">
      <c r="A14" s="1">
        <f t="shared" ref="A14:A77" si="0">ROW(A2)</f>
        <v>2</v>
      </c>
      <c r="B14" s="116">
        <f>'Initial Client Information'!B14</f>
        <v>0</v>
      </c>
      <c r="C14" s="117">
        <f>'Initial Client Information'!C14</f>
        <v>0</v>
      </c>
      <c r="D14" s="118">
        <f>'Initial Client Information'!D14</f>
        <v>0</v>
      </c>
      <c r="E14" s="130">
        <f>'Initial Client Information'!E14</f>
        <v>0</v>
      </c>
      <c r="F14" s="140"/>
      <c r="G14" s="136"/>
      <c r="H14" s="141"/>
      <c r="I14" s="142"/>
      <c r="J14" s="176">
        <f>'Discharge Information'!F14</f>
        <v>0</v>
      </c>
      <c r="K14" s="87"/>
    </row>
    <row r="15" spans="1:11" ht="60" customHeight="1" x14ac:dyDescent="0.25">
      <c r="A15" s="1">
        <f t="shared" si="0"/>
        <v>3</v>
      </c>
      <c r="B15" s="116">
        <f>'Initial Client Information'!B15</f>
        <v>0</v>
      </c>
      <c r="C15" s="117">
        <f>'Initial Client Information'!C15</f>
        <v>0</v>
      </c>
      <c r="D15" s="118">
        <f>'Initial Client Information'!D15</f>
        <v>0</v>
      </c>
      <c r="E15" s="130">
        <f>'Initial Client Information'!E15</f>
        <v>0</v>
      </c>
      <c r="F15" s="140"/>
      <c r="G15" s="136"/>
      <c r="H15" s="141"/>
      <c r="I15" s="142"/>
      <c r="J15" s="176">
        <f>'Discharge Information'!F15</f>
        <v>0</v>
      </c>
      <c r="K15" s="87"/>
    </row>
    <row r="16" spans="1:11" ht="60" customHeight="1" x14ac:dyDescent="0.25">
      <c r="A16" s="1">
        <f t="shared" si="0"/>
        <v>4</v>
      </c>
      <c r="B16" s="116">
        <f>'Initial Client Information'!B16</f>
        <v>0</v>
      </c>
      <c r="C16" s="117">
        <f>'Initial Client Information'!C16</f>
        <v>0</v>
      </c>
      <c r="D16" s="118">
        <f>'Initial Client Information'!D16</f>
        <v>0</v>
      </c>
      <c r="E16" s="130">
        <f>'Initial Client Information'!E16</f>
        <v>0</v>
      </c>
      <c r="F16" s="140"/>
      <c r="G16" s="136"/>
      <c r="H16" s="141"/>
      <c r="I16" s="142"/>
      <c r="J16" s="176">
        <f>'Discharge Information'!F16</f>
        <v>0</v>
      </c>
      <c r="K16" s="87"/>
    </row>
    <row r="17" spans="1:11" ht="60" customHeight="1" x14ac:dyDescent="0.25">
      <c r="A17" s="1">
        <f t="shared" si="0"/>
        <v>5</v>
      </c>
      <c r="B17" s="116">
        <f>'Initial Client Information'!B17</f>
        <v>0</v>
      </c>
      <c r="C17" s="117">
        <f>'Initial Client Information'!C17</f>
        <v>0</v>
      </c>
      <c r="D17" s="118">
        <f>'Initial Client Information'!D17</f>
        <v>0</v>
      </c>
      <c r="E17" s="130">
        <f>'Initial Client Information'!E17</f>
        <v>0</v>
      </c>
      <c r="F17" s="140"/>
      <c r="G17" s="136"/>
      <c r="H17" s="141"/>
      <c r="I17" s="142"/>
      <c r="J17" s="176">
        <f>'Discharge Information'!F17</f>
        <v>0</v>
      </c>
      <c r="K17" s="87"/>
    </row>
    <row r="18" spans="1:11" ht="60" customHeight="1" x14ac:dyDescent="0.25">
      <c r="A18" s="1">
        <f t="shared" si="0"/>
        <v>6</v>
      </c>
      <c r="B18" s="116">
        <f>'Initial Client Information'!B18</f>
        <v>0</v>
      </c>
      <c r="C18" s="117">
        <f>'Initial Client Information'!C18</f>
        <v>0</v>
      </c>
      <c r="D18" s="118">
        <f>'Initial Client Information'!D18</f>
        <v>0</v>
      </c>
      <c r="E18" s="130">
        <f>'Initial Client Information'!E18</f>
        <v>0</v>
      </c>
      <c r="F18" s="140"/>
      <c r="G18" s="136"/>
      <c r="H18" s="141"/>
      <c r="I18" s="142"/>
      <c r="J18" s="176">
        <f>'Discharge Information'!F18</f>
        <v>0</v>
      </c>
      <c r="K18" s="87"/>
    </row>
    <row r="19" spans="1:11" ht="60" customHeight="1" x14ac:dyDescent="0.25">
      <c r="A19" s="1">
        <f t="shared" si="0"/>
        <v>7</v>
      </c>
      <c r="B19" s="116">
        <f>'Initial Client Information'!B19</f>
        <v>0</v>
      </c>
      <c r="C19" s="117">
        <f>'Initial Client Information'!C19</f>
        <v>0</v>
      </c>
      <c r="D19" s="118">
        <f>'Initial Client Information'!D19</f>
        <v>0</v>
      </c>
      <c r="E19" s="130">
        <f>'Initial Client Information'!E19</f>
        <v>0</v>
      </c>
      <c r="F19" s="140"/>
      <c r="G19" s="136"/>
      <c r="H19" s="141"/>
      <c r="I19" s="142"/>
      <c r="J19" s="176">
        <f>'Discharge Information'!F19</f>
        <v>0</v>
      </c>
      <c r="K19" s="87"/>
    </row>
    <row r="20" spans="1:11" ht="60" customHeight="1" x14ac:dyDescent="0.25">
      <c r="A20" s="1">
        <f t="shared" si="0"/>
        <v>8</v>
      </c>
      <c r="B20" s="116">
        <f>'Initial Client Information'!B20</f>
        <v>0</v>
      </c>
      <c r="C20" s="117">
        <f>'Initial Client Information'!C20</f>
        <v>0</v>
      </c>
      <c r="D20" s="118">
        <f>'Initial Client Information'!D20</f>
        <v>0</v>
      </c>
      <c r="E20" s="130">
        <f>'Initial Client Information'!E20</f>
        <v>0</v>
      </c>
      <c r="F20" s="140"/>
      <c r="G20" s="136"/>
      <c r="H20" s="141"/>
      <c r="I20" s="142"/>
      <c r="J20" s="176">
        <f>'Discharge Information'!F20</f>
        <v>0</v>
      </c>
      <c r="K20" s="87"/>
    </row>
    <row r="21" spans="1:11" ht="60" customHeight="1" x14ac:dyDescent="0.25">
      <c r="A21" s="1">
        <f t="shared" si="0"/>
        <v>9</v>
      </c>
      <c r="B21" s="116">
        <f>'Initial Client Information'!B21</f>
        <v>0</v>
      </c>
      <c r="C21" s="117">
        <f>'Initial Client Information'!C21</f>
        <v>0</v>
      </c>
      <c r="D21" s="118">
        <f>'Initial Client Information'!D21</f>
        <v>0</v>
      </c>
      <c r="E21" s="130">
        <f>'Initial Client Information'!E21</f>
        <v>0</v>
      </c>
      <c r="F21" s="140"/>
      <c r="G21" s="136"/>
      <c r="H21" s="141"/>
      <c r="I21" s="142"/>
      <c r="J21" s="176">
        <f>'Discharge Information'!F21</f>
        <v>0</v>
      </c>
      <c r="K21" s="87"/>
    </row>
    <row r="22" spans="1:11" ht="60" customHeight="1" x14ac:dyDescent="0.25">
      <c r="A22" s="1">
        <f t="shared" si="0"/>
        <v>10</v>
      </c>
      <c r="B22" s="116">
        <f>'Initial Client Information'!B22</f>
        <v>0</v>
      </c>
      <c r="C22" s="117">
        <f>'Initial Client Information'!C22</f>
        <v>0</v>
      </c>
      <c r="D22" s="118">
        <f>'Initial Client Information'!D22</f>
        <v>0</v>
      </c>
      <c r="E22" s="130">
        <f>'Initial Client Information'!E22</f>
        <v>0</v>
      </c>
      <c r="F22" s="140"/>
      <c r="G22" s="136"/>
      <c r="H22" s="141"/>
      <c r="I22" s="142"/>
      <c r="J22" s="176">
        <f>'Discharge Information'!F22</f>
        <v>0</v>
      </c>
      <c r="K22" s="87"/>
    </row>
    <row r="23" spans="1:11" ht="60" customHeight="1" x14ac:dyDescent="0.25">
      <c r="A23" s="1">
        <f t="shared" si="0"/>
        <v>11</v>
      </c>
      <c r="B23" s="116">
        <f>'Initial Client Information'!B23</f>
        <v>0</v>
      </c>
      <c r="C23" s="117">
        <f>'Initial Client Information'!C23</f>
        <v>0</v>
      </c>
      <c r="D23" s="118">
        <f>'Initial Client Information'!D23</f>
        <v>0</v>
      </c>
      <c r="E23" s="130">
        <f>'Initial Client Information'!E23</f>
        <v>0</v>
      </c>
      <c r="F23" s="140"/>
      <c r="G23" s="136"/>
      <c r="H23" s="141"/>
      <c r="I23" s="142"/>
      <c r="J23" s="176">
        <f>'Discharge Information'!F23</f>
        <v>0</v>
      </c>
      <c r="K23" s="87"/>
    </row>
    <row r="24" spans="1:11" ht="60" customHeight="1" x14ac:dyDescent="0.25">
      <c r="A24" s="1">
        <f t="shared" si="0"/>
        <v>12</v>
      </c>
      <c r="B24" s="116">
        <f>'Initial Client Information'!B24</f>
        <v>0</v>
      </c>
      <c r="C24" s="117">
        <f>'Initial Client Information'!C24</f>
        <v>0</v>
      </c>
      <c r="D24" s="118">
        <f>'Initial Client Information'!D24</f>
        <v>0</v>
      </c>
      <c r="E24" s="130">
        <f>'Initial Client Information'!E24</f>
        <v>0</v>
      </c>
      <c r="F24" s="140"/>
      <c r="G24" s="136"/>
      <c r="H24" s="141"/>
      <c r="I24" s="142"/>
      <c r="J24" s="176">
        <f>'Discharge Information'!F24</f>
        <v>0</v>
      </c>
      <c r="K24" s="87"/>
    </row>
    <row r="25" spans="1:11" ht="60" customHeight="1" x14ac:dyDescent="0.25">
      <c r="A25" s="1">
        <f t="shared" si="0"/>
        <v>13</v>
      </c>
      <c r="B25" s="116">
        <f>'Initial Client Information'!B25</f>
        <v>0</v>
      </c>
      <c r="C25" s="117">
        <f>'Initial Client Information'!C25</f>
        <v>0</v>
      </c>
      <c r="D25" s="118">
        <f>'Initial Client Information'!D25</f>
        <v>0</v>
      </c>
      <c r="E25" s="130">
        <f>'Initial Client Information'!E25</f>
        <v>0</v>
      </c>
      <c r="F25" s="140"/>
      <c r="G25" s="136"/>
      <c r="H25" s="136"/>
      <c r="I25" s="142"/>
      <c r="J25" s="176">
        <f>'Discharge Information'!F25</f>
        <v>0</v>
      </c>
      <c r="K25" s="87"/>
    </row>
    <row r="26" spans="1:11" ht="60" customHeight="1" x14ac:dyDescent="0.25">
      <c r="A26" s="1">
        <f t="shared" si="0"/>
        <v>14</v>
      </c>
      <c r="B26" s="116">
        <f>'Initial Client Information'!B26</f>
        <v>0</v>
      </c>
      <c r="C26" s="117">
        <f>'Initial Client Information'!C26</f>
        <v>0</v>
      </c>
      <c r="D26" s="118">
        <f>'Initial Client Information'!D26</f>
        <v>0</v>
      </c>
      <c r="E26" s="130">
        <f>'Initial Client Information'!E26</f>
        <v>0</v>
      </c>
      <c r="F26" s="140"/>
      <c r="G26" s="136"/>
      <c r="H26" s="136"/>
      <c r="I26" s="142"/>
      <c r="J26" s="176">
        <f>'Discharge Information'!F26</f>
        <v>0</v>
      </c>
      <c r="K26" s="87"/>
    </row>
    <row r="27" spans="1:11" ht="60" customHeight="1" x14ac:dyDescent="0.25">
      <c r="A27" s="1">
        <f t="shared" si="0"/>
        <v>15</v>
      </c>
      <c r="B27" s="116">
        <f>'Initial Client Information'!B27</f>
        <v>0</v>
      </c>
      <c r="C27" s="117">
        <f>'Initial Client Information'!C27</f>
        <v>0</v>
      </c>
      <c r="D27" s="118">
        <f>'Initial Client Information'!D27</f>
        <v>0</v>
      </c>
      <c r="E27" s="130">
        <f>'Initial Client Information'!E27</f>
        <v>0</v>
      </c>
      <c r="F27" s="140"/>
      <c r="G27" s="136"/>
      <c r="H27" s="136"/>
      <c r="I27" s="142"/>
      <c r="J27" s="176">
        <f>'Discharge Information'!F27</f>
        <v>0</v>
      </c>
      <c r="K27" s="87"/>
    </row>
    <row r="28" spans="1:11" ht="60" customHeight="1" x14ac:dyDescent="0.25">
      <c r="A28" s="1">
        <f t="shared" si="0"/>
        <v>16</v>
      </c>
      <c r="B28" s="116">
        <f>'Initial Client Information'!B28</f>
        <v>0</v>
      </c>
      <c r="C28" s="117">
        <f>'Initial Client Information'!C28</f>
        <v>0</v>
      </c>
      <c r="D28" s="118">
        <f>'Initial Client Information'!D28</f>
        <v>0</v>
      </c>
      <c r="E28" s="130">
        <f>'Initial Client Information'!E28</f>
        <v>0</v>
      </c>
      <c r="F28" s="140"/>
      <c r="G28" s="136"/>
      <c r="H28" s="136"/>
      <c r="I28" s="142"/>
      <c r="J28" s="176">
        <f>'Discharge Information'!F28</f>
        <v>0</v>
      </c>
      <c r="K28" s="87"/>
    </row>
    <row r="29" spans="1:11" ht="60" customHeight="1" x14ac:dyDescent="0.25">
      <c r="A29" s="1">
        <f t="shared" si="0"/>
        <v>17</v>
      </c>
      <c r="B29" s="116">
        <f>'Initial Client Information'!B29</f>
        <v>0</v>
      </c>
      <c r="C29" s="117">
        <f>'Initial Client Information'!C29</f>
        <v>0</v>
      </c>
      <c r="D29" s="118">
        <f>'Initial Client Information'!D29</f>
        <v>0</v>
      </c>
      <c r="E29" s="130">
        <f>'Initial Client Information'!E29</f>
        <v>0</v>
      </c>
      <c r="F29" s="140"/>
      <c r="G29" s="136"/>
      <c r="H29" s="136"/>
      <c r="I29" s="142"/>
      <c r="J29" s="176">
        <f>'Discharge Information'!F29</f>
        <v>0</v>
      </c>
      <c r="K29" s="87"/>
    </row>
    <row r="30" spans="1:11" ht="60" customHeight="1" x14ac:dyDescent="0.25">
      <c r="A30" s="1">
        <f t="shared" si="0"/>
        <v>18</v>
      </c>
      <c r="B30" s="116">
        <f>'Initial Client Information'!B30</f>
        <v>0</v>
      </c>
      <c r="C30" s="117">
        <f>'Initial Client Information'!C30</f>
        <v>0</v>
      </c>
      <c r="D30" s="118">
        <f>'Initial Client Information'!D30</f>
        <v>0</v>
      </c>
      <c r="E30" s="130">
        <f>'Initial Client Information'!E30</f>
        <v>0</v>
      </c>
      <c r="F30" s="140"/>
      <c r="G30" s="136"/>
      <c r="H30" s="136"/>
      <c r="I30" s="142"/>
      <c r="J30" s="176">
        <f>'Discharge Information'!F30</f>
        <v>0</v>
      </c>
      <c r="K30" s="87"/>
    </row>
    <row r="31" spans="1:11" ht="60" customHeight="1" x14ac:dyDescent="0.25">
      <c r="A31" s="1">
        <f t="shared" si="0"/>
        <v>19</v>
      </c>
      <c r="B31" s="116">
        <f>'Initial Client Information'!B31</f>
        <v>0</v>
      </c>
      <c r="C31" s="117">
        <f>'Initial Client Information'!C31</f>
        <v>0</v>
      </c>
      <c r="D31" s="118">
        <f>'Initial Client Information'!D31</f>
        <v>0</v>
      </c>
      <c r="E31" s="130">
        <f>'Initial Client Information'!E31</f>
        <v>0</v>
      </c>
      <c r="F31" s="140"/>
      <c r="G31" s="136"/>
      <c r="H31" s="136"/>
      <c r="I31" s="142"/>
      <c r="J31" s="176">
        <f>'Discharge Information'!F31</f>
        <v>0</v>
      </c>
      <c r="K31" s="87"/>
    </row>
    <row r="32" spans="1:11" ht="60" customHeight="1" x14ac:dyDescent="0.25">
      <c r="A32" s="1">
        <f t="shared" si="0"/>
        <v>20</v>
      </c>
      <c r="B32" s="116">
        <f>'Initial Client Information'!B32</f>
        <v>0</v>
      </c>
      <c r="C32" s="117">
        <f>'Initial Client Information'!C32</f>
        <v>0</v>
      </c>
      <c r="D32" s="118">
        <f>'Initial Client Information'!D32</f>
        <v>0</v>
      </c>
      <c r="E32" s="130">
        <f>'Initial Client Information'!E32</f>
        <v>0</v>
      </c>
      <c r="F32" s="140"/>
      <c r="G32" s="136"/>
      <c r="H32" s="136"/>
      <c r="I32" s="142"/>
      <c r="J32" s="176">
        <f>'Discharge Information'!F32</f>
        <v>0</v>
      </c>
      <c r="K32" s="87"/>
    </row>
    <row r="33" spans="1:11" ht="60" customHeight="1" x14ac:dyDescent="0.25">
      <c r="A33" s="1">
        <f t="shared" si="0"/>
        <v>21</v>
      </c>
      <c r="B33" s="116">
        <f>'Initial Client Information'!B33</f>
        <v>0</v>
      </c>
      <c r="C33" s="117">
        <f>'Initial Client Information'!C33</f>
        <v>0</v>
      </c>
      <c r="D33" s="118">
        <f>'Initial Client Information'!D33</f>
        <v>0</v>
      </c>
      <c r="E33" s="130">
        <f>'Initial Client Information'!E33</f>
        <v>0</v>
      </c>
      <c r="F33" s="140"/>
      <c r="G33" s="136"/>
      <c r="H33" s="136"/>
      <c r="I33" s="142"/>
      <c r="J33" s="176">
        <f>'Discharge Information'!F33</f>
        <v>0</v>
      </c>
      <c r="K33" s="87"/>
    </row>
    <row r="34" spans="1:11" ht="60" customHeight="1" x14ac:dyDescent="0.25">
      <c r="A34" s="1">
        <f t="shared" si="0"/>
        <v>22</v>
      </c>
      <c r="B34" s="116">
        <f>'Initial Client Information'!B34</f>
        <v>0</v>
      </c>
      <c r="C34" s="117">
        <f>'Initial Client Information'!C34</f>
        <v>0</v>
      </c>
      <c r="D34" s="118">
        <f>'Initial Client Information'!D34</f>
        <v>0</v>
      </c>
      <c r="E34" s="130">
        <f>'Initial Client Information'!E34</f>
        <v>0</v>
      </c>
      <c r="F34" s="140"/>
      <c r="G34" s="136"/>
      <c r="H34" s="136"/>
      <c r="I34" s="142"/>
      <c r="J34" s="176">
        <f>'Discharge Information'!F34</f>
        <v>0</v>
      </c>
      <c r="K34" s="87"/>
    </row>
    <row r="35" spans="1:11" ht="60" customHeight="1" x14ac:dyDescent="0.25">
      <c r="A35" s="1">
        <f t="shared" si="0"/>
        <v>23</v>
      </c>
      <c r="B35" s="116">
        <f>'Initial Client Information'!B35</f>
        <v>0</v>
      </c>
      <c r="C35" s="117">
        <f>'Initial Client Information'!C35</f>
        <v>0</v>
      </c>
      <c r="D35" s="118">
        <f>'Initial Client Information'!D35</f>
        <v>0</v>
      </c>
      <c r="E35" s="130">
        <f>'Initial Client Information'!E35</f>
        <v>0</v>
      </c>
      <c r="F35" s="140"/>
      <c r="G35" s="136"/>
      <c r="H35" s="136"/>
      <c r="I35" s="142"/>
      <c r="J35" s="176">
        <f>'Discharge Information'!F35</f>
        <v>0</v>
      </c>
      <c r="K35" s="87"/>
    </row>
    <row r="36" spans="1:11" ht="60" customHeight="1" x14ac:dyDescent="0.25">
      <c r="A36" s="1">
        <f t="shared" si="0"/>
        <v>24</v>
      </c>
      <c r="B36" s="116">
        <f>'Initial Client Information'!B36</f>
        <v>0</v>
      </c>
      <c r="C36" s="117">
        <f>'Initial Client Information'!C36</f>
        <v>0</v>
      </c>
      <c r="D36" s="118">
        <f>'Initial Client Information'!D36</f>
        <v>0</v>
      </c>
      <c r="E36" s="130">
        <f>'Initial Client Information'!E36</f>
        <v>0</v>
      </c>
      <c r="F36" s="140"/>
      <c r="G36" s="136"/>
      <c r="H36" s="136"/>
      <c r="I36" s="142"/>
      <c r="J36" s="176">
        <f>'Discharge Information'!F36</f>
        <v>0</v>
      </c>
      <c r="K36" s="87"/>
    </row>
    <row r="37" spans="1:11" ht="60" customHeight="1" x14ac:dyDescent="0.25">
      <c r="A37" s="1">
        <f t="shared" si="0"/>
        <v>25</v>
      </c>
      <c r="B37" s="116">
        <f>'Initial Client Information'!B37</f>
        <v>0</v>
      </c>
      <c r="C37" s="117">
        <f>'Initial Client Information'!C37</f>
        <v>0</v>
      </c>
      <c r="D37" s="118">
        <f>'Initial Client Information'!D37</f>
        <v>0</v>
      </c>
      <c r="E37" s="130">
        <f>'Initial Client Information'!E37</f>
        <v>0</v>
      </c>
      <c r="F37" s="140"/>
      <c r="G37" s="136"/>
      <c r="H37" s="136"/>
      <c r="I37" s="142"/>
      <c r="J37" s="176">
        <f>'Discharge Information'!F37</f>
        <v>0</v>
      </c>
      <c r="K37" s="87"/>
    </row>
    <row r="38" spans="1:11" ht="60" customHeight="1" x14ac:dyDescent="0.25">
      <c r="A38" s="1">
        <f t="shared" si="0"/>
        <v>26</v>
      </c>
      <c r="B38" s="116">
        <f>'Initial Client Information'!B38</f>
        <v>0</v>
      </c>
      <c r="C38" s="117">
        <f>'Initial Client Information'!C38</f>
        <v>0</v>
      </c>
      <c r="D38" s="118">
        <f>'Initial Client Information'!D38</f>
        <v>0</v>
      </c>
      <c r="E38" s="130">
        <f>'Initial Client Information'!E38</f>
        <v>0</v>
      </c>
      <c r="F38" s="140"/>
      <c r="G38" s="136"/>
      <c r="H38" s="136"/>
      <c r="I38" s="142"/>
      <c r="J38" s="176">
        <f>'Discharge Information'!F38</f>
        <v>0</v>
      </c>
      <c r="K38" s="87"/>
    </row>
    <row r="39" spans="1:11" ht="60" customHeight="1" x14ac:dyDescent="0.25">
      <c r="A39" s="1">
        <f t="shared" si="0"/>
        <v>27</v>
      </c>
      <c r="B39" s="116">
        <f>'Initial Client Information'!B39</f>
        <v>0</v>
      </c>
      <c r="C39" s="117">
        <f>'Initial Client Information'!C39</f>
        <v>0</v>
      </c>
      <c r="D39" s="118">
        <f>'Initial Client Information'!D39</f>
        <v>0</v>
      </c>
      <c r="E39" s="130">
        <f>'Initial Client Information'!E39</f>
        <v>0</v>
      </c>
      <c r="F39" s="140"/>
      <c r="G39" s="136"/>
      <c r="H39" s="136"/>
      <c r="I39" s="142"/>
      <c r="J39" s="176">
        <f>'Discharge Information'!F39</f>
        <v>0</v>
      </c>
      <c r="K39" s="87"/>
    </row>
    <row r="40" spans="1:11" ht="60" customHeight="1" x14ac:dyDescent="0.25">
      <c r="A40" s="1">
        <f t="shared" si="0"/>
        <v>28</v>
      </c>
      <c r="B40" s="116">
        <f>'Initial Client Information'!B40</f>
        <v>0</v>
      </c>
      <c r="C40" s="117">
        <f>'Initial Client Information'!C40</f>
        <v>0</v>
      </c>
      <c r="D40" s="118">
        <f>'Initial Client Information'!D40</f>
        <v>0</v>
      </c>
      <c r="E40" s="130">
        <f>'Initial Client Information'!E40</f>
        <v>0</v>
      </c>
      <c r="F40" s="140"/>
      <c r="G40" s="136"/>
      <c r="H40" s="136"/>
      <c r="I40" s="142"/>
      <c r="J40" s="176">
        <f>'Discharge Information'!F40</f>
        <v>0</v>
      </c>
      <c r="K40" s="87"/>
    </row>
    <row r="41" spans="1:11" ht="60" customHeight="1" x14ac:dyDescent="0.25">
      <c r="A41" s="1">
        <f t="shared" si="0"/>
        <v>29</v>
      </c>
      <c r="B41" s="116">
        <f>'Initial Client Information'!B41</f>
        <v>0</v>
      </c>
      <c r="C41" s="117">
        <f>'Initial Client Information'!C41</f>
        <v>0</v>
      </c>
      <c r="D41" s="118">
        <f>'Initial Client Information'!D41</f>
        <v>0</v>
      </c>
      <c r="E41" s="130">
        <f>'Initial Client Information'!E41</f>
        <v>0</v>
      </c>
      <c r="F41" s="140"/>
      <c r="G41" s="136"/>
      <c r="H41" s="136"/>
      <c r="I41" s="142"/>
      <c r="J41" s="176">
        <f>'Discharge Information'!F41</f>
        <v>0</v>
      </c>
      <c r="K41" s="87"/>
    </row>
    <row r="42" spans="1:11" ht="60" customHeight="1" x14ac:dyDescent="0.25">
      <c r="A42" s="1">
        <f t="shared" si="0"/>
        <v>30</v>
      </c>
      <c r="B42" s="116">
        <f>'Initial Client Information'!B42</f>
        <v>0</v>
      </c>
      <c r="C42" s="117">
        <f>'Initial Client Information'!C42</f>
        <v>0</v>
      </c>
      <c r="D42" s="118">
        <f>'Initial Client Information'!D42</f>
        <v>0</v>
      </c>
      <c r="E42" s="130">
        <f>'Initial Client Information'!E42</f>
        <v>0</v>
      </c>
      <c r="F42" s="140"/>
      <c r="G42" s="136"/>
      <c r="H42" s="136"/>
      <c r="I42" s="142"/>
      <c r="J42" s="176">
        <f>'Discharge Information'!F42</f>
        <v>0</v>
      </c>
      <c r="K42" s="87"/>
    </row>
    <row r="43" spans="1:11" ht="60" customHeight="1" x14ac:dyDescent="0.25">
      <c r="A43" s="1">
        <f t="shared" si="0"/>
        <v>31</v>
      </c>
      <c r="B43" s="116">
        <f>'Initial Client Information'!B43</f>
        <v>0</v>
      </c>
      <c r="C43" s="117">
        <f>'Initial Client Information'!C43</f>
        <v>0</v>
      </c>
      <c r="D43" s="118">
        <f>'Initial Client Information'!D43</f>
        <v>0</v>
      </c>
      <c r="E43" s="130">
        <f>'Initial Client Information'!E43</f>
        <v>0</v>
      </c>
      <c r="F43" s="140"/>
      <c r="G43" s="136"/>
      <c r="H43" s="136"/>
      <c r="I43" s="142"/>
      <c r="J43" s="176">
        <f>'Discharge Information'!F43</f>
        <v>0</v>
      </c>
      <c r="K43" s="87"/>
    </row>
    <row r="44" spans="1:11" ht="60" customHeight="1" x14ac:dyDescent="0.25">
      <c r="A44" s="1">
        <f t="shared" si="0"/>
        <v>32</v>
      </c>
      <c r="B44" s="116">
        <f>'Initial Client Information'!B44</f>
        <v>0</v>
      </c>
      <c r="C44" s="117">
        <f>'Initial Client Information'!C44</f>
        <v>0</v>
      </c>
      <c r="D44" s="118">
        <f>'Initial Client Information'!D44</f>
        <v>0</v>
      </c>
      <c r="E44" s="130">
        <f>'Initial Client Information'!E44</f>
        <v>0</v>
      </c>
      <c r="F44" s="140"/>
      <c r="G44" s="136"/>
      <c r="H44" s="136"/>
      <c r="I44" s="142"/>
      <c r="J44" s="176">
        <f>'Discharge Information'!F44</f>
        <v>0</v>
      </c>
      <c r="K44" s="87"/>
    </row>
    <row r="45" spans="1:11" ht="60" customHeight="1" x14ac:dyDescent="0.25">
      <c r="A45" s="1">
        <f t="shared" si="0"/>
        <v>33</v>
      </c>
      <c r="B45" s="116">
        <f>'Initial Client Information'!B45</f>
        <v>0</v>
      </c>
      <c r="C45" s="117">
        <f>'Initial Client Information'!C45</f>
        <v>0</v>
      </c>
      <c r="D45" s="118">
        <f>'Initial Client Information'!D45</f>
        <v>0</v>
      </c>
      <c r="E45" s="130">
        <f>'Initial Client Information'!E45</f>
        <v>0</v>
      </c>
      <c r="F45" s="140"/>
      <c r="G45" s="136"/>
      <c r="H45" s="136"/>
      <c r="I45" s="142"/>
      <c r="J45" s="176">
        <f>'Discharge Information'!F45</f>
        <v>0</v>
      </c>
      <c r="K45" s="87"/>
    </row>
    <row r="46" spans="1:11" ht="60" customHeight="1" x14ac:dyDescent="0.25">
      <c r="A46" s="1">
        <f t="shared" si="0"/>
        <v>34</v>
      </c>
      <c r="B46" s="116">
        <f>'Initial Client Information'!B46</f>
        <v>0</v>
      </c>
      <c r="C46" s="117">
        <f>'Initial Client Information'!C46</f>
        <v>0</v>
      </c>
      <c r="D46" s="118">
        <f>'Initial Client Information'!D46</f>
        <v>0</v>
      </c>
      <c r="E46" s="130">
        <f>'Initial Client Information'!E46</f>
        <v>0</v>
      </c>
      <c r="F46" s="140"/>
      <c r="G46" s="136"/>
      <c r="H46" s="136"/>
      <c r="I46" s="142"/>
      <c r="J46" s="176">
        <f>'Discharge Information'!F46</f>
        <v>0</v>
      </c>
      <c r="K46" s="87"/>
    </row>
    <row r="47" spans="1:11" ht="60" customHeight="1" x14ac:dyDescent="0.25">
      <c r="A47" s="1">
        <f t="shared" si="0"/>
        <v>35</v>
      </c>
      <c r="B47" s="116">
        <f>'Initial Client Information'!B47</f>
        <v>0</v>
      </c>
      <c r="C47" s="117">
        <f>'Initial Client Information'!C47</f>
        <v>0</v>
      </c>
      <c r="D47" s="118">
        <f>'Initial Client Information'!D47</f>
        <v>0</v>
      </c>
      <c r="E47" s="130">
        <f>'Initial Client Information'!E47</f>
        <v>0</v>
      </c>
      <c r="F47" s="140"/>
      <c r="G47" s="136"/>
      <c r="H47" s="136"/>
      <c r="I47" s="142"/>
      <c r="J47" s="176">
        <f>'Discharge Information'!F47</f>
        <v>0</v>
      </c>
      <c r="K47" s="87"/>
    </row>
    <row r="48" spans="1:11" ht="60" customHeight="1" x14ac:dyDescent="0.25">
      <c r="A48" s="1">
        <f t="shared" si="0"/>
        <v>36</v>
      </c>
      <c r="B48" s="116">
        <f>'Initial Client Information'!B48</f>
        <v>0</v>
      </c>
      <c r="C48" s="117">
        <f>'Initial Client Information'!C48</f>
        <v>0</v>
      </c>
      <c r="D48" s="118">
        <f>'Initial Client Information'!D48</f>
        <v>0</v>
      </c>
      <c r="E48" s="130">
        <f>'Initial Client Information'!E48</f>
        <v>0</v>
      </c>
      <c r="F48" s="140"/>
      <c r="G48" s="136"/>
      <c r="H48" s="136"/>
      <c r="I48" s="142"/>
      <c r="J48" s="176">
        <f>'Discharge Information'!F48</f>
        <v>0</v>
      </c>
      <c r="K48" s="87"/>
    </row>
    <row r="49" spans="1:11" ht="60" customHeight="1" x14ac:dyDescent="0.25">
      <c r="A49" s="1">
        <f t="shared" si="0"/>
        <v>37</v>
      </c>
      <c r="B49" s="116">
        <f>'Initial Client Information'!B49</f>
        <v>0</v>
      </c>
      <c r="C49" s="117">
        <f>'Initial Client Information'!C49</f>
        <v>0</v>
      </c>
      <c r="D49" s="118">
        <f>'Initial Client Information'!D49</f>
        <v>0</v>
      </c>
      <c r="E49" s="130">
        <f>'Initial Client Information'!E49</f>
        <v>0</v>
      </c>
      <c r="F49" s="140"/>
      <c r="G49" s="136"/>
      <c r="H49" s="136"/>
      <c r="I49" s="142"/>
      <c r="J49" s="176">
        <f>'Discharge Information'!F49</f>
        <v>0</v>
      </c>
      <c r="K49" s="87"/>
    </row>
    <row r="50" spans="1:11" ht="60" customHeight="1" x14ac:dyDescent="0.25">
      <c r="A50" s="1">
        <f t="shared" si="0"/>
        <v>38</v>
      </c>
      <c r="B50" s="116">
        <f>'Initial Client Information'!B50</f>
        <v>0</v>
      </c>
      <c r="C50" s="117">
        <f>'Initial Client Information'!C50</f>
        <v>0</v>
      </c>
      <c r="D50" s="118">
        <f>'Initial Client Information'!D50</f>
        <v>0</v>
      </c>
      <c r="E50" s="130">
        <f>'Initial Client Information'!E50</f>
        <v>0</v>
      </c>
      <c r="F50" s="140"/>
      <c r="G50" s="136"/>
      <c r="H50" s="136"/>
      <c r="I50" s="142"/>
      <c r="J50" s="176">
        <f>'Discharge Information'!F50</f>
        <v>0</v>
      </c>
      <c r="K50" s="87"/>
    </row>
    <row r="51" spans="1:11" ht="60" customHeight="1" x14ac:dyDescent="0.25">
      <c r="A51" s="1">
        <f t="shared" si="0"/>
        <v>39</v>
      </c>
      <c r="B51" s="116">
        <f>'Initial Client Information'!B51</f>
        <v>0</v>
      </c>
      <c r="C51" s="117">
        <f>'Initial Client Information'!C51</f>
        <v>0</v>
      </c>
      <c r="D51" s="118">
        <f>'Initial Client Information'!D51</f>
        <v>0</v>
      </c>
      <c r="E51" s="130">
        <f>'Initial Client Information'!E51</f>
        <v>0</v>
      </c>
      <c r="F51" s="140"/>
      <c r="G51" s="136"/>
      <c r="H51" s="136"/>
      <c r="I51" s="142"/>
      <c r="J51" s="176">
        <f>'Discharge Information'!F51</f>
        <v>0</v>
      </c>
      <c r="K51" s="87"/>
    </row>
    <row r="52" spans="1:11" ht="60" customHeight="1" x14ac:dyDescent="0.25">
      <c r="A52" s="1">
        <f t="shared" si="0"/>
        <v>40</v>
      </c>
      <c r="B52" s="116">
        <f>'Initial Client Information'!B52</f>
        <v>0</v>
      </c>
      <c r="C52" s="117">
        <f>'Initial Client Information'!C52</f>
        <v>0</v>
      </c>
      <c r="D52" s="118">
        <f>'Initial Client Information'!D52</f>
        <v>0</v>
      </c>
      <c r="E52" s="130">
        <f>'Initial Client Information'!E52</f>
        <v>0</v>
      </c>
      <c r="F52" s="140"/>
      <c r="G52" s="136"/>
      <c r="H52" s="136"/>
      <c r="I52" s="142"/>
      <c r="J52" s="176">
        <f>'Discharge Information'!F52</f>
        <v>0</v>
      </c>
      <c r="K52" s="87"/>
    </row>
    <row r="53" spans="1:11" ht="60" customHeight="1" x14ac:dyDescent="0.25">
      <c r="A53" s="1">
        <f t="shared" si="0"/>
        <v>41</v>
      </c>
      <c r="B53" s="116">
        <f>'Initial Client Information'!B53</f>
        <v>0</v>
      </c>
      <c r="C53" s="117">
        <f>'Initial Client Information'!C53</f>
        <v>0</v>
      </c>
      <c r="D53" s="118">
        <f>'Initial Client Information'!D53</f>
        <v>0</v>
      </c>
      <c r="E53" s="130">
        <f>'Initial Client Information'!E53</f>
        <v>0</v>
      </c>
      <c r="F53" s="140"/>
      <c r="G53" s="136"/>
      <c r="H53" s="136"/>
      <c r="I53" s="142"/>
      <c r="J53" s="176">
        <f>'Discharge Information'!F53</f>
        <v>0</v>
      </c>
      <c r="K53" s="87"/>
    </row>
    <row r="54" spans="1:11" ht="60" customHeight="1" x14ac:dyDescent="0.25">
      <c r="A54" s="1">
        <f t="shared" si="0"/>
        <v>42</v>
      </c>
      <c r="B54" s="116">
        <f>'Initial Client Information'!B54</f>
        <v>0</v>
      </c>
      <c r="C54" s="117">
        <f>'Initial Client Information'!C54</f>
        <v>0</v>
      </c>
      <c r="D54" s="118">
        <f>'Initial Client Information'!D54</f>
        <v>0</v>
      </c>
      <c r="E54" s="130">
        <f>'Initial Client Information'!E54</f>
        <v>0</v>
      </c>
      <c r="F54" s="140"/>
      <c r="G54" s="136"/>
      <c r="H54" s="136"/>
      <c r="I54" s="142"/>
      <c r="J54" s="176">
        <f>'Discharge Information'!F54</f>
        <v>0</v>
      </c>
      <c r="K54" s="87"/>
    </row>
    <row r="55" spans="1:11" ht="60" customHeight="1" x14ac:dyDescent="0.25">
      <c r="A55" s="1">
        <f t="shared" si="0"/>
        <v>43</v>
      </c>
      <c r="B55" s="116">
        <f>'Initial Client Information'!B55</f>
        <v>0</v>
      </c>
      <c r="C55" s="117">
        <f>'Initial Client Information'!C55</f>
        <v>0</v>
      </c>
      <c r="D55" s="118">
        <f>'Initial Client Information'!D55</f>
        <v>0</v>
      </c>
      <c r="E55" s="130">
        <f>'Initial Client Information'!E55</f>
        <v>0</v>
      </c>
      <c r="F55" s="140"/>
      <c r="G55" s="136"/>
      <c r="H55" s="136"/>
      <c r="I55" s="142"/>
      <c r="J55" s="176">
        <f>'Discharge Information'!F55</f>
        <v>0</v>
      </c>
      <c r="K55" s="87"/>
    </row>
    <row r="56" spans="1:11" ht="60" customHeight="1" x14ac:dyDescent="0.25">
      <c r="A56" s="1">
        <f t="shared" si="0"/>
        <v>44</v>
      </c>
      <c r="B56" s="116">
        <f>'Initial Client Information'!B56</f>
        <v>0</v>
      </c>
      <c r="C56" s="117">
        <f>'Initial Client Information'!C56</f>
        <v>0</v>
      </c>
      <c r="D56" s="118">
        <f>'Initial Client Information'!D56</f>
        <v>0</v>
      </c>
      <c r="E56" s="130">
        <f>'Initial Client Information'!E56</f>
        <v>0</v>
      </c>
      <c r="F56" s="140"/>
      <c r="G56" s="136"/>
      <c r="H56" s="136"/>
      <c r="I56" s="142"/>
      <c r="J56" s="176">
        <f>'Discharge Information'!F56</f>
        <v>0</v>
      </c>
      <c r="K56" s="87"/>
    </row>
    <row r="57" spans="1:11" ht="60" customHeight="1" x14ac:dyDescent="0.25">
      <c r="A57" s="1">
        <f t="shared" si="0"/>
        <v>45</v>
      </c>
      <c r="B57" s="116">
        <f>'Initial Client Information'!B57</f>
        <v>0</v>
      </c>
      <c r="C57" s="117">
        <f>'Initial Client Information'!C57</f>
        <v>0</v>
      </c>
      <c r="D57" s="118">
        <f>'Initial Client Information'!D57</f>
        <v>0</v>
      </c>
      <c r="E57" s="130">
        <f>'Initial Client Information'!E57</f>
        <v>0</v>
      </c>
      <c r="F57" s="140"/>
      <c r="G57" s="136"/>
      <c r="H57" s="136"/>
      <c r="I57" s="142"/>
      <c r="J57" s="176">
        <f>'Discharge Information'!F57</f>
        <v>0</v>
      </c>
      <c r="K57" s="87"/>
    </row>
    <row r="58" spans="1:11" ht="60" customHeight="1" x14ac:dyDescent="0.25">
      <c r="A58" s="1">
        <f t="shared" si="0"/>
        <v>46</v>
      </c>
      <c r="B58" s="116">
        <f>'Initial Client Information'!B58</f>
        <v>0</v>
      </c>
      <c r="C58" s="117">
        <f>'Initial Client Information'!C58</f>
        <v>0</v>
      </c>
      <c r="D58" s="118">
        <f>'Initial Client Information'!D58</f>
        <v>0</v>
      </c>
      <c r="E58" s="130">
        <f>'Initial Client Information'!E58</f>
        <v>0</v>
      </c>
      <c r="F58" s="140"/>
      <c r="G58" s="136"/>
      <c r="H58" s="136"/>
      <c r="I58" s="142"/>
      <c r="J58" s="176">
        <f>'Discharge Information'!F58</f>
        <v>0</v>
      </c>
      <c r="K58" s="87"/>
    </row>
    <row r="59" spans="1:11" ht="60" customHeight="1" x14ac:dyDescent="0.25">
      <c r="A59" s="1">
        <f t="shared" si="0"/>
        <v>47</v>
      </c>
      <c r="B59" s="116">
        <f>'Initial Client Information'!B59</f>
        <v>0</v>
      </c>
      <c r="C59" s="117">
        <f>'Initial Client Information'!C59</f>
        <v>0</v>
      </c>
      <c r="D59" s="118">
        <f>'Initial Client Information'!D59</f>
        <v>0</v>
      </c>
      <c r="E59" s="130">
        <f>'Initial Client Information'!E59</f>
        <v>0</v>
      </c>
      <c r="F59" s="140"/>
      <c r="G59" s="136"/>
      <c r="H59" s="136"/>
      <c r="I59" s="142"/>
      <c r="J59" s="176">
        <f>'Discharge Information'!F59</f>
        <v>0</v>
      </c>
      <c r="K59" s="87"/>
    </row>
    <row r="60" spans="1:11" ht="60" customHeight="1" x14ac:dyDescent="0.25">
      <c r="A60" s="1">
        <f t="shared" si="0"/>
        <v>48</v>
      </c>
      <c r="B60" s="116">
        <f>'Initial Client Information'!B60</f>
        <v>0</v>
      </c>
      <c r="C60" s="117">
        <f>'Initial Client Information'!C60</f>
        <v>0</v>
      </c>
      <c r="D60" s="118">
        <f>'Initial Client Information'!D60</f>
        <v>0</v>
      </c>
      <c r="E60" s="130">
        <f>'Initial Client Information'!E60</f>
        <v>0</v>
      </c>
      <c r="F60" s="140"/>
      <c r="G60" s="136"/>
      <c r="H60" s="136"/>
      <c r="I60" s="142"/>
      <c r="J60" s="176">
        <f>'Discharge Information'!F60</f>
        <v>0</v>
      </c>
      <c r="K60" s="87"/>
    </row>
    <row r="61" spans="1:11" ht="60" customHeight="1" x14ac:dyDescent="0.25">
      <c r="A61" s="1">
        <f t="shared" si="0"/>
        <v>49</v>
      </c>
      <c r="B61" s="116">
        <f>'Initial Client Information'!B61</f>
        <v>0</v>
      </c>
      <c r="C61" s="117">
        <f>'Initial Client Information'!C61</f>
        <v>0</v>
      </c>
      <c r="D61" s="118">
        <f>'Initial Client Information'!D61</f>
        <v>0</v>
      </c>
      <c r="E61" s="130">
        <f>'Initial Client Information'!E61</f>
        <v>0</v>
      </c>
      <c r="F61" s="140"/>
      <c r="G61" s="136"/>
      <c r="H61" s="136"/>
      <c r="I61" s="142"/>
      <c r="J61" s="176">
        <f>'Discharge Information'!F61</f>
        <v>0</v>
      </c>
      <c r="K61" s="87"/>
    </row>
    <row r="62" spans="1:11" ht="60" customHeight="1" x14ac:dyDescent="0.25">
      <c r="A62" s="1">
        <f t="shared" si="0"/>
        <v>50</v>
      </c>
      <c r="B62" s="116">
        <f>'Initial Client Information'!B62</f>
        <v>0</v>
      </c>
      <c r="C62" s="117">
        <f>'Initial Client Information'!C62</f>
        <v>0</v>
      </c>
      <c r="D62" s="118">
        <f>'Initial Client Information'!D62</f>
        <v>0</v>
      </c>
      <c r="E62" s="130">
        <f>'Initial Client Information'!E62</f>
        <v>0</v>
      </c>
      <c r="F62" s="140"/>
      <c r="G62" s="136"/>
      <c r="H62" s="136"/>
      <c r="I62" s="142"/>
      <c r="J62" s="176">
        <f>'Discharge Information'!F62</f>
        <v>0</v>
      </c>
      <c r="K62" s="87"/>
    </row>
    <row r="63" spans="1:11" ht="60" customHeight="1" x14ac:dyDescent="0.25">
      <c r="A63" s="1">
        <f t="shared" si="0"/>
        <v>51</v>
      </c>
      <c r="B63" s="116">
        <f>'Initial Client Information'!B63</f>
        <v>0</v>
      </c>
      <c r="C63" s="117">
        <f>'Initial Client Information'!C63</f>
        <v>0</v>
      </c>
      <c r="D63" s="118">
        <f>'Initial Client Information'!D63</f>
        <v>0</v>
      </c>
      <c r="E63" s="130">
        <f>'Initial Client Information'!E63</f>
        <v>0</v>
      </c>
      <c r="F63" s="140"/>
      <c r="G63" s="136"/>
      <c r="H63" s="136"/>
      <c r="I63" s="142"/>
      <c r="J63" s="176">
        <f>'Discharge Information'!F63</f>
        <v>0</v>
      </c>
      <c r="K63" s="87"/>
    </row>
    <row r="64" spans="1:11" ht="60" customHeight="1" x14ac:dyDescent="0.25">
      <c r="A64" s="1">
        <f t="shared" si="0"/>
        <v>52</v>
      </c>
      <c r="B64" s="116">
        <f>'Initial Client Information'!B64</f>
        <v>0</v>
      </c>
      <c r="C64" s="117">
        <f>'Initial Client Information'!C64</f>
        <v>0</v>
      </c>
      <c r="D64" s="118">
        <f>'Initial Client Information'!D64</f>
        <v>0</v>
      </c>
      <c r="E64" s="130">
        <f>'Initial Client Information'!E64</f>
        <v>0</v>
      </c>
      <c r="F64" s="140"/>
      <c r="G64" s="136"/>
      <c r="H64" s="136"/>
      <c r="I64" s="142"/>
      <c r="J64" s="176">
        <f>'Discharge Information'!F64</f>
        <v>0</v>
      </c>
      <c r="K64" s="87"/>
    </row>
    <row r="65" spans="1:11" ht="60" customHeight="1" x14ac:dyDescent="0.25">
      <c r="A65" s="1">
        <f t="shared" si="0"/>
        <v>53</v>
      </c>
      <c r="B65" s="116">
        <f>'Initial Client Information'!B65</f>
        <v>0</v>
      </c>
      <c r="C65" s="117">
        <f>'Initial Client Information'!C65</f>
        <v>0</v>
      </c>
      <c r="D65" s="118">
        <f>'Initial Client Information'!D65</f>
        <v>0</v>
      </c>
      <c r="E65" s="130">
        <f>'Initial Client Information'!E65</f>
        <v>0</v>
      </c>
      <c r="F65" s="140"/>
      <c r="G65" s="136"/>
      <c r="H65" s="136"/>
      <c r="I65" s="142"/>
      <c r="J65" s="176">
        <f>'Discharge Information'!F65</f>
        <v>0</v>
      </c>
      <c r="K65" s="87"/>
    </row>
    <row r="66" spans="1:11" ht="60" customHeight="1" x14ac:dyDescent="0.25">
      <c r="A66" s="1">
        <f t="shared" si="0"/>
        <v>54</v>
      </c>
      <c r="B66" s="116">
        <f>'Initial Client Information'!B66</f>
        <v>0</v>
      </c>
      <c r="C66" s="117">
        <f>'Initial Client Information'!C66</f>
        <v>0</v>
      </c>
      <c r="D66" s="118">
        <f>'Initial Client Information'!D66</f>
        <v>0</v>
      </c>
      <c r="E66" s="130">
        <f>'Initial Client Information'!E66</f>
        <v>0</v>
      </c>
      <c r="F66" s="140"/>
      <c r="G66" s="136"/>
      <c r="H66" s="136"/>
      <c r="I66" s="142"/>
      <c r="J66" s="176">
        <f>'Discharge Information'!F66</f>
        <v>0</v>
      </c>
      <c r="K66" s="87"/>
    </row>
    <row r="67" spans="1:11" ht="60" customHeight="1" x14ac:dyDescent="0.25">
      <c r="A67" s="1">
        <f t="shared" si="0"/>
        <v>55</v>
      </c>
      <c r="B67" s="116">
        <f>'Initial Client Information'!B67</f>
        <v>0</v>
      </c>
      <c r="C67" s="117">
        <f>'Initial Client Information'!C67</f>
        <v>0</v>
      </c>
      <c r="D67" s="118">
        <f>'Initial Client Information'!D67</f>
        <v>0</v>
      </c>
      <c r="E67" s="130">
        <f>'Initial Client Information'!E67</f>
        <v>0</v>
      </c>
      <c r="F67" s="140"/>
      <c r="G67" s="136"/>
      <c r="H67" s="136"/>
      <c r="I67" s="142"/>
      <c r="J67" s="176">
        <f>'Discharge Information'!F67</f>
        <v>0</v>
      </c>
      <c r="K67" s="87"/>
    </row>
    <row r="68" spans="1:11" ht="60" customHeight="1" x14ac:dyDescent="0.25">
      <c r="A68" s="1">
        <f t="shared" si="0"/>
        <v>56</v>
      </c>
      <c r="B68" s="116">
        <f>'Initial Client Information'!B68</f>
        <v>0</v>
      </c>
      <c r="C68" s="117">
        <f>'Initial Client Information'!C68</f>
        <v>0</v>
      </c>
      <c r="D68" s="118">
        <f>'Initial Client Information'!D68</f>
        <v>0</v>
      </c>
      <c r="E68" s="130">
        <f>'Initial Client Information'!E68</f>
        <v>0</v>
      </c>
      <c r="F68" s="140"/>
      <c r="G68" s="136"/>
      <c r="H68" s="136"/>
      <c r="I68" s="142"/>
      <c r="J68" s="176">
        <f>'Discharge Information'!F68</f>
        <v>0</v>
      </c>
      <c r="K68" s="87"/>
    </row>
    <row r="69" spans="1:11" ht="60" customHeight="1" x14ac:dyDescent="0.25">
      <c r="A69" s="1">
        <f t="shared" si="0"/>
        <v>57</v>
      </c>
      <c r="B69" s="116">
        <f>'Initial Client Information'!B69</f>
        <v>0</v>
      </c>
      <c r="C69" s="117">
        <f>'Initial Client Information'!C69</f>
        <v>0</v>
      </c>
      <c r="D69" s="118">
        <f>'Initial Client Information'!D69</f>
        <v>0</v>
      </c>
      <c r="E69" s="130">
        <f>'Initial Client Information'!E69</f>
        <v>0</v>
      </c>
      <c r="F69" s="140"/>
      <c r="G69" s="136"/>
      <c r="H69" s="136"/>
      <c r="I69" s="142"/>
      <c r="J69" s="176">
        <f>'Discharge Information'!F69</f>
        <v>0</v>
      </c>
      <c r="K69" s="87"/>
    </row>
    <row r="70" spans="1:11" ht="60" customHeight="1" x14ac:dyDescent="0.25">
      <c r="A70" s="1">
        <f t="shared" si="0"/>
        <v>58</v>
      </c>
      <c r="B70" s="116">
        <f>'Initial Client Information'!B70</f>
        <v>0</v>
      </c>
      <c r="C70" s="117">
        <f>'Initial Client Information'!C70</f>
        <v>0</v>
      </c>
      <c r="D70" s="118">
        <f>'Initial Client Information'!D70</f>
        <v>0</v>
      </c>
      <c r="E70" s="130">
        <f>'Initial Client Information'!E70</f>
        <v>0</v>
      </c>
      <c r="F70" s="140"/>
      <c r="G70" s="136"/>
      <c r="H70" s="136"/>
      <c r="I70" s="142"/>
      <c r="J70" s="176">
        <f>'Discharge Information'!F70</f>
        <v>0</v>
      </c>
      <c r="K70" s="87"/>
    </row>
    <row r="71" spans="1:11" ht="60" customHeight="1" x14ac:dyDescent="0.25">
      <c r="A71" s="1">
        <f t="shared" si="0"/>
        <v>59</v>
      </c>
      <c r="B71" s="116">
        <f>'Initial Client Information'!B71</f>
        <v>0</v>
      </c>
      <c r="C71" s="117">
        <f>'Initial Client Information'!C71</f>
        <v>0</v>
      </c>
      <c r="D71" s="118">
        <f>'Initial Client Information'!D71</f>
        <v>0</v>
      </c>
      <c r="E71" s="130">
        <f>'Initial Client Information'!E71</f>
        <v>0</v>
      </c>
      <c r="F71" s="140"/>
      <c r="G71" s="136"/>
      <c r="H71" s="136"/>
      <c r="I71" s="142"/>
      <c r="J71" s="176">
        <f>'Discharge Information'!F71</f>
        <v>0</v>
      </c>
      <c r="K71" s="87"/>
    </row>
    <row r="72" spans="1:11" ht="60" customHeight="1" x14ac:dyDescent="0.25">
      <c r="A72" s="1">
        <f t="shared" si="0"/>
        <v>60</v>
      </c>
      <c r="B72" s="116">
        <f>'Initial Client Information'!B72</f>
        <v>0</v>
      </c>
      <c r="C72" s="117">
        <f>'Initial Client Information'!C72</f>
        <v>0</v>
      </c>
      <c r="D72" s="118">
        <f>'Initial Client Information'!D72</f>
        <v>0</v>
      </c>
      <c r="E72" s="130">
        <f>'Initial Client Information'!E72</f>
        <v>0</v>
      </c>
      <c r="F72" s="140"/>
      <c r="G72" s="136"/>
      <c r="H72" s="136"/>
      <c r="I72" s="142"/>
      <c r="J72" s="176">
        <f>'Discharge Information'!F72</f>
        <v>0</v>
      </c>
      <c r="K72" s="87"/>
    </row>
    <row r="73" spans="1:11" ht="60" customHeight="1" x14ac:dyDescent="0.25">
      <c r="A73" s="1">
        <f t="shared" si="0"/>
        <v>61</v>
      </c>
      <c r="B73" s="116">
        <f>'Initial Client Information'!B73</f>
        <v>0</v>
      </c>
      <c r="C73" s="117">
        <f>'Initial Client Information'!C73</f>
        <v>0</v>
      </c>
      <c r="D73" s="118">
        <f>'Initial Client Information'!D73</f>
        <v>0</v>
      </c>
      <c r="E73" s="130">
        <f>'Initial Client Information'!E73</f>
        <v>0</v>
      </c>
      <c r="F73" s="140"/>
      <c r="G73" s="136"/>
      <c r="H73" s="136"/>
      <c r="I73" s="142"/>
      <c r="J73" s="176">
        <f>'Discharge Information'!F73</f>
        <v>0</v>
      </c>
      <c r="K73" s="87"/>
    </row>
    <row r="74" spans="1:11" ht="60" customHeight="1" x14ac:dyDescent="0.25">
      <c r="A74" s="1">
        <f t="shared" si="0"/>
        <v>62</v>
      </c>
      <c r="B74" s="116">
        <f>'Initial Client Information'!B74</f>
        <v>0</v>
      </c>
      <c r="C74" s="117">
        <f>'Initial Client Information'!C74</f>
        <v>0</v>
      </c>
      <c r="D74" s="118">
        <f>'Initial Client Information'!D74</f>
        <v>0</v>
      </c>
      <c r="E74" s="130">
        <f>'Initial Client Information'!E74</f>
        <v>0</v>
      </c>
      <c r="F74" s="140"/>
      <c r="G74" s="136"/>
      <c r="H74" s="136"/>
      <c r="I74" s="142"/>
      <c r="J74" s="176">
        <f>'Discharge Information'!F74</f>
        <v>0</v>
      </c>
      <c r="K74" s="87"/>
    </row>
    <row r="75" spans="1:11" ht="60" customHeight="1" x14ac:dyDescent="0.25">
      <c r="A75" s="1">
        <f t="shared" si="0"/>
        <v>63</v>
      </c>
      <c r="B75" s="116">
        <f>'Initial Client Information'!B75</f>
        <v>0</v>
      </c>
      <c r="C75" s="117">
        <f>'Initial Client Information'!C75</f>
        <v>0</v>
      </c>
      <c r="D75" s="118">
        <f>'Initial Client Information'!D75</f>
        <v>0</v>
      </c>
      <c r="E75" s="130">
        <f>'Initial Client Information'!E75</f>
        <v>0</v>
      </c>
      <c r="F75" s="140"/>
      <c r="G75" s="136"/>
      <c r="H75" s="136"/>
      <c r="I75" s="142"/>
      <c r="J75" s="176">
        <f>'Discharge Information'!F75</f>
        <v>0</v>
      </c>
      <c r="K75" s="87"/>
    </row>
    <row r="76" spans="1:11" ht="60" customHeight="1" x14ac:dyDescent="0.25">
      <c r="A76" s="1">
        <f t="shared" si="0"/>
        <v>64</v>
      </c>
      <c r="B76" s="116">
        <f>'Initial Client Information'!B76</f>
        <v>0</v>
      </c>
      <c r="C76" s="117">
        <f>'Initial Client Information'!C76</f>
        <v>0</v>
      </c>
      <c r="D76" s="118">
        <f>'Initial Client Information'!D76</f>
        <v>0</v>
      </c>
      <c r="E76" s="130">
        <f>'Initial Client Information'!E76</f>
        <v>0</v>
      </c>
      <c r="F76" s="140"/>
      <c r="G76" s="136"/>
      <c r="H76" s="136"/>
      <c r="I76" s="142"/>
      <c r="J76" s="176">
        <f>'Discharge Information'!F76</f>
        <v>0</v>
      </c>
      <c r="K76" s="87"/>
    </row>
    <row r="77" spans="1:11" ht="60" customHeight="1" x14ac:dyDescent="0.25">
      <c r="A77" s="1">
        <f t="shared" si="0"/>
        <v>65</v>
      </c>
      <c r="B77" s="116">
        <f>'Initial Client Information'!B77</f>
        <v>0</v>
      </c>
      <c r="C77" s="117">
        <f>'Initial Client Information'!C77</f>
        <v>0</v>
      </c>
      <c r="D77" s="118">
        <f>'Initial Client Information'!D77</f>
        <v>0</v>
      </c>
      <c r="E77" s="130">
        <f>'Initial Client Information'!E77</f>
        <v>0</v>
      </c>
      <c r="F77" s="140"/>
      <c r="G77" s="136"/>
      <c r="H77" s="136"/>
      <c r="I77" s="142"/>
      <c r="J77" s="176">
        <f>'Discharge Information'!F77</f>
        <v>0</v>
      </c>
      <c r="K77" s="87"/>
    </row>
    <row r="78" spans="1:11" ht="60" customHeight="1" x14ac:dyDescent="0.25">
      <c r="A78" s="1">
        <f t="shared" ref="A78:A141" si="1">ROW(A66)</f>
        <v>66</v>
      </c>
      <c r="B78" s="116">
        <f>'Initial Client Information'!B78</f>
        <v>0</v>
      </c>
      <c r="C78" s="117">
        <f>'Initial Client Information'!C78</f>
        <v>0</v>
      </c>
      <c r="D78" s="118">
        <f>'Initial Client Information'!D78</f>
        <v>0</v>
      </c>
      <c r="E78" s="130">
        <f>'Initial Client Information'!E78</f>
        <v>0</v>
      </c>
      <c r="F78" s="140"/>
      <c r="G78" s="136"/>
      <c r="H78" s="136"/>
      <c r="I78" s="142"/>
      <c r="J78" s="176">
        <f>'Discharge Information'!F78</f>
        <v>0</v>
      </c>
      <c r="K78" s="87"/>
    </row>
    <row r="79" spans="1:11" ht="60" customHeight="1" x14ac:dyDescent="0.25">
      <c r="A79" s="1">
        <f t="shared" si="1"/>
        <v>67</v>
      </c>
      <c r="B79" s="116">
        <f>'Initial Client Information'!B79</f>
        <v>0</v>
      </c>
      <c r="C79" s="117">
        <f>'Initial Client Information'!C79</f>
        <v>0</v>
      </c>
      <c r="D79" s="118">
        <f>'Initial Client Information'!D79</f>
        <v>0</v>
      </c>
      <c r="E79" s="130">
        <f>'Initial Client Information'!E79</f>
        <v>0</v>
      </c>
      <c r="F79" s="140"/>
      <c r="G79" s="136"/>
      <c r="H79" s="136"/>
      <c r="I79" s="142"/>
      <c r="J79" s="176">
        <f>'Discharge Information'!F79</f>
        <v>0</v>
      </c>
      <c r="K79" s="87"/>
    </row>
    <row r="80" spans="1:11" ht="60" customHeight="1" x14ac:dyDescent="0.25">
      <c r="A80" s="1">
        <f t="shared" si="1"/>
        <v>68</v>
      </c>
      <c r="B80" s="116">
        <f>'Initial Client Information'!B80</f>
        <v>0</v>
      </c>
      <c r="C80" s="117">
        <f>'Initial Client Information'!C80</f>
        <v>0</v>
      </c>
      <c r="D80" s="118">
        <f>'Initial Client Information'!D80</f>
        <v>0</v>
      </c>
      <c r="E80" s="130">
        <f>'Initial Client Information'!E80</f>
        <v>0</v>
      </c>
      <c r="F80" s="140"/>
      <c r="G80" s="136"/>
      <c r="H80" s="136"/>
      <c r="I80" s="142"/>
      <c r="J80" s="176">
        <f>'Discharge Information'!F80</f>
        <v>0</v>
      </c>
      <c r="K80" s="87"/>
    </row>
    <row r="81" spans="1:11" ht="60" customHeight="1" x14ac:dyDescent="0.25">
      <c r="A81" s="1">
        <f t="shared" si="1"/>
        <v>69</v>
      </c>
      <c r="B81" s="116">
        <f>'Initial Client Information'!B81</f>
        <v>0</v>
      </c>
      <c r="C81" s="117">
        <f>'Initial Client Information'!C81</f>
        <v>0</v>
      </c>
      <c r="D81" s="118">
        <f>'Initial Client Information'!D81</f>
        <v>0</v>
      </c>
      <c r="E81" s="130">
        <f>'Initial Client Information'!E81</f>
        <v>0</v>
      </c>
      <c r="F81" s="140"/>
      <c r="G81" s="136"/>
      <c r="H81" s="136"/>
      <c r="I81" s="142"/>
      <c r="J81" s="176">
        <f>'Discharge Information'!F81</f>
        <v>0</v>
      </c>
      <c r="K81" s="87"/>
    </row>
    <row r="82" spans="1:11" ht="60" customHeight="1" x14ac:dyDescent="0.25">
      <c r="A82" s="1">
        <f t="shared" si="1"/>
        <v>70</v>
      </c>
      <c r="B82" s="116">
        <f>'Initial Client Information'!B82</f>
        <v>0</v>
      </c>
      <c r="C82" s="117">
        <f>'Initial Client Information'!C82</f>
        <v>0</v>
      </c>
      <c r="D82" s="118">
        <f>'Initial Client Information'!D82</f>
        <v>0</v>
      </c>
      <c r="E82" s="130">
        <f>'Initial Client Information'!E82</f>
        <v>0</v>
      </c>
      <c r="F82" s="140"/>
      <c r="G82" s="136"/>
      <c r="H82" s="136"/>
      <c r="I82" s="142"/>
      <c r="J82" s="176">
        <f>'Discharge Information'!F82</f>
        <v>0</v>
      </c>
      <c r="K82" s="87"/>
    </row>
    <row r="83" spans="1:11" ht="60" customHeight="1" x14ac:dyDescent="0.25">
      <c r="A83" s="1">
        <f t="shared" si="1"/>
        <v>71</v>
      </c>
      <c r="B83" s="116">
        <f>'Initial Client Information'!B83</f>
        <v>0</v>
      </c>
      <c r="C83" s="117">
        <f>'Initial Client Information'!C83</f>
        <v>0</v>
      </c>
      <c r="D83" s="118">
        <f>'Initial Client Information'!D83</f>
        <v>0</v>
      </c>
      <c r="E83" s="130">
        <f>'Initial Client Information'!E83</f>
        <v>0</v>
      </c>
      <c r="F83" s="140"/>
      <c r="G83" s="136"/>
      <c r="H83" s="136"/>
      <c r="I83" s="142"/>
      <c r="J83" s="176">
        <f>'Discharge Information'!F83</f>
        <v>0</v>
      </c>
      <c r="K83" s="87"/>
    </row>
    <row r="84" spans="1:11" ht="60" customHeight="1" x14ac:dyDescent="0.25">
      <c r="A84" s="1">
        <f t="shared" si="1"/>
        <v>72</v>
      </c>
      <c r="B84" s="116">
        <f>'Initial Client Information'!B84</f>
        <v>0</v>
      </c>
      <c r="C84" s="117">
        <f>'Initial Client Information'!C84</f>
        <v>0</v>
      </c>
      <c r="D84" s="118">
        <f>'Initial Client Information'!D84</f>
        <v>0</v>
      </c>
      <c r="E84" s="130">
        <f>'Initial Client Information'!E84</f>
        <v>0</v>
      </c>
      <c r="F84" s="140"/>
      <c r="G84" s="136"/>
      <c r="H84" s="136"/>
      <c r="I84" s="142"/>
      <c r="J84" s="176">
        <f>'Discharge Information'!F84</f>
        <v>0</v>
      </c>
      <c r="K84" s="87"/>
    </row>
    <row r="85" spans="1:11" ht="60" customHeight="1" x14ac:dyDescent="0.25">
      <c r="A85" s="1">
        <f t="shared" si="1"/>
        <v>73</v>
      </c>
      <c r="B85" s="116">
        <f>'Initial Client Information'!B85</f>
        <v>0</v>
      </c>
      <c r="C85" s="117">
        <f>'Initial Client Information'!C85</f>
        <v>0</v>
      </c>
      <c r="D85" s="118">
        <f>'Initial Client Information'!D85</f>
        <v>0</v>
      </c>
      <c r="E85" s="130">
        <f>'Initial Client Information'!E85</f>
        <v>0</v>
      </c>
      <c r="F85" s="140"/>
      <c r="G85" s="136"/>
      <c r="H85" s="136"/>
      <c r="I85" s="142"/>
      <c r="J85" s="176">
        <f>'Discharge Information'!F85</f>
        <v>0</v>
      </c>
      <c r="K85" s="87"/>
    </row>
    <row r="86" spans="1:11" ht="60" customHeight="1" x14ac:dyDescent="0.25">
      <c r="A86" s="1">
        <f t="shared" si="1"/>
        <v>74</v>
      </c>
      <c r="B86" s="116">
        <f>'Initial Client Information'!B86</f>
        <v>0</v>
      </c>
      <c r="C86" s="117">
        <f>'Initial Client Information'!C86</f>
        <v>0</v>
      </c>
      <c r="D86" s="118">
        <f>'Initial Client Information'!D86</f>
        <v>0</v>
      </c>
      <c r="E86" s="130">
        <f>'Initial Client Information'!E86</f>
        <v>0</v>
      </c>
      <c r="F86" s="140"/>
      <c r="G86" s="136"/>
      <c r="H86" s="136"/>
      <c r="I86" s="142"/>
      <c r="J86" s="176">
        <f>'Discharge Information'!F86</f>
        <v>0</v>
      </c>
      <c r="K86" s="87"/>
    </row>
    <row r="87" spans="1:11" ht="60" customHeight="1" x14ac:dyDescent="0.25">
      <c r="A87" s="1">
        <f t="shared" si="1"/>
        <v>75</v>
      </c>
      <c r="B87" s="116">
        <f>'Initial Client Information'!B87</f>
        <v>0</v>
      </c>
      <c r="C87" s="117">
        <f>'Initial Client Information'!C87</f>
        <v>0</v>
      </c>
      <c r="D87" s="118">
        <f>'Initial Client Information'!D87</f>
        <v>0</v>
      </c>
      <c r="E87" s="130">
        <f>'Initial Client Information'!E87</f>
        <v>0</v>
      </c>
      <c r="F87" s="140"/>
      <c r="G87" s="136"/>
      <c r="H87" s="136"/>
      <c r="I87" s="142"/>
      <c r="J87" s="176">
        <f>'Discharge Information'!F87</f>
        <v>0</v>
      </c>
      <c r="K87" s="87"/>
    </row>
    <row r="88" spans="1:11" ht="60" customHeight="1" x14ac:dyDescent="0.25">
      <c r="A88" s="1">
        <f t="shared" si="1"/>
        <v>76</v>
      </c>
      <c r="B88" s="116">
        <f>'Initial Client Information'!B88</f>
        <v>0</v>
      </c>
      <c r="C88" s="117">
        <f>'Initial Client Information'!C88</f>
        <v>0</v>
      </c>
      <c r="D88" s="118">
        <f>'Initial Client Information'!D88</f>
        <v>0</v>
      </c>
      <c r="E88" s="130">
        <f>'Initial Client Information'!E88</f>
        <v>0</v>
      </c>
      <c r="F88" s="140"/>
      <c r="G88" s="136"/>
      <c r="H88" s="136"/>
      <c r="I88" s="142"/>
      <c r="J88" s="176">
        <f>'Discharge Information'!F88</f>
        <v>0</v>
      </c>
      <c r="K88" s="87"/>
    </row>
    <row r="89" spans="1:11" ht="60" customHeight="1" x14ac:dyDescent="0.25">
      <c r="A89" s="1">
        <f t="shared" si="1"/>
        <v>77</v>
      </c>
      <c r="B89" s="116">
        <f>'Initial Client Information'!B89</f>
        <v>0</v>
      </c>
      <c r="C89" s="117">
        <f>'Initial Client Information'!C89</f>
        <v>0</v>
      </c>
      <c r="D89" s="118">
        <f>'Initial Client Information'!D89</f>
        <v>0</v>
      </c>
      <c r="E89" s="130">
        <f>'Initial Client Information'!E89</f>
        <v>0</v>
      </c>
      <c r="F89" s="140"/>
      <c r="G89" s="136"/>
      <c r="H89" s="136"/>
      <c r="I89" s="142"/>
      <c r="J89" s="176">
        <f>'Discharge Information'!F89</f>
        <v>0</v>
      </c>
      <c r="K89" s="87"/>
    </row>
    <row r="90" spans="1:11" ht="60" customHeight="1" x14ac:dyDescent="0.25">
      <c r="A90" s="1">
        <f t="shared" si="1"/>
        <v>78</v>
      </c>
      <c r="B90" s="116">
        <f>'Initial Client Information'!B90</f>
        <v>0</v>
      </c>
      <c r="C90" s="117">
        <f>'Initial Client Information'!C90</f>
        <v>0</v>
      </c>
      <c r="D90" s="118">
        <f>'Initial Client Information'!D90</f>
        <v>0</v>
      </c>
      <c r="E90" s="130">
        <f>'Initial Client Information'!E90</f>
        <v>0</v>
      </c>
      <c r="F90" s="140"/>
      <c r="G90" s="136"/>
      <c r="H90" s="136"/>
      <c r="I90" s="142"/>
      <c r="J90" s="176">
        <f>'Discharge Information'!F90</f>
        <v>0</v>
      </c>
      <c r="K90" s="87"/>
    </row>
    <row r="91" spans="1:11" ht="60" customHeight="1" x14ac:dyDescent="0.25">
      <c r="A91" s="1">
        <f t="shared" si="1"/>
        <v>79</v>
      </c>
      <c r="B91" s="116">
        <f>'Initial Client Information'!B91</f>
        <v>0</v>
      </c>
      <c r="C91" s="117">
        <f>'Initial Client Information'!C91</f>
        <v>0</v>
      </c>
      <c r="D91" s="118">
        <f>'Initial Client Information'!D91</f>
        <v>0</v>
      </c>
      <c r="E91" s="130">
        <f>'Initial Client Information'!E91</f>
        <v>0</v>
      </c>
      <c r="F91" s="140"/>
      <c r="G91" s="136"/>
      <c r="H91" s="136"/>
      <c r="I91" s="142"/>
      <c r="J91" s="176">
        <f>'Discharge Information'!F91</f>
        <v>0</v>
      </c>
      <c r="K91" s="87"/>
    </row>
    <row r="92" spans="1:11" ht="60" customHeight="1" x14ac:dyDescent="0.25">
      <c r="A92" s="1">
        <f t="shared" si="1"/>
        <v>80</v>
      </c>
      <c r="B92" s="116">
        <f>'Initial Client Information'!B92</f>
        <v>0</v>
      </c>
      <c r="C92" s="117">
        <f>'Initial Client Information'!C92</f>
        <v>0</v>
      </c>
      <c r="D92" s="118">
        <f>'Initial Client Information'!D92</f>
        <v>0</v>
      </c>
      <c r="E92" s="130">
        <f>'Initial Client Information'!E92</f>
        <v>0</v>
      </c>
      <c r="F92" s="140"/>
      <c r="G92" s="136"/>
      <c r="H92" s="136"/>
      <c r="I92" s="142"/>
      <c r="J92" s="176">
        <f>'Discharge Information'!F92</f>
        <v>0</v>
      </c>
      <c r="K92" s="87"/>
    </row>
    <row r="93" spans="1:11" ht="60" customHeight="1" x14ac:dyDescent="0.25">
      <c r="A93" s="1">
        <f t="shared" si="1"/>
        <v>81</v>
      </c>
      <c r="B93" s="116">
        <f>'Initial Client Information'!B93</f>
        <v>0</v>
      </c>
      <c r="C93" s="117">
        <f>'Initial Client Information'!C93</f>
        <v>0</v>
      </c>
      <c r="D93" s="118">
        <f>'Initial Client Information'!D93</f>
        <v>0</v>
      </c>
      <c r="E93" s="130">
        <f>'Initial Client Information'!E93</f>
        <v>0</v>
      </c>
      <c r="F93" s="140"/>
      <c r="G93" s="136"/>
      <c r="H93" s="136"/>
      <c r="I93" s="142"/>
      <c r="J93" s="176">
        <f>'Discharge Information'!F93</f>
        <v>0</v>
      </c>
      <c r="K93" s="87"/>
    </row>
    <row r="94" spans="1:11" ht="60" customHeight="1" x14ac:dyDescent="0.25">
      <c r="A94" s="1">
        <f t="shared" si="1"/>
        <v>82</v>
      </c>
      <c r="B94" s="116">
        <f>'Initial Client Information'!B94</f>
        <v>0</v>
      </c>
      <c r="C94" s="117">
        <f>'Initial Client Information'!C94</f>
        <v>0</v>
      </c>
      <c r="D94" s="118">
        <f>'Initial Client Information'!D94</f>
        <v>0</v>
      </c>
      <c r="E94" s="130">
        <f>'Initial Client Information'!E94</f>
        <v>0</v>
      </c>
      <c r="F94" s="140"/>
      <c r="G94" s="136"/>
      <c r="H94" s="136"/>
      <c r="I94" s="142"/>
      <c r="J94" s="176">
        <f>'Discharge Information'!F94</f>
        <v>0</v>
      </c>
      <c r="K94" s="87"/>
    </row>
    <row r="95" spans="1:11" ht="60" customHeight="1" x14ac:dyDescent="0.25">
      <c r="A95" s="1">
        <f t="shared" si="1"/>
        <v>83</v>
      </c>
      <c r="B95" s="116">
        <f>'Initial Client Information'!B95</f>
        <v>0</v>
      </c>
      <c r="C95" s="117">
        <f>'Initial Client Information'!C95</f>
        <v>0</v>
      </c>
      <c r="D95" s="118">
        <f>'Initial Client Information'!D95</f>
        <v>0</v>
      </c>
      <c r="E95" s="130">
        <f>'Initial Client Information'!E95</f>
        <v>0</v>
      </c>
      <c r="F95" s="140"/>
      <c r="G95" s="136"/>
      <c r="H95" s="136"/>
      <c r="I95" s="142"/>
      <c r="J95" s="176">
        <f>'Discharge Information'!F95</f>
        <v>0</v>
      </c>
      <c r="K95" s="87"/>
    </row>
    <row r="96" spans="1:11" ht="60" customHeight="1" x14ac:dyDescent="0.25">
      <c r="A96" s="1">
        <f t="shared" si="1"/>
        <v>84</v>
      </c>
      <c r="B96" s="116">
        <f>'Initial Client Information'!B96</f>
        <v>0</v>
      </c>
      <c r="C96" s="117">
        <f>'Initial Client Information'!C96</f>
        <v>0</v>
      </c>
      <c r="D96" s="118">
        <f>'Initial Client Information'!D96</f>
        <v>0</v>
      </c>
      <c r="E96" s="130">
        <f>'Initial Client Information'!E96</f>
        <v>0</v>
      </c>
      <c r="F96" s="140"/>
      <c r="G96" s="136"/>
      <c r="H96" s="136"/>
      <c r="I96" s="142"/>
      <c r="J96" s="176">
        <f>'Discharge Information'!F96</f>
        <v>0</v>
      </c>
      <c r="K96" s="87"/>
    </row>
    <row r="97" spans="1:11" ht="60" customHeight="1" x14ac:dyDescent="0.25">
      <c r="A97" s="1">
        <f t="shared" si="1"/>
        <v>85</v>
      </c>
      <c r="B97" s="116">
        <f>'Initial Client Information'!B97</f>
        <v>0</v>
      </c>
      <c r="C97" s="117">
        <f>'Initial Client Information'!C97</f>
        <v>0</v>
      </c>
      <c r="D97" s="118">
        <f>'Initial Client Information'!D97</f>
        <v>0</v>
      </c>
      <c r="E97" s="130">
        <f>'Initial Client Information'!E97</f>
        <v>0</v>
      </c>
      <c r="F97" s="140"/>
      <c r="G97" s="136"/>
      <c r="H97" s="136"/>
      <c r="I97" s="142"/>
      <c r="J97" s="176">
        <f>'Discharge Information'!F97</f>
        <v>0</v>
      </c>
      <c r="K97" s="87"/>
    </row>
    <row r="98" spans="1:11" ht="60" customHeight="1" x14ac:dyDescent="0.25">
      <c r="A98" s="1">
        <f t="shared" si="1"/>
        <v>86</v>
      </c>
      <c r="B98" s="116">
        <f>'Initial Client Information'!B98</f>
        <v>0</v>
      </c>
      <c r="C98" s="117">
        <f>'Initial Client Information'!C98</f>
        <v>0</v>
      </c>
      <c r="D98" s="118">
        <f>'Initial Client Information'!D98</f>
        <v>0</v>
      </c>
      <c r="E98" s="130">
        <f>'Initial Client Information'!E98</f>
        <v>0</v>
      </c>
      <c r="F98" s="140"/>
      <c r="G98" s="136"/>
      <c r="H98" s="136"/>
      <c r="I98" s="142"/>
      <c r="J98" s="176">
        <f>'Discharge Information'!F98</f>
        <v>0</v>
      </c>
      <c r="K98" s="87"/>
    </row>
    <row r="99" spans="1:11" ht="60" customHeight="1" x14ac:dyDescent="0.25">
      <c r="A99" s="1">
        <f t="shared" si="1"/>
        <v>87</v>
      </c>
      <c r="B99" s="116">
        <f>'Initial Client Information'!B99</f>
        <v>0</v>
      </c>
      <c r="C99" s="117">
        <f>'Initial Client Information'!C99</f>
        <v>0</v>
      </c>
      <c r="D99" s="118">
        <f>'Initial Client Information'!D99</f>
        <v>0</v>
      </c>
      <c r="E99" s="130">
        <f>'Initial Client Information'!E99</f>
        <v>0</v>
      </c>
      <c r="F99" s="140"/>
      <c r="G99" s="136"/>
      <c r="H99" s="136"/>
      <c r="I99" s="142"/>
      <c r="J99" s="176">
        <f>'Discharge Information'!F99</f>
        <v>0</v>
      </c>
      <c r="K99" s="87"/>
    </row>
    <row r="100" spans="1:11" ht="60" customHeight="1" x14ac:dyDescent="0.25">
      <c r="A100" s="1">
        <f t="shared" si="1"/>
        <v>88</v>
      </c>
      <c r="B100" s="116">
        <f>'Initial Client Information'!B100</f>
        <v>0</v>
      </c>
      <c r="C100" s="117">
        <f>'Initial Client Information'!C100</f>
        <v>0</v>
      </c>
      <c r="D100" s="118">
        <f>'Initial Client Information'!D100</f>
        <v>0</v>
      </c>
      <c r="E100" s="130">
        <f>'Initial Client Information'!E100</f>
        <v>0</v>
      </c>
      <c r="F100" s="140"/>
      <c r="G100" s="136"/>
      <c r="H100" s="136"/>
      <c r="I100" s="142"/>
      <c r="J100" s="176">
        <f>'Discharge Information'!F100</f>
        <v>0</v>
      </c>
      <c r="K100" s="87"/>
    </row>
    <row r="101" spans="1:11" ht="60" customHeight="1" x14ac:dyDescent="0.25">
      <c r="A101" s="1">
        <f t="shared" si="1"/>
        <v>89</v>
      </c>
      <c r="B101" s="116">
        <f>'Initial Client Information'!B101</f>
        <v>0</v>
      </c>
      <c r="C101" s="117">
        <f>'Initial Client Information'!C101</f>
        <v>0</v>
      </c>
      <c r="D101" s="118">
        <f>'Initial Client Information'!D101</f>
        <v>0</v>
      </c>
      <c r="E101" s="130">
        <f>'Initial Client Information'!E101</f>
        <v>0</v>
      </c>
      <c r="F101" s="140"/>
      <c r="G101" s="136"/>
      <c r="H101" s="136"/>
      <c r="I101" s="142"/>
      <c r="J101" s="176">
        <f>'Discharge Information'!F101</f>
        <v>0</v>
      </c>
      <c r="K101" s="87"/>
    </row>
    <row r="102" spans="1:11" ht="60" customHeight="1" x14ac:dyDescent="0.25">
      <c r="A102" s="1">
        <f t="shared" si="1"/>
        <v>90</v>
      </c>
      <c r="B102" s="116">
        <f>'Initial Client Information'!B102</f>
        <v>0</v>
      </c>
      <c r="C102" s="117">
        <f>'Initial Client Information'!C102</f>
        <v>0</v>
      </c>
      <c r="D102" s="118">
        <f>'Initial Client Information'!D102</f>
        <v>0</v>
      </c>
      <c r="E102" s="130">
        <f>'Initial Client Information'!E102</f>
        <v>0</v>
      </c>
      <c r="F102" s="140"/>
      <c r="G102" s="136"/>
      <c r="H102" s="136"/>
      <c r="I102" s="142"/>
      <c r="J102" s="176">
        <f>'Discharge Information'!F102</f>
        <v>0</v>
      </c>
      <c r="K102" s="87"/>
    </row>
    <row r="103" spans="1:11" ht="60" customHeight="1" x14ac:dyDescent="0.25">
      <c r="A103" s="1">
        <f t="shared" si="1"/>
        <v>91</v>
      </c>
      <c r="B103" s="116">
        <f>'Initial Client Information'!B103</f>
        <v>0</v>
      </c>
      <c r="C103" s="117">
        <f>'Initial Client Information'!C103</f>
        <v>0</v>
      </c>
      <c r="D103" s="118">
        <f>'Initial Client Information'!D103</f>
        <v>0</v>
      </c>
      <c r="E103" s="130">
        <f>'Initial Client Information'!E103</f>
        <v>0</v>
      </c>
      <c r="F103" s="140"/>
      <c r="G103" s="136"/>
      <c r="H103" s="136"/>
      <c r="I103" s="142"/>
      <c r="J103" s="176">
        <f>'Discharge Information'!F103</f>
        <v>0</v>
      </c>
      <c r="K103" s="87"/>
    </row>
    <row r="104" spans="1:11" ht="60" customHeight="1" x14ac:dyDescent="0.25">
      <c r="A104" s="1">
        <f t="shared" si="1"/>
        <v>92</v>
      </c>
      <c r="B104" s="116">
        <f>'Initial Client Information'!B104</f>
        <v>0</v>
      </c>
      <c r="C104" s="117">
        <f>'Initial Client Information'!C104</f>
        <v>0</v>
      </c>
      <c r="D104" s="118">
        <f>'Initial Client Information'!D104</f>
        <v>0</v>
      </c>
      <c r="E104" s="130">
        <f>'Initial Client Information'!E104</f>
        <v>0</v>
      </c>
      <c r="F104" s="140"/>
      <c r="G104" s="136"/>
      <c r="H104" s="136"/>
      <c r="I104" s="142"/>
      <c r="J104" s="176">
        <f>'Discharge Information'!F104</f>
        <v>0</v>
      </c>
      <c r="K104" s="87"/>
    </row>
    <row r="105" spans="1:11" ht="60" customHeight="1" x14ac:dyDescent="0.25">
      <c r="A105" s="1">
        <f t="shared" si="1"/>
        <v>93</v>
      </c>
      <c r="B105" s="116">
        <f>'Initial Client Information'!B105</f>
        <v>0</v>
      </c>
      <c r="C105" s="117">
        <f>'Initial Client Information'!C105</f>
        <v>0</v>
      </c>
      <c r="D105" s="118">
        <f>'Initial Client Information'!D105</f>
        <v>0</v>
      </c>
      <c r="E105" s="130">
        <f>'Initial Client Information'!E105</f>
        <v>0</v>
      </c>
      <c r="F105" s="140"/>
      <c r="G105" s="136"/>
      <c r="H105" s="136"/>
      <c r="I105" s="142"/>
      <c r="J105" s="176">
        <f>'Discharge Information'!F105</f>
        <v>0</v>
      </c>
      <c r="K105" s="87"/>
    </row>
    <row r="106" spans="1:11" ht="60" customHeight="1" x14ac:dyDescent="0.25">
      <c r="A106" s="1">
        <f t="shared" si="1"/>
        <v>94</v>
      </c>
      <c r="B106" s="116">
        <f>'Initial Client Information'!B106</f>
        <v>0</v>
      </c>
      <c r="C106" s="117">
        <f>'Initial Client Information'!C106</f>
        <v>0</v>
      </c>
      <c r="D106" s="118">
        <f>'Initial Client Information'!D106</f>
        <v>0</v>
      </c>
      <c r="E106" s="130">
        <f>'Initial Client Information'!E106</f>
        <v>0</v>
      </c>
      <c r="F106" s="140"/>
      <c r="G106" s="136"/>
      <c r="H106" s="136"/>
      <c r="I106" s="142"/>
      <c r="J106" s="176">
        <f>'Discharge Information'!F106</f>
        <v>0</v>
      </c>
      <c r="K106" s="87"/>
    </row>
    <row r="107" spans="1:11" ht="60" customHeight="1" x14ac:dyDescent="0.25">
      <c r="A107" s="1">
        <f t="shared" si="1"/>
        <v>95</v>
      </c>
      <c r="B107" s="116">
        <f>'Initial Client Information'!B107</f>
        <v>0</v>
      </c>
      <c r="C107" s="117">
        <f>'Initial Client Information'!C107</f>
        <v>0</v>
      </c>
      <c r="D107" s="118">
        <f>'Initial Client Information'!D107</f>
        <v>0</v>
      </c>
      <c r="E107" s="130">
        <f>'Initial Client Information'!E107</f>
        <v>0</v>
      </c>
      <c r="F107" s="140"/>
      <c r="G107" s="136"/>
      <c r="H107" s="136"/>
      <c r="I107" s="142"/>
      <c r="J107" s="176">
        <f>'Discharge Information'!F107</f>
        <v>0</v>
      </c>
      <c r="K107" s="87"/>
    </row>
    <row r="108" spans="1:11" ht="60" customHeight="1" x14ac:dyDescent="0.25">
      <c r="A108" s="1">
        <f t="shared" si="1"/>
        <v>96</v>
      </c>
      <c r="B108" s="116">
        <f>'Initial Client Information'!B108</f>
        <v>0</v>
      </c>
      <c r="C108" s="117">
        <f>'Initial Client Information'!C108</f>
        <v>0</v>
      </c>
      <c r="D108" s="118">
        <f>'Initial Client Information'!D108</f>
        <v>0</v>
      </c>
      <c r="E108" s="130">
        <f>'Initial Client Information'!E108</f>
        <v>0</v>
      </c>
      <c r="F108" s="140"/>
      <c r="G108" s="136"/>
      <c r="H108" s="136"/>
      <c r="I108" s="142"/>
      <c r="J108" s="176">
        <f>'Discharge Information'!F108</f>
        <v>0</v>
      </c>
      <c r="K108" s="87"/>
    </row>
    <row r="109" spans="1:11" ht="60" customHeight="1" x14ac:dyDescent="0.25">
      <c r="A109" s="1">
        <f t="shared" si="1"/>
        <v>97</v>
      </c>
      <c r="B109" s="116">
        <f>'Initial Client Information'!B109</f>
        <v>0</v>
      </c>
      <c r="C109" s="117">
        <f>'Initial Client Information'!C109</f>
        <v>0</v>
      </c>
      <c r="D109" s="118">
        <f>'Initial Client Information'!D109</f>
        <v>0</v>
      </c>
      <c r="E109" s="130">
        <f>'Initial Client Information'!E109</f>
        <v>0</v>
      </c>
      <c r="F109" s="140"/>
      <c r="G109" s="136"/>
      <c r="H109" s="136"/>
      <c r="I109" s="142"/>
      <c r="J109" s="176">
        <f>'Discharge Information'!F109</f>
        <v>0</v>
      </c>
      <c r="K109" s="87"/>
    </row>
    <row r="110" spans="1:11" ht="60" customHeight="1" x14ac:dyDescent="0.25">
      <c r="A110" s="1">
        <f t="shared" si="1"/>
        <v>98</v>
      </c>
      <c r="B110" s="116">
        <f>'Initial Client Information'!B110</f>
        <v>0</v>
      </c>
      <c r="C110" s="117">
        <f>'Initial Client Information'!C110</f>
        <v>0</v>
      </c>
      <c r="D110" s="118">
        <f>'Initial Client Information'!D110</f>
        <v>0</v>
      </c>
      <c r="E110" s="130">
        <f>'Initial Client Information'!E110</f>
        <v>0</v>
      </c>
      <c r="F110" s="140"/>
      <c r="G110" s="136"/>
      <c r="H110" s="136"/>
      <c r="I110" s="142"/>
      <c r="J110" s="176">
        <f>'Discharge Information'!F110</f>
        <v>0</v>
      </c>
      <c r="K110" s="87"/>
    </row>
    <row r="111" spans="1:11" ht="60" customHeight="1" x14ac:dyDescent="0.25">
      <c r="A111" s="1">
        <f t="shared" si="1"/>
        <v>99</v>
      </c>
      <c r="B111" s="116">
        <f>'Initial Client Information'!B111</f>
        <v>0</v>
      </c>
      <c r="C111" s="117">
        <f>'Initial Client Information'!C111</f>
        <v>0</v>
      </c>
      <c r="D111" s="118">
        <f>'Initial Client Information'!D111</f>
        <v>0</v>
      </c>
      <c r="E111" s="130">
        <f>'Initial Client Information'!E111</f>
        <v>0</v>
      </c>
      <c r="F111" s="140"/>
      <c r="G111" s="136"/>
      <c r="H111" s="136"/>
      <c r="I111" s="142"/>
      <c r="J111" s="176">
        <f>'Discharge Information'!F111</f>
        <v>0</v>
      </c>
      <c r="K111" s="87"/>
    </row>
    <row r="112" spans="1:11" ht="60" customHeight="1" x14ac:dyDescent="0.25">
      <c r="A112" s="1">
        <f t="shared" si="1"/>
        <v>100</v>
      </c>
      <c r="B112" s="116">
        <f>'Initial Client Information'!B112</f>
        <v>0</v>
      </c>
      <c r="C112" s="117">
        <f>'Initial Client Information'!C112</f>
        <v>0</v>
      </c>
      <c r="D112" s="118">
        <f>'Initial Client Information'!D112</f>
        <v>0</v>
      </c>
      <c r="E112" s="130">
        <f>'Initial Client Information'!E112</f>
        <v>0</v>
      </c>
      <c r="F112" s="140"/>
      <c r="G112" s="136"/>
      <c r="H112" s="136"/>
      <c r="I112" s="142"/>
      <c r="J112" s="176">
        <f>'Discharge Information'!F112</f>
        <v>0</v>
      </c>
      <c r="K112" s="87"/>
    </row>
    <row r="113" spans="1:11" ht="60" customHeight="1" x14ac:dyDescent="0.25">
      <c r="A113" s="1">
        <f t="shared" si="1"/>
        <v>101</v>
      </c>
      <c r="B113" s="116">
        <f>'Initial Client Information'!B113</f>
        <v>0</v>
      </c>
      <c r="C113" s="117">
        <f>'Initial Client Information'!C113</f>
        <v>0</v>
      </c>
      <c r="D113" s="118">
        <f>'Initial Client Information'!D113</f>
        <v>0</v>
      </c>
      <c r="E113" s="130">
        <f>'Initial Client Information'!E113</f>
        <v>0</v>
      </c>
      <c r="F113" s="140"/>
      <c r="G113" s="136"/>
      <c r="H113" s="136"/>
      <c r="I113" s="142"/>
      <c r="J113" s="176">
        <f>'Discharge Information'!F113</f>
        <v>0</v>
      </c>
      <c r="K113" s="87"/>
    </row>
    <row r="114" spans="1:11" ht="60" customHeight="1" x14ac:dyDescent="0.25">
      <c r="A114" s="1">
        <f t="shared" si="1"/>
        <v>102</v>
      </c>
      <c r="B114" s="116">
        <f>'Initial Client Information'!B114</f>
        <v>0</v>
      </c>
      <c r="C114" s="117">
        <f>'Initial Client Information'!C114</f>
        <v>0</v>
      </c>
      <c r="D114" s="118">
        <f>'Initial Client Information'!D114</f>
        <v>0</v>
      </c>
      <c r="E114" s="130">
        <f>'Initial Client Information'!E114</f>
        <v>0</v>
      </c>
      <c r="F114" s="140"/>
      <c r="G114" s="136"/>
      <c r="H114" s="136"/>
      <c r="I114" s="142"/>
      <c r="J114" s="176">
        <f>'Discharge Information'!F114</f>
        <v>0</v>
      </c>
      <c r="K114" s="87"/>
    </row>
    <row r="115" spans="1:11" ht="60" customHeight="1" x14ac:dyDescent="0.25">
      <c r="A115" s="1">
        <f t="shared" si="1"/>
        <v>103</v>
      </c>
      <c r="B115" s="116">
        <f>'Initial Client Information'!B115</f>
        <v>0</v>
      </c>
      <c r="C115" s="117">
        <f>'Initial Client Information'!C115</f>
        <v>0</v>
      </c>
      <c r="D115" s="118">
        <f>'Initial Client Information'!D115</f>
        <v>0</v>
      </c>
      <c r="E115" s="130">
        <f>'Initial Client Information'!E115</f>
        <v>0</v>
      </c>
      <c r="F115" s="140"/>
      <c r="G115" s="136"/>
      <c r="H115" s="136"/>
      <c r="I115" s="142"/>
      <c r="J115" s="176">
        <f>'Discharge Information'!F115</f>
        <v>0</v>
      </c>
      <c r="K115" s="87"/>
    </row>
    <row r="116" spans="1:11" ht="60" customHeight="1" x14ac:dyDescent="0.25">
      <c r="A116" s="1">
        <f t="shared" si="1"/>
        <v>104</v>
      </c>
      <c r="B116" s="116">
        <f>'Initial Client Information'!B116</f>
        <v>0</v>
      </c>
      <c r="C116" s="117">
        <f>'Initial Client Information'!C116</f>
        <v>0</v>
      </c>
      <c r="D116" s="118">
        <f>'Initial Client Information'!D116</f>
        <v>0</v>
      </c>
      <c r="E116" s="130">
        <f>'Initial Client Information'!E116</f>
        <v>0</v>
      </c>
      <c r="F116" s="140"/>
      <c r="G116" s="136"/>
      <c r="H116" s="136"/>
      <c r="I116" s="142"/>
      <c r="J116" s="176">
        <f>'Discharge Information'!F116</f>
        <v>0</v>
      </c>
      <c r="K116" s="87"/>
    </row>
    <row r="117" spans="1:11" ht="60" customHeight="1" x14ac:dyDescent="0.25">
      <c r="A117" s="1">
        <f t="shared" si="1"/>
        <v>105</v>
      </c>
      <c r="B117" s="116">
        <f>'Initial Client Information'!B117</f>
        <v>0</v>
      </c>
      <c r="C117" s="117">
        <f>'Initial Client Information'!C117</f>
        <v>0</v>
      </c>
      <c r="D117" s="118">
        <f>'Initial Client Information'!D117</f>
        <v>0</v>
      </c>
      <c r="E117" s="130">
        <f>'Initial Client Information'!E117</f>
        <v>0</v>
      </c>
      <c r="F117" s="140"/>
      <c r="G117" s="136"/>
      <c r="H117" s="136"/>
      <c r="I117" s="142"/>
      <c r="J117" s="176">
        <f>'Discharge Information'!F117</f>
        <v>0</v>
      </c>
      <c r="K117" s="87"/>
    </row>
    <row r="118" spans="1:11" ht="60" customHeight="1" x14ac:dyDescent="0.25">
      <c r="A118" s="1">
        <f t="shared" si="1"/>
        <v>106</v>
      </c>
      <c r="B118" s="116">
        <f>'Initial Client Information'!B118</f>
        <v>0</v>
      </c>
      <c r="C118" s="117">
        <f>'Initial Client Information'!C118</f>
        <v>0</v>
      </c>
      <c r="D118" s="118">
        <f>'Initial Client Information'!D118</f>
        <v>0</v>
      </c>
      <c r="E118" s="130">
        <f>'Initial Client Information'!E118</f>
        <v>0</v>
      </c>
      <c r="F118" s="140"/>
      <c r="G118" s="136"/>
      <c r="H118" s="136"/>
      <c r="I118" s="142"/>
      <c r="J118" s="176">
        <f>'Discharge Information'!F118</f>
        <v>0</v>
      </c>
      <c r="K118" s="87"/>
    </row>
    <row r="119" spans="1:11" ht="60" customHeight="1" x14ac:dyDescent="0.25">
      <c r="A119" s="1">
        <f t="shared" si="1"/>
        <v>107</v>
      </c>
      <c r="B119" s="116">
        <f>'Initial Client Information'!B119</f>
        <v>0</v>
      </c>
      <c r="C119" s="117">
        <f>'Initial Client Information'!C119</f>
        <v>0</v>
      </c>
      <c r="D119" s="118">
        <f>'Initial Client Information'!D119</f>
        <v>0</v>
      </c>
      <c r="E119" s="130">
        <f>'Initial Client Information'!E119</f>
        <v>0</v>
      </c>
      <c r="F119" s="140"/>
      <c r="G119" s="136"/>
      <c r="H119" s="136"/>
      <c r="I119" s="142"/>
      <c r="J119" s="176">
        <f>'Discharge Information'!F119</f>
        <v>0</v>
      </c>
      <c r="K119" s="87"/>
    </row>
    <row r="120" spans="1:11" ht="60" customHeight="1" x14ac:dyDescent="0.25">
      <c r="A120" s="1">
        <f t="shared" si="1"/>
        <v>108</v>
      </c>
      <c r="B120" s="116">
        <f>'Initial Client Information'!B120</f>
        <v>0</v>
      </c>
      <c r="C120" s="117">
        <f>'Initial Client Information'!C120</f>
        <v>0</v>
      </c>
      <c r="D120" s="118">
        <f>'Initial Client Information'!D120</f>
        <v>0</v>
      </c>
      <c r="E120" s="130">
        <f>'Initial Client Information'!E120</f>
        <v>0</v>
      </c>
      <c r="F120" s="140"/>
      <c r="G120" s="136"/>
      <c r="H120" s="136"/>
      <c r="I120" s="142"/>
      <c r="J120" s="176">
        <f>'Discharge Information'!F120</f>
        <v>0</v>
      </c>
      <c r="K120" s="87"/>
    </row>
    <row r="121" spans="1:11" ht="60" customHeight="1" x14ac:dyDescent="0.25">
      <c r="A121" s="1">
        <f t="shared" si="1"/>
        <v>109</v>
      </c>
      <c r="B121" s="116">
        <f>'Initial Client Information'!B121</f>
        <v>0</v>
      </c>
      <c r="C121" s="117">
        <f>'Initial Client Information'!C121</f>
        <v>0</v>
      </c>
      <c r="D121" s="118">
        <f>'Initial Client Information'!D121</f>
        <v>0</v>
      </c>
      <c r="E121" s="130">
        <f>'Initial Client Information'!E121</f>
        <v>0</v>
      </c>
      <c r="F121" s="140"/>
      <c r="G121" s="136"/>
      <c r="H121" s="136"/>
      <c r="I121" s="142"/>
      <c r="J121" s="176">
        <f>'Discharge Information'!F121</f>
        <v>0</v>
      </c>
      <c r="K121" s="87"/>
    </row>
    <row r="122" spans="1:11" ht="60" customHeight="1" x14ac:dyDescent="0.25">
      <c r="A122" s="1">
        <f t="shared" si="1"/>
        <v>110</v>
      </c>
      <c r="B122" s="116">
        <f>'Initial Client Information'!B122</f>
        <v>0</v>
      </c>
      <c r="C122" s="117">
        <f>'Initial Client Information'!C122</f>
        <v>0</v>
      </c>
      <c r="D122" s="118">
        <f>'Initial Client Information'!D122</f>
        <v>0</v>
      </c>
      <c r="E122" s="130">
        <f>'Initial Client Information'!E122</f>
        <v>0</v>
      </c>
      <c r="F122" s="140"/>
      <c r="G122" s="136"/>
      <c r="H122" s="136"/>
      <c r="I122" s="142"/>
      <c r="J122" s="176">
        <f>'Discharge Information'!F122</f>
        <v>0</v>
      </c>
      <c r="K122" s="87"/>
    </row>
    <row r="123" spans="1:11" ht="60" customHeight="1" x14ac:dyDescent="0.25">
      <c r="A123" s="1">
        <f t="shared" si="1"/>
        <v>111</v>
      </c>
      <c r="B123" s="116">
        <f>'Initial Client Information'!B123</f>
        <v>0</v>
      </c>
      <c r="C123" s="117">
        <f>'Initial Client Information'!C123</f>
        <v>0</v>
      </c>
      <c r="D123" s="118">
        <f>'Initial Client Information'!D123</f>
        <v>0</v>
      </c>
      <c r="E123" s="130">
        <f>'Initial Client Information'!E123</f>
        <v>0</v>
      </c>
      <c r="F123" s="140"/>
      <c r="G123" s="136"/>
      <c r="H123" s="136"/>
      <c r="I123" s="142"/>
      <c r="J123" s="176">
        <f>'Discharge Information'!F123</f>
        <v>0</v>
      </c>
      <c r="K123" s="87"/>
    </row>
    <row r="124" spans="1:11" ht="60" customHeight="1" x14ac:dyDescent="0.25">
      <c r="A124" s="1">
        <f t="shared" si="1"/>
        <v>112</v>
      </c>
      <c r="B124" s="116">
        <f>'Initial Client Information'!B124</f>
        <v>0</v>
      </c>
      <c r="C124" s="117">
        <f>'Initial Client Information'!C124</f>
        <v>0</v>
      </c>
      <c r="D124" s="118">
        <f>'Initial Client Information'!D124</f>
        <v>0</v>
      </c>
      <c r="E124" s="130">
        <f>'Initial Client Information'!E124</f>
        <v>0</v>
      </c>
      <c r="F124" s="140"/>
      <c r="G124" s="136"/>
      <c r="H124" s="136"/>
      <c r="I124" s="142"/>
      <c r="J124" s="176">
        <f>'Discharge Information'!F124</f>
        <v>0</v>
      </c>
      <c r="K124" s="87"/>
    </row>
    <row r="125" spans="1:11" ht="60" customHeight="1" x14ac:dyDescent="0.25">
      <c r="A125" s="1">
        <f t="shared" si="1"/>
        <v>113</v>
      </c>
      <c r="B125" s="116">
        <f>'Initial Client Information'!B125</f>
        <v>0</v>
      </c>
      <c r="C125" s="117">
        <f>'Initial Client Information'!C125</f>
        <v>0</v>
      </c>
      <c r="D125" s="118">
        <f>'Initial Client Information'!D125</f>
        <v>0</v>
      </c>
      <c r="E125" s="130">
        <f>'Initial Client Information'!E125</f>
        <v>0</v>
      </c>
      <c r="F125" s="140"/>
      <c r="G125" s="136"/>
      <c r="H125" s="136"/>
      <c r="I125" s="142"/>
      <c r="J125" s="176">
        <f>'Discharge Information'!F125</f>
        <v>0</v>
      </c>
      <c r="K125" s="87"/>
    </row>
    <row r="126" spans="1:11" ht="60" customHeight="1" x14ac:dyDescent="0.25">
      <c r="A126" s="1">
        <f t="shared" si="1"/>
        <v>114</v>
      </c>
      <c r="B126" s="116">
        <f>'Initial Client Information'!B126</f>
        <v>0</v>
      </c>
      <c r="C126" s="117">
        <f>'Initial Client Information'!C126</f>
        <v>0</v>
      </c>
      <c r="D126" s="118">
        <f>'Initial Client Information'!D126</f>
        <v>0</v>
      </c>
      <c r="E126" s="130">
        <f>'Initial Client Information'!E126</f>
        <v>0</v>
      </c>
      <c r="F126" s="140"/>
      <c r="G126" s="136"/>
      <c r="H126" s="136"/>
      <c r="I126" s="142"/>
      <c r="J126" s="176">
        <f>'Discharge Information'!F126</f>
        <v>0</v>
      </c>
      <c r="K126" s="87"/>
    </row>
    <row r="127" spans="1:11" ht="60" customHeight="1" x14ac:dyDescent="0.25">
      <c r="A127" s="1">
        <f t="shared" si="1"/>
        <v>115</v>
      </c>
      <c r="B127" s="116">
        <f>'Initial Client Information'!B127</f>
        <v>0</v>
      </c>
      <c r="C127" s="117">
        <f>'Initial Client Information'!C127</f>
        <v>0</v>
      </c>
      <c r="D127" s="118">
        <f>'Initial Client Information'!D127</f>
        <v>0</v>
      </c>
      <c r="E127" s="130">
        <f>'Initial Client Information'!E127</f>
        <v>0</v>
      </c>
      <c r="F127" s="140"/>
      <c r="G127" s="136"/>
      <c r="H127" s="136"/>
      <c r="I127" s="142"/>
      <c r="J127" s="176">
        <f>'Discharge Information'!F127</f>
        <v>0</v>
      </c>
      <c r="K127" s="87"/>
    </row>
    <row r="128" spans="1:11" ht="60" customHeight="1" x14ac:dyDescent="0.25">
      <c r="A128" s="1">
        <f t="shared" si="1"/>
        <v>116</v>
      </c>
      <c r="B128" s="116">
        <f>'Initial Client Information'!B128</f>
        <v>0</v>
      </c>
      <c r="C128" s="117">
        <f>'Initial Client Information'!C128</f>
        <v>0</v>
      </c>
      <c r="D128" s="118">
        <f>'Initial Client Information'!D128</f>
        <v>0</v>
      </c>
      <c r="E128" s="130">
        <f>'Initial Client Information'!E128</f>
        <v>0</v>
      </c>
      <c r="F128" s="140"/>
      <c r="G128" s="136"/>
      <c r="H128" s="136"/>
      <c r="I128" s="142"/>
      <c r="J128" s="176">
        <f>'Discharge Information'!F128</f>
        <v>0</v>
      </c>
      <c r="K128" s="87"/>
    </row>
    <row r="129" spans="1:11" ht="60" customHeight="1" x14ac:dyDescent="0.25">
      <c r="A129" s="1">
        <f t="shared" si="1"/>
        <v>117</v>
      </c>
      <c r="B129" s="116">
        <f>'Initial Client Information'!B129</f>
        <v>0</v>
      </c>
      <c r="C129" s="117">
        <f>'Initial Client Information'!C129</f>
        <v>0</v>
      </c>
      <c r="D129" s="118">
        <f>'Initial Client Information'!D129</f>
        <v>0</v>
      </c>
      <c r="E129" s="130">
        <f>'Initial Client Information'!E129</f>
        <v>0</v>
      </c>
      <c r="F129" s="140"/>
      <c r="G129" s="136"/>
      <c r="H129" s="136"/>
      <c r="I129" s="142"/>
      <c r="J129" s="176">
        <f>'Discharge Information'!F129</f>
        <v>0</v>
      </c>
      <c r="K129" s="87"/>
    </row>
    <row r="130" spans="1:11" ht="60" customHeight="1" x14ac:dyDescent="0.25">
      <c r="A130" s="1">
        <f t="shared" si="1"/>
        <v>118</v>
      </c>
      <c r="B130" s="116">
        <f>'Initial Client Information'!B130</f>
        <v>0</v>
      </c>
      <c r="C130" s="117">
        <f>'Initial Client Information'!C130</f>
        <v>0</v>
      </c>
      <c r="D130" s="118">
        <f>'Initial Client Information'!D130</f>
        <v>0</v>
      </c>
      <c r="E130" s="130">
        <f>'Initial Client Information'!E130</f>
        <v>0</v>
      </c>
      <c r="F130" s="140"/>
      <c r="G130" s="136"/>
      <c r="H130" s="136"/>
      <c r="I130" s="142"/>
      <c r="J130" s="176">
        <f>'Discharge Information'!F130</f>
        <v>0</v>
      </c>
      <c r="K130" s="87"/>
    </row>
    <row r="131" spans="1:11" ht="60" customHeight="1" x14ac:dyDescent="0.25">
      <c r="A131" s="1">
        <f t="shared" si="1"/>
        <v>119</v>
      </c>
      <c r="B131" s="116">
        <f>'Initial Client Information'!B131</f>
        <v>0</v>
      </c>
      <c r="C131" s="117">
        <f>'Initial Client Information'!C131</f>
        <v>0</v>
      </c>
      <c r="D131" s="118">
        <f>'Initial Client Information'!D131</f>
        <v>0</v>
      </c>
      <c r="E131" s="130">
        <f>'Initial Client Information'!E131</f>
        <v>0</v>
      </c>
      <c r="F131" s="140"/>
      <c r="G131" s="136"/>
      <c r="H131" s="136"/>
      <c r="I131" s="142"/>
      <c r="J131" s="176">
        <f>'Discharge Information'!F131</f>
        <v>0</v>
      </c>
      <c r="K131" s="87"/>
    </row>
    <row r="132" spans="1:11" ht="60" customHeight="1" x14ac:dyDescent="0.25">
      <c r="A132" s="1">
        <f t="shared" si="1"/>
        <v>120</v>
      </c>
      <c r="B132" s="116">
        <f>'Initial Client Information'!B132</f>
        <v>0</v>
      </c>
      <c r="C132" s="117">
        <f>'Initial Client Information'!C132</f>
        <v>0</v>
      </c>
      <c r="D132" s="118">
        <f>'Initial Client Information'!D132</f>
        <v>0</v>
      </c>
      <c r="E132" s="130">
        <f>'Initial Client Information'!E132</f>
        <v>0</v>
      </c>
      <c r="F132" s="140"/>
      <c r="G132" s="136"/>
      <c r="H132" s="136"/>
      <c r="I132" s="142"/>
      <c r="J132" s="176">
        <f>'Discharge Information'!F132</f>
        <v>0</v>
      </c>
      <c r="K132" s="87"/>
    </row>
    <row r="133" spans="1:11" ht="60" customHeight="1" x14ac:dyDescent="0.25">
      <c r="A133" s="1">
        <f t="shared" si="1"/>
        <v>121</v>
      </c>
      <c r="B133" s="116">
        <f>'Initial Client Information'!B133</f>
        <v>0</v>
      </c>
      <c r="C133" s="117">
        <f>'Initial Client Information'!C133</f>
        <v>0</v>
      </c>
      <c r="D133" s="118">
        <f>'Initial Client Information'!D133</f>
        <v>0</v>
      </c>
      <c r="E133" s="130">
        <f>'Initial Client Information'!E133</f>
        <v>0</v>
      </c>
      <c r="F133" s="140"/>
      <c r="G133" s="136"/>
      <c r="H133" s="136"/>
      <c r="I133" s="142"/>
      <c r="J133" s="176">
        <f>'Discharge Information'!F133</f>
        <v>0</v>
      </c>
      <c r="K133" s="87"/>
    </row>
    <row r="134" spans="1:11" ht="60" customHeight="1" x14ac:dyDescent="0.25">
      <c r="A134" s="1">
        <f t="shared" si="1"/>
        <v>122</v>
      </c>
      <c r="B134" s="116">
        <f>'Initial Client Information'!B134</f>
        <v>0</v>
      </c>
      <c r="C134" s="117">
        <f>'Initial Client Information'!C134</f>
        <v>0</v>
      </c>
      <c r="D134" s="118">
        <f>'Initial Client Information'!D134</f>
        <v>0</v>
      </c>
      <c r="E134" s="130">
        <f>'Initial Client Information'!E134</f>
        <v>0</v>
      </c>
      <c r="F134" s="140"/>
      <c r="G134" s="136"/>
      <c r="H134" s="136"/>
      <c r="I134" s="142"/>
      <c r="J134" s="176">
        <f>'Discharge Information'!F134</f>
        <v>0</v>
      </c>
      <c r="K134" s="87"/>
    </row>
    <row r="135" spans="1:11" ht="60" customHeight="1" x14ac:dyDescent="0.25">
      <c r="A135" s="1">
        <f t="shared" si="1"/>
        <v>123</v>
      </c>
      <c r="B135" s="116">
        <f>'Initial Client Information'!B135</f>
        <v>0</v>
      </c>
      <c r="C135" s="117">
        <f>'Initial Client Information'!C135</f>
        <v>0</v>
      </c>
      <c r="D135" s="118">
        <f>'Initial Client Information'!D135</f>
        <v>0</v>
      </c>
      <c r="E135" s="130">
        <f>'Initial Client Information'!E135</f>
        <v>0</v>
      </c>
      <c r="F135" s="140"/>
      <c r="G135" s="136"/>
      <c r="H135" s="136"/>
      <c r="I135" s="142"/>
      <c r="J135" s="176">
        <f>'Discharge Information'!F135</f>
        <v>0</v>
      </c>
      <c r="K135" s="87"/>
    </row>
    <row r="136" spans="1:11" ht="60" customHeight="1" x14ac:dyDescent="0.25">
      <c r="A136" s="1">
        <f t="shared" si="1"/>
        <v>124</v>
      </c>
      <c r="B136" s="116">
        <f>'Initial Client Information'!B136</f>
        <v>0</v>
      </c>
      <c r="C136" s="117">
        <f>'Initial Client Information'!C136</f>
        <v>0</v>
      </c>
      <c r="D136" s="118">
        <f>'Initial Client Information'!D136</f>
        <v>0</v>
      </c>
      <c r="E136" s="130">
        <f>'Initial Client Information'!E136</f>
        <v>0</v>
      </c>
      <c r="F136" s="140"/>
      <c r="G136" s="136"/>
      <c r="H136" s="136"/>
      <c r="I136" s="142"/>
      <c r="J136" s="176">
        <f>'Discharge Information'!F136</f>
        <v>0</v>
      </c>
      <c r="K136" s="87"/>
    </row>
    <row r="137" spans="1:11" ht="60" customHeight="1" x14ac:dyDescent="0.25">
      <c r="A137" s="1">
        <f t="shared" si="1"/>
        <v>125</v>
      </c>
      <c r="B137" s="116">
        <f>'Initial Client Information'!B137</f>
        <v>0</v>
      </c>
      <c r="C137" s="117">
        <f>'Initial Client Information'!C137</f>
        <v>0</v>
      </c>
      <c r="D137" s="118">
        <f>'Initial Client Information'!D137</f>
        <v>0</v>
      </c>
      <c r="E137" s="130">
        <f>'Initial Client Information'!E137</f>
        <v>0</v>
      </c>
      <c r="F137" s="140"/>
      <c r="G137" s="136"/>
      <c r="H137" s="136"/>
      <c r="I137" s="142"/>
      <c r="J137" s="176">
        <f>'Discharge Information'!F137</f>
        <v>0</v>
      </c>
      <c r="K137" s="87"/>
    </row>
    <row r="138" spans="1:11" ht="60" customHeight="1" x14ac:dyDescent="0.25">
      <c r="A138" s="1">
        <f t="shared" si="1"/>
        <v>126</v>
      </c>
      <c r="B138" s="116">
        <f>'Initial Client Information'!B138</f>
        <v>0</v>
      </c>
      <c r="C138" s="117">
        <f>'Initial Client Information'!C138</f>
        <v>0</v>
      </c>
      <c r="D138" s="118">
        <f>'Initial Client Information'!D138</f>
        <v>0</v>
      </c>
      <c r="E138" s="130">
        <f>'Initial Client Information'!E138</f>
        <v>0</v>
      </c>
      <c r="F138" s="140"/>
      <c r="G138" s="136"/>
      <c r="H138" s="136"/>
      <c r="I138" s="142"/>
      <c r="J138" s="176">
        <f>'Discharge Information'!F138</f>
        <v>0</v>
      </c>
      <c r="K138" s="87"/>
    </row>
    <row r="139" spans="1:11" ht="60" customHeight="1" x14ac:dyDescent="0.25">
      <c r="A139" s="1">
        <f t="shared" si="1"/>
        <v>127</v>
      </c>
      <c r="B139" s="116">
        <f>'Initial Client Information'!B139</f>
        <v>0</v>
      </c>
      <c r="C139" s="117">
        <f>'Initial Client Information'!C139</f>
        <v>0</v>
      </c>
      <c r="D139" s="118">
        <f>'Initial Client Information'!D139</f>
        <v>0</v>
      </c>
      <c r="E139" s="130">
        <f>'Initial Client Information'!E139</f>
        <v>0</v>
      </c>
      <c r="F139" s="140"/>
      <c r="G139" s="136"/>
      <c r="H139" s="136"/>
      <c r="I139" s="142"/>
      <c r="J139" s="176">
        <f>'Discharge Information'!F139</f>
        <v>0</v>
      </c>
      <c r="K139" s="87"/>
    </row>
    <row r="140" spans="1:11" ht="60" customHeight="1" x14ac:dyDescent="0.25">
      <c r="A140" s="1">
        <f t="shared" si="1"/>
        <v>128</v>
      </c>
      <c r="B140" s="116">
        <f>'Initial Client Information'!B140</f>
        <v>0</v>
      </c>
      <c r="C140" s="117">
        <f>'Initial Client Information'!C140</f>
        <v>0</v>
      </c>
      <c r="D140" s="118">
        <f>'Initial Client Information'!D140</f>
        <v>0</v>
      </c>
      <c r="E140" s="130">
        <f>'Initial Client Information'!E140</f>
        <v>0</v>
      </c>
      <c r="F140" s="140"/>
      <c r="G140" s="136"/>
      <c r="H140" s="136"/>
      <c r="I140" s="142"/>
      <c r="J140" s="176">
        <f>'Discharge Information'!F140</f>
        <v>0</v>
      </c>
      <c r="K140" s="87"/>
    </row>
    <row r="141" spans="1:11" ht="60" customHeight="1" x14ac:dyDescent="0.25">
      <c r="A141" s="1">
        <f t="shared" si="1"/>
        <v>129</v>
      </c>
      <c r="B141" s="116">
        <f>'Initial Client Information'!B141</f>
        <v>0</v>
      </c>
      <c r="C141" s="117">
        <f>'Initial Client Information'!C141</f>
        <v>0</v>
      </c>
      <c r="D141" s="118">
        <f>'Initial Client Information'!D141</f>
        <v>0</v>
      </c>
      <c r="E141" s="130">
        <f>'Initial Client Information'!E141</f>
        <v>0</v>
      </c>
      <c r="F141" s="140"/>
      <c r="G141" s="136"/>
      <c r="H141" s="136"/>
      <c r="I141" s="142"/>
      <c r="J141" s="176">
        <f>'Discharge Information'!F141</f>
        <v>0</v>
      </c>
      <c r="K141" s="87"/>
    </row>
    <row r="142" spans="1:11" ht="60" customHeight="1" x14ac:dyDescent="0.25">
      <c r="A142" s="1">
        <f t="shared" ref="A142:A205" si="2">ROW(A130)</f>
        <v>130</v>
      </c>
      <c r="B142" s="116">
        <f>'Initial Client Information'!B142</f>
        <v>0</v>
      </c>
      <c r="C142" s="117">
        <f>'Initial Client Information'!C142</f>
        <v>0</v>
      </c>
      <c r="D142" s="118">
        <f>'Initial Client Information'!D142</f>
        <v>0</v>
      </c>
      <c r="E142" s="130">
        <f>'Initial Client Information'!E142</f>
        <v>0</v>
      </c>
      <c r="F142" s="140"/>
      <c r="G142" s="136"/>
      <c r="H142" s="136"/>
      <c r="I142" s="142"/>
      <c r="J142" s="176">
        <f>'Discharge Information'!F142</f>
        <v>0</v>
      </c>
      <c r="K142" s="87"/>
    </row>
    <row r="143" spans="1:11" ht="60" customHeight="1" x14ac:dyDescent="0.25">
      <c r="A143" s="1">
        <f t="shared" si="2"/>
        <v>131</v>
      </c>
      <c r="B143" s="116">
        <f>'Initial Client Information'!B143</f>
        <v>0</v>
      </c>
      <c r="C143" s="117">
        <f>'Initial Client Information'!C143</f>
        <v>0</v>
      </c>
      <c r="D143" s="118">
        <f>'Initial Client Information'!D143</f>
        <v>0</v>
      </c>
      <c r="E143" s="130">
        <f>'Initial Client Information'!E143</f>
        <v>0</v>
      </c>
      <c r="F143" s="140"/>
      <c r="G143" s="136"/>
      <c r="H143" s="136"/>
      <c r="I143" s="142"/>
      <c r="J143" s="176">
        <f>'Discharge Information'!F143</f>
        <v>0</v>
      </c>
      <c r="K143" s="87"/>
    </row>
    <row r="144" spans="1:11" ht="60" customHeight="1" x14ac:dyDescent="0.25">
      <c r="A144" s="1">
        <f t="shared" si="2"/>
        <v>132</v>
      </c>
      <c r="B144" s="116">
        <f>'Initial Client Information'!B144</f>
        <v>0</v>
      </c>
      <c r="C144" s="117">
        <f>'Initial Client Information'!C144</f>
        <v>0</v>
      </c>
      <c r="D144" s="118">
        <f>'Initial Client Information'!D144</f>
        <v>0</v>
      </c>
      <c r="E144" s="130">
        <f>'Initial Client Information'!E144</f>
        <v>0</v>
      </c>
      <c r="F144" s="140"/>
      <c r="G144" s="136"/>
      <c r="H144" s="136"/>
      <c r="I144" s="142"/>
      <c r="J144" s="176">
        <f>'Discharge Information'!F144</f>
        <v>0</v>
      </c>
      <c r="K144" s="87"/>
    </row>
    <row r="145" spans="1:11" ht="60" customHeight="1" x14ac:dyDescent="0.25">
      <c r="A145" s="1">
        <f t="shared" si="2"/>
        <v>133</v>
      </c>
      <c r="B145" s="116">
        <f>'Initial Client Information'!B145</f>
        <v>0</v>
      </c>
      <c r="C145" s="117">
        <f>'Initial Client Information'!C145</f>
        <v>0</v>
      </c>
      <c r="D145" s="118">
        <f>'Initial Client Information'!D145</f>
        <v>0</v>
      </c>
      <c r="E145" s="130">
        <f>'Initial Client Information'!E145</f>
        <v>0</v>
      </c>
      <c r="F145" s="140"/>
      <c r="G145" s="136"/>
      <c r="H145" s="136"/>
      <c r="I145" s="142"/>
      <c r="J145" s="176">
        <f>'Discharge Information'!F145</f>
        <v>0</v>
      </c>
      <c r="K145" s="87"/>
    </row>
    <row r="146" spans="1:11" ht="60" customHeight="1" x14ac:dyDescent="0.25">
      <c r="A146" s="1">
        <f t="shared" si="2"/>
        <v>134</v>
      </c>
      <c r="B146" s="116">
        <f>'Initial Client Information'!B146</f>
        <v>0</v>
      </c>
      <c r="C146" s="117">
        <f>'Initial Client Information'!C146</f>
        <v>0</v>
      </c>
      <c r="D146" s="118">
        <f>'Initial Client Information'!D146</f>
        <v>0</v>
      </c>
      <c r="E146" s="130">
        <f>'Initial Client Information'!E146</f>
        <v>0</v>
      </c>
      <c r="F146" s="140"/>
      <c r="G146" s="136"/>
      <c r="H146" s="136"/>
      <c r="I146" s="142"/>
      <c r="J146" s="176">
        <f>'Discharge Information'!F146</f>
        <v>0</v>
      </c>
      <c r="K146" s="87"/>
    </row>
    <row r="147" spans="1:11" ht="60" customHeight="1" x14ac:dyDescent="0.25">
      <c r="A147" s="1">
        <f t="shared" si="2"/>
        <v>135</v>
      </c>
      <c r="B147" s="116">
        <f>'Initial Client Information'!B147</f>
        <v>0</v>
      </c>
      <c r="C147" s="117">
        <f>'Initial Client Information'!C147</f>
        <v>0</v>
      </c>
      <c r="D147" s="118">
        <f>'Initial Client Information'!D147</f>
        <v>0</v>
      </c>
      <c r="E147" s="130">
        <f>'Initial Client Information'!E147</f>
        <v>0</v>
      </c>
      <c r="F147" s="140"/>
      <c r="G147" s="136"/>
      <c r="H147" s="136"/>
      <c r="I147" s="142"/>
      <c r="J147" s="176">
        <f>'Discharge Information'!F147</f>
        <v>0</v>
      </c>
      <c r="K147" s="87"/>
    </row>
    <row r="148" spans="1:11" ht="60" customHeight="1" x14ac:dyDescent="0.25">
      <c r="A148" s="1">
        <f t="shared" si="2"/>
        <v>136</v>
      </c>
      <c r="B148" s="116">
        <f>'Initial Client Information'!B148</f>
        <v>0</v>
      </c>
      <c r="C148" s="117">
        <f>'Initial Client Information'!C148</f>
        <v>0</v>
      </c>
      <c r="D148" s="118">
        <f>'Initial Client Information'!D148</f>
        <v>0</v>
      </c>
      <c r="E148" s="130">
        <f>'Initial Client Information'!E148</f>
        <v>0</v>
      </c>
      <c r="F148" s="140"/>
      <c r="G148" s="136"/>
      <c r="H148" s="136"/>
      <c r="I148" s="142"/>
      <c r="J148" s="176">
        <f>'Discharge Information'!F148</f>
        <v>0</v>
      </c>
      <c r="K148" s="87"/>
    </row>
    <row r="149" spans="1:11" ht="60" customHeight="1" x14ac:dyDescent="0.25">
      <c r="A149" s="1">
        <f t="shared" si="2"/>
        <v>137</v>
      </c>
      <c r="B149" s="116">
        <f>'Initial Client Information'!B149</f>
        <v>0</v>
      </c>
      <c r="C149" s="117">
        <f>'Initial Client Information'!C149</f>
        <v>0</v>
      </c>
      <c r="D149" s="118">
        <f>'Initial Client Information'!D149</f>
        <v>0</v>
      </c>
      <c r="E149" s="130">
        <f>'Initial Client Information'!E149</f>
        <v>0</v>
      </c>
      <c r="F149" s="140"/>
      <c r="G149" s="136"/>
      <c r="H149" s="136"/>
      <c r="I149" s="142"/>
      <c r="J149" s="176">
        <f>'Discharge Information'!F149</f>
        <v>0</v>
      </c>
      <c r="K149" s="87"/>
    </row>
    <row r="150" spans="1:11" ht="60" customHeight="1" x14ac:dyDescent="0.25">
      <c r="A150" s="1">
        <f t="shared" si="2"/>
        <v>138</v>
      </c>
      <c r="B150" s="116">
        <f>'Initial Client Information'!B150</f>
        <v>0</v>
      </c>
      <c r="C150" s="117">
        <f>'Initial Client Information'!C150</f>
        <v>0</v>
      </c>
      <c r="D150" s="118">
        <f>'Initial Client Information'!D150</f>
        <v>0</v>
      </c>
      <c r="E150" s="130">
        <f>'Initial Client Information'!E150</f>
        <v>0</v>
      </c>
      <c r="F150" s="140"/>
      <c r="G150" s="136"/>
      <c r="H150" s="136"/>
      <c r="I150" s="142"/>
      <c r="J150" s="176">
        <f>'Discharge Information'!F150</f>
        <v>0</v>
      </c>
      <c r="K150" s="87"/>
    </row>
    <row r="151" spans="1:11" ht="60" customHeight="1" x14ac:dyDescent="0.25">
      <c r="A151" s="1">
        <f t="shared" si="2"/>
        <v>139</v>
      </c>
      <c r="B151" s="116">
        <f>'Initial Client Information'!B151</f>
        <v>0</v>
      </c>
      <c r="C151" s="117">
        <f>'Initial Client Information'!C151</f>
        <v>0</v>
      </c>
      <c r="D151" s="118">
        <f>'Initial Client Information'!D151</f>
        <v>0</v>
      </c>
      <c r="E151" s="130">
        <f>'Initial Client Information'!E151</f>
        <v>0</v>
      </c>
      <c r="F151" s="140"/>
      <c r="G151" s="136"/>
      <c r="H151" s="136"/>
      <c r="I151" s="142"/>
      <c r="J151" s="176">
        <f>'Discharge Information'!F151</f>
        <v>0</v>
      </c>
      <c r="K151" s="87"/>
    </row>
    <row r="152" spans="1:11" ht="60" customHeight="1" x14ac:dyDescent="0.25">
      <c r="A152" s="1">
        <f t="shared" si="2"/>
        <v>140</v>
      </c>
      <c r="B152" s="116">
        <f>'Initial Client Information'!B152</f>
        <v>0</v>
      </c>
      <c r="C152" s="117">
        <f>'Initial Client Information'!C152</f>
        <v>0</v>
      </c>
      <c r="D152" s="118">
        <f>'Initial Client Information'!D152</f>
        <v>0</v>
      </c>
      <c r="E152" s="130">
        <f>'Initial Client Information'!E152</f>
        <v>0</v>
      </c>
      <c r="F152" s="140"/>
      <c r="G152" s="136"/>
      <c r="H152" s="136"/>
      <c r="I152" s="142"/>
      <c r="J152" s="176">
        <f>'Discharge Information'!F152</f>
        <v>0</v>
      </c>
      <c r="K152" s="87"/>
    </row>
    <row r="153" spans="1:11" ht="60" customHeight="1" x14ac:dyDescent="0.25">
      <c r="A153" s="1">
        <f t="shared" si="2"/>
        <v>141</v>
      </c>
      <c r="B153" s="116">
        <f>'Initial Client Information'!B153</f>
        <v>0</v>
      </c>
      <c r="C153" s="117">
        <f>'Initial Client Information'!C153</f>
        <v>0</v>
      </c>
      <c r="D153" s="118">
        <f>'Initial Client Information'!D153</f>
        <v>0</v>
      </c>
      <c r="E153" s="130">
        <f>'Initial Client Information'!E153</f>
        <v>0</v>
      </c>
      <c r="F153" s="140"/>
      <c r="G153" s="136"/>
      <c r="H153" s="136"/>
      <c r="I153" s="142"/>
      <c r="J153" s="176">
        <f>'Discharge Information'!F153</f>
        <v>0</v>
      </c>
      <c r="K153" s="87"/>
    </row>
    <row r="154" spans="1:11" ht="60" customHeight="1" x14ac:dyDescent="0.25">
      <c r="A154" s="1">
        <f t="shared" si="2"/>
        <v>142</v>
      </c>
      <c r="B154" s="116">
        <f>'Initial Client Information'!B154</f>
        <v>0</v>
      </c>
      <c r="C154" s="117">
        <f>'Initial Client Information'!C154</f>
        <v>0</v>
      </c>
      <c r="D154" s="118">
        <f>'Initial Client Information'!D154</f>
        <v>0</v>
      </c>
      <c r="E154" s="130">
        <f>'Initial Client Information'!E154</f>
        <v>0</v>
      </c>
      <c r="F154" s="140"/>
      <c r="G154" s="136"/>
      <c r="H154" s="136"/>
      <c r="I154" s="142"/>
      <c r="J154" s="176">
        <f>'Discharge Information'!F154</f>
        <v>0</v>
      </c>
      <c r="K154" s="87"/>
    </row>
    <row r="155" spans="1:11" ht="60" customHeight="1" x14ac:dyDescent="0.25">
      <c r="A155" s="1">
        <f t="shared" si="2"/>
        <v>143</v>
      </c>
      <c r="B155" s="116">
        <f>'Initial Client Information'!B155</f>
        <v>0</v>
      </c>
      <c r="C155" s="117">
        <f>'Initial Client Information'!C155</f>
        <v>0</v>
      </c>
      <c r="D155" s="118">
        <f>'Initial Client Information'!D155</f>
        <v>0</v>
      </c>
      <c r="E155" s="130">
        <f>'Initial Client Information'!E155</f>
        <v>0</v>
      </c>
      <c r="F155" s="140"/>
      <c r="G155" s="136"/>
      <c r="H155" s="136"/>
      <c r="I155" s="142"/>
      <c r="J155" s="176">
        <f>'Discharge Information'!F155</f>
        <v>0</v>
      </c>
      <c r="K155" s="87"/>
    </row>
    <row r="156" spans="1:11" ht="60" customHeight="1" x14ac:dyDescent="0.25">
      <c r="A156" s="1">
        <f t="shared" si="2"/>
        <v>144</v>
      </c>
      <c r="B156" s="116">
        <f>'Initial Client Information'!B156</f>
        <v>0</v>
      </c>
      <c r="C156" s="117">
        <f>'Initial Client Information'!C156</f>
        <v>0</v>
      </c>
      <c r="D156" s="118">
        <f>'Initial Client Information'!D156</f>
        <v>0</v>
      </c>
      <c r="E156" s="130">
        <f>'Initial Client Information'!E156</f>
        <v>0</v>
      </c>
      <c r="F156" s="140"/>
      <c r="G156" s="136"/>
      <c r="H156" s="136"/>
      <c r="I156" s="142"/>
      <c r="J156" s="176">
        <f>'Discharge Information'!F156</f>
        <v>0</v>
      </c>
      <c r="K156" s="87"/>
    </row>
    <row r="157" spans="1:11" ht="60" customHeight="1" x14ac:dyDescent="0.25">
      <c r="A157" s="1">
        <f t="shared" si="2"/>
        <v>145</v>
      </c>
      <c r="B157" s="116">
        <f>'Initial Client Information'!B157</f>
        <v>0</v>
      </c>
      <c r="C157" s="117">
        <f>'Initial Client Information'!C157</f>
        <v>0</v>
      </c>
      <c r="D157" s="118">
        <f>'Initial Client Information'!D157</f>
        <v>0</v>
      </c>
      <c r="E157" s="130">
        <f>'Initial Client Information'!E157</f>
        <v>0</v>
      </c>
      <c r="F157" s="140"/>
      <c r="G157" s="136"/>
      <c r="H157" s="136"/>
      <c r="I157" s="142"/>
      <c r="J157" s="176">
        <f>'Discharge Information'!F157</f>
        <v>0</v>
      </c>
      <c r="K157" s="87"/>
    </row>
    <row r="158" spans="1:11" ht="60" customHeight="1" x14ac:dyDescent="0.25">
      <c r="A158" s="1">
        <f t="shared" si="2"/>
        <v>146</v>
      </c>
      <c r="B158" s="116">
        <f>'Initial Client Information'!B158</f>
        <v>0</v>
      </c>
      <c r="C158" s="117">
        <f>'Initial Client Information'!C158</f>
        <v>0</v>
      </c>
      <c r="D158" s="118">
        <f>'Initial Client Information'!D158</f>
        <v>0</v>
      </c>
      <c r="E158" s="130">
        <f>'Initial Client Information'!E158</f>
        <v>0</v>
      </c>
      <c r="F158" s="140"/>
      <c r="G158" s="136"/>
      <c r="H158" s="136"/>
      <c r="I158" s="142"/>
      <c r="J158" s="176">
        <f>'Discharge Information'!F158</f>
        <v>0</v>
      </c>
      <c r="K158" s="87"/>
    </row>
    <row r="159" spans="1:11" ht="60" customHeight="1" x14ac:dyDescent="0.25">
      <c r="A159" s="1">
        <f t="shared" si="2"/>
        <v>147</v>
      </c>
      <c r="B159" s="116">
        <f>'Initial Client Information'!B159</f>
        <v>0</v>
      </c>
      <c r="C159" s="117">
        <f>'Initial Client Information'!C159</f>
        <v>0</v>
      </c>
      <c r="D159" s="118">
        <f>'Initial Client Information'!D159</f>
        <v>0</v>
      </c>
      <c r="E159" s="130">
        <f>'Initial Client Information'!E159</f>
        <v>0</v>
      </c>
      <c r="F159" s="140"/>
      <c r="G159" s="136"/>
      <c r="H159" s="136"/>
      <c r="I159" s="142"/>
      <c r="J159" s="176">
        <f>'Discharge Information'!F159</f>
        <v>0</v>
      </c>
      <c r="K159" s="87"/>
    </row>
    <row r="160" spans="1:11" ht="60" customHeight="1" x14ac:dyDescent="0.25">
      <c r="A160" s="1">
        <f t="shared" si="2"/>
        <v>148</v>
      </c>
      <c r="B160" s="116">
        <f>'Initial Client Information'!B160</f>
        <v>0</v>
      </c>
      <c r="C160" s="117">
        <f>'Initial Client Information'!C160</f>
        <v>0</v>
      </c>
      <c r="D160" s="118">
        <f>'Initial Client Information'!D160</f>
        <v>0</v>
      </c>
      <c r="E160" s="130">
        <f>'Initial Client Information'!E160</f>
        <v>0</v>
      </c>
      <c r="F160" s="140"/>
      <c r="G160" s="136"/>
      <c r="H160" s="136"/>
      <c r="I160" s="142"/>
      <c r="J160" s="176">
        <f>'Discharge Information'!F160</f>
        <v>0</v>
      </c>
      <c r="K160" s="87"/>
    </row>
    <row r="161" spans="1:11" ht="60" customHeight="1" x14ac:dyDescent="0.25">
      <c r="A161" s="1">
        <f t="shared" si="2"/>
        <v>149</v>
      </c>
      <c r="B161" s="116">
        <f>'Initial Client Information'!B161</f>
        <v>0</v>
      </c>
      <c r="C161" s="117">
        <f>'Initial Client Information'!C161</f>
        <v>0</v>
      </c>
      <c r="D161" s="118">
        <f>'Initial Client Information'!D161</f>
        <v>0</v>
      </c>
      <c r="E161" s="130">
        <f>'Initial Client Information'!E161</f>
        <v>0</v>
      </c>
      <c r="F161" s="140"/>
      <c r="G161" s="136"/>
      <c r="H161" s="136"/>
      <c r="I161" s="142"/>
      <c r="J161" s="176">
        <f>'Discharge Information'!F161</f>
        <v>0</v>
      </c>
      <c r="K161" s="87"/>
    </row>
    <row r="162" spans="1:11" ht="60" customHeight="1" x14ac:dyDescent="0.25">
      <c r="A162" s="1">
        <f t="shared" si="2"/>
        <v>150</v>
      </c>
      <c r="B162" s="116">
        <f>'Initial Client Information'!B162</f>
        <v>0</v>
      </c>
      <c r="C162" s="117">
        <f>'Initial Client Information'!C162</f>
        <v>0</v>
      </c>
      <c r="D162" s="118">
        <f>'Initial Client Information'!D162</f>
        <v>0</v>
      </c>
      <c r="E162" s="130">
        <f>'Initial Client Information'!E162</f>
        <v>0</v>
      </c>
      <c r="F162" s="140"/>
      <c r="G162" s="136"/>
      <c r="H162" s="136"/>
      <c r="I162" s="142"/>
      <c r="J162" s="176">
        <f>'Discharge Information'!F162</f>
        <v>0</v>
      </c>
      <c r="K162" s="87"/>
    </row>
    <row r="163" spans="1:11" ht="60" customHeight="1" x14ac:dyDescent="0.25">
      <c r="A163" s="1">
        <f t="shared" si="2"/>
        <v>151</v>
      </c>
      <c r="B163" s="116">
        <f>'Initial Client Information'!B163</f>
        <v>0</v>
      </c>
      <c r="C163" s="117">
        <f>'Initial Client Information'!C163</f>
        <v>0</v>
      </c>
      <c r="D163" s="118">
        <f>'Initial Client Information'!D163</f>
        <v>0</v>
      </c>
      <c r="E163" s="130">
        <f>'Initial Client Information'!E163</f>
        <v>0</v>
      </c>
      <c r="F163" s="140"/>
      <c r="G163" s="136"/>
      <c r="H163" s="136"/>
      <c r="I163" s="142"/>
      <c r="J163" s="176">
        <f>'Discharge Information'!F163</f>
        <v>0</v>
      </c>
      <c r="K163" s="87"/>
    </row>
    <row r="164" spans="1:11" ht="60" customHeight="1" x14ac:dyDescent="0.25">
      <c r="A164" s="1">
        <f t="shared" si="2"/>
        <v>152</v>
      </c>
      <c r="B164" s="116">
        <f>'Initial Client Information'!B164</f>
        <v>0</v>
      </c>
      <c r="C164" s="117">
        <f>'Initial Client Information'!C164</f>
        <v>0</v>
      </c>
      <c r="D164" s="118">
        <f>'Initial Client Information'!D164</f>
        <v>0</v>
      </c>
      <c r="E164" s="130">
        <f>'Initial Client Information'!E164</f>
        <v>0</v>
      </c>
      <c r="F164" s="140"/>
      <c r="G164" s="136"/>
      <c r="H164" s="136"/>
      <c r="I164" s="142"/>
      <c r="J164" s="176">
        <f>'Discharge Information'!F164</f>
        <v>0</v>
      </c>
      <c r="K164" s="87"/>
    </row>
    <row r="165" spans="1:11" ht="60" customHeight="1" x14ac:dyDescent="0.25">
      <c r="A165" s="1">
        <f t="shared" si="2"/>
        <v>153</v>
      </c>
      <c r="B165" s="116">
        <f>'Initial Client Information'!B165</f>
        <v>0</v>
      </c>
      <c r="C165" s="117">
        <f>'Initial Client Information'!C165</f>
        <v>0</v>
      </c>
      <c r="D165" s="118">
        <f>'Initial Client Information'!D165</f>
        <v>0</v>
      </c>
      <c r="E165" s="130">
        <f>'Initial Client Information'!E165</f>
        <v>0</v>
      </c>
      <c r="F165" s="140"/>
      <c r="G165" s="136"/>
      <c r="H165" s="136"/>
      <c r="I165" s="142"/>
      <c r="J165" s="176">
        <f>'Discharge Information'!F165</f>
        <v>0</v>
      </c>
      <c r="K165" s="87"/>
    </row>
    <row r="166" spans="1:11" ht="60" customHeight="1" x14ac:dyDescent="0.25">
      <c r="A166" s="1">
        <f t="shared" si="2"/>
        <v>154</v>
      </c>
      <c r="B166" s="116">
        <f>'Initial Client Information'!B166</f>
        <v>0</v>
      </c>
      <c r="C166" s="117">
        <f>'Initial Client Information'!C166</f>
        <v>0</v>
      </c>
      <c r="D166" s="118">
        <f>'Initial Client Information'!D166</f>
        <v>0</v>
      </c>
      <c r="E166" s="130">
        <f>'Initial Client Information'!E166</f>
        <v>0</v>
      </c>
      <c r="F166" s="140"/>
      <c r="G166" s="136"/>
      <c r="H166" s="136"/>
      <c r="I166" s="142"/>
      <c r="J166" s="176">
        <f>'Discharge Information'!F166</f>
        <v>0</v>
      </c>
      <c r="K166" s="87"/>
    </row>
    <row r="167" spans="1:11" ht="60" customHeight="1" x14ac:dyDescent="0.25">
      <c r="A167" s="1">
        <f t="shared" si="2"/>
        <v>155</v>
      </c>
      <c r="B167" s="116">
        <f>'Initial Client Information'!B167</f>
        <v>0</v>
      </c>
      <c r="C167" s="117">
        <f>'Initial Client Information'!C167</f>
        <v>0</v>
      </c>
      <c r="D167" s="118">
        <f>'Initial Client Information'!D167</f>
        <v>0</v>
      </c>
      <c r="E167" s="130">
        <f>'Initial Client Information'!E167</f>
        <v>0</v>
      </c>
      <c r="F167" s="140"/>
      <c r="G167" s="136"/>
      <c r="H167" s="136"/>
      <c r="I167" s="142"/>
      <c r="J167" s="176">
        <f>'Discharge Information'!F167</f>
        <v>0</v>
      </c>
      <c r="K167" s="87"/>
    </row>
    <row r="168" spans="1:11" ht="60" customHeight="1" x14ac:dyDescent="0.25">
      <c r="A168" s="1">
        <f t="shared" si="2"/>
        <v>156</v>
      </c>
      <c r="B168" s="116">
        <f>'Initial Client Information'!B168</f>
        <v>0</v>
      </c>
      <c r="C168" s="117">
        <f>'Initial Client Information'!C168</f>
        <v>0</v>
      </c>
      <c r="D168" s="118">
        <f>'Initial Client Information'!D168</f>
        <v>0</v>
      </c>
      <c r="E168" s="130">
        <f>'Initial Client Information'!E168</f>
        <v>0</v>
      </c>
      <c r="F168" s="140"/>
      <c r="G168" s="136"/>
      <c r="H168" s="136"/>
      <c r="I168" s="142"/>
      <c r="J168" s="176">
        <f>'Discharge Information'!F168</f>
        <v>0</v>
      </c>
      <c r="K168" s="87"/>
    </row>
    <row r="169" spans="1:11" ht="60" customHeight="1" x14ac:dyDescent="0.25">
      <c r="A169" s="1">
        <f t="shared" si="2"/>
        <v>157</v>
      </c>
      <c r="B169" s="116">
        <f>'Initial Client Information'!B169</f>
        <v>0</v>
      </c>
      <c r="C169" s="117">
        <f>'Initial Client Information'!C169</f>
        <v>0</v>
      </c>
      <c r="D169" s="118">
        <f>'Initial Client Information'!D169</f>
        <v>0</v>
      </c>
      <c r="E169" s="130">
        <f>'Initial Client Information'!E169</f>
        <v>0</v>
      </c>
      <c r="F169" s="140"/>
      <c r="G169" s="136"/>
      <c r="H169" s="136"/>
      <c r="I169" s="142"/>
      <c r="J169" s="176">
        <f>'Discharge Information'!F169</f>
        <v>0</v>
      </c>
      <c r="K169" s="87"/>
    </row>
    <row r="170" spans="1:11" ht="60" customHeight="1" x14ac:dyDescent="0.25">
      <c r="A170" s="1">
        <f t="shared" si="2"/>
        <v>158</v>
      </c>
      <c r="B170" s="116">
        <f>'Initial Client Information'!B170</f>
        <v>0</v>
      </c>
      <c r="C170" s="117">
        <f>'Initial Client Information'!C170</f>
        <v>0</v>
      </c>
      <c r="D170" s="118">
        <f>'Initial Client Information'!D170</f>
        <v>0</v>
      </c>
      <c r="E170" s="130">
        <f>'Initial Client Information'!E170</f>
        <v>0</v>
      </c>
      <c r="F170" s="140"/>
      <c r="G170" s="136"/>
      <c r="H170" s="136"/>
      <c r="I170" s="142"/>
      <c r="J170" s="176">
        <f>'Discharge Information'!F170</f>
        <v>0</v>
      </c>
      <c r="K170" s="87"/>
    </row>
    <row r="171" spans="1:11" ht="60" customHeight="1" x14ac:dyDescent="0.25">
      <c r="A171" s="1">
        <f t="shared" si="2"/>
        <v>159</v>
      </c>
      <c r="B171" s="116">
        <f>'Initial Client Information'!B171</f>
        <v>0</v>
      </c>
      <c r="C171" s="117">
        <f>'Initial Client Information'!C171</f>
        <v>0</v>
      </c>
      <c r="D171" s="118">
        <f>'Initial Client Information'!D171</f>
        <v>0</v>
      </c>
      <c r="E171" s="130">
        <f>'Initial Client Information'!E171</f>
        <v>0</v>
      </c>
      <c r="F171" s="140"/>
      <c r="G171" s="136"/>
      <c r="H171" s="136"/>
      <c r="I171" s="142"/>
      <c r="J171" s="176">
        <f>'Discharge Information'!F171</f>
        <v>0</v>
      </c>
      <c r="K171" s="87"/>
    </row>
    <row r="172" spans="1:11" ht="60" customHeight="1" x14ac:dyDescent="0.25">
      <c r="A172" s="1">
        <f t="shared" si="2"/>
        <v>160</v>
      </c>
      <c r="B172" s="116">
        <f>'Initial Client Information'!B172</f>
        <v>0</v>
      </c>
      <c r="C172" s="117">
        <f>'Initial Client Information'!C172</f>
        <v>0</v>
      </c>
      <c r="D172" s="118">
        <f>'Initial Client Information'!D172</f>
        <v>0</v>
      </c>
      <c r="E172" s="130">
        <f>'Initial Client Information'!E172</f>
        <v>0</v>
      </c>
      <c r="F172" s="140"/>
      <c r="G172" s="136"/>
      <c r="H172" s="136"/>
      <c r="I172" s="142"/>
      <c r="J172" s="176">
        <f>'Discharge Information'!F172</f>
        <v>0</v>
      </c>
      <c r="K172" s="87"/>
    </row>
    <row r="173" spans="1:11" ht="60" customHeight="1" x14ac:dyDescent="0.25">
      <c r="A173" s="1">
        <f t="shared" si="2"/>
        <v>161</v>
      </c>
      <c r="B173" s="116">
        <f>'Initial Client Information'!B173</f>
        <v>0</v>
      </c>
      <c r="C173" s="117">
        <f>'Initial Client Information'!C173</f>
        <v>0</v>
      </c>
      <c r="D173" s="118">
        <f>'Initial Client Information'!D173</f>
        <v>0</v>
      </c>
      <c r="E173" s="130">
        <f>'Initial Client Information'!E173</f>
        <v>0</v>
      </c>
      <c r="F173" s="140"/>
      <c r="G173" s="136"/>
      <c r="H173" s="136"/>
      <c r="I173" s="142"/>
      <c r="J173" s="176">
        <f>'Discharge Information'!F173</f>
        <v>0</v>
      </c>
      <c r="K173" s="87"/>
    </row>
    <row r="174" spans="1:11" ht="60" customHeight="1" x14ac:dyDescent="0.25">
      <c r="A174" s="1">
        <f t="shared" si="2"/>
        <v>162</v>
      </c>
      <c r="B174" s="116">
        <f>'Initial Client Information'!B174</f>
        <v>0</v>
      </c>
      <c r="C174" s="117">
        <f>'Initial Client Information'!C174</f>
        <v>0</v>
      </c>
      <c r="D174" s="118">
        <f>'Initial Client Information'!D174</f>
        <v>0</v>
      </c>
      <c r="E174" s="130">
        <f>'Initial Client Information'!E174</f>
        <v>0</v>
      </c>
      <c r="F174" s="140"/>
      <c r="G174" s="136"/>
      <c r="H174" s="136"/>
      <c r="I174" s="142"/>
      <c r="J174" s="176">
        <f>'Discharge Information'!F174</f>
        <v>0</v>
      </c>
      <c r="K174" s="87"/>
    </row>
    <row r="175" spans="1:11" ht="60" customHeight="1" x14ac:dyDescent="0.25">
      <c r="A175" s="1">
        <f t="shared" si="2"/>
        <v>163</v>
      </c>
      <c r="B175" s="116">
        <f>'Initial Client Information'!B175</f>
        <v>0</v>
      </c>
      <c r="C175" s="117">
        <f>'Initial Client Information'!C175</f>
        <v>0</v>
      </c>
      <c r="D175" s="118">
        <f>'Initial Client Information'!D175</f>
        <v>0</v>
      </c>
      <c r="E175" s="130">
        <f>'Initial Client Information'!E175</f>
        <v>0</v>
      </c>
      <c r="F175" s="140"/>
      <c r="G175" s="136"/>
      <c r="H175" s="136"/>
      <c r="I175" s="142"/>
      <c r="J175" s="176">
        <f>'Discharge Information'!F175</f>
        <v>0</v>
      </c>
      <c r="K175" s="87"/>
    </row>
    <row r="176" spans="1:11" ht="60" customHeight="1" x14ac:dyDescent="0.25">
      <c r="A176" s="1">
        <f t="shared" si="2"/>
        <v>164</v>
      </c>
      <c r="B176" s="116">
        <f>'Initial Client Information'!B176</f>
        <v>0</v>
      </c>
      <c r="C176" s="117">
        <f>'Initial Client Information'!C176</f>
        <v>0</v>
      </c>
      <c r="D176" s="118">
        <f>'Initial Client Information'!D176</f>
        <v>0</v>
      </c>
      <c r="E176" s="130">
        <f>'Initial Client Information'!E176</f>
        <v>0</v>
      </c>
      <c r="F176" s="140"/>
      <c r="G176" s="136"/>
      <c r="H176" s="136"/>
      <c r="I176" s="142"/>
      <c r="J176" s="176">
        <f>'Discharge Information'!F176</f>
        <v>0</v>
      </c>
      <c r="K176" s="87"/>
    </row>
    <row r="177" spans="1:11" ht="60" customHeight="1" x14ac:dyDescent="0.25">
      <c r="A177" s="1">
        <f t="shared" si="2"/>
        <v>165</v>
      </c>
      <c r="B177" s="116">
        <f>'Initial Client Information'!B177</f>
        <v>0</v>
      </c>
      <c r="C177" s="117">
        <f>'Initial Client Information'!C177</f>
        <v>0</v>
      </c>
      <c r="D177" s="118">
        <f>'Initial Client Information'!D177</f>
        <v>0</v>
      </c>
      <c r="E177" s="130">
        <f>'Initial Client Information'!E177</f>
        <v>0</v>
      </c>
      <c r="F177" s="140"/>
      <c r="G177" s="136"/>
      <c r="H177" s="136"/>
      <c r="I177" s="142"/>
      <c r="J177" s="176">
        <f>'Discharge Information'!F177</f>
        <v>0</v>
      </c>
      <c r="K177" s="87"/>
    </row>
    <row r="178" spans="1:11" ht="60" customHeight="1" x14ac:dyDescent="0.25">
      <c r="A178" s="1">
        <f t="shared" si="2"/>
        <v>166</v>
      </c>
      <c r="B178" s="116">
        <f>'Initial Client Information'!B178</f>
        <v>0</v>
      </c>
      <c r="C178" s="117">
        <f>'Initial Client Information'!C178</f>
        <v>0</v>
      </c>
      <c r="D178" s="118">
        <f>'Initial Client Information'!D178</f>
        <v>0</v>
      </c>
      <c r="E178" s="130">
        <f>'Initial Client Information'!E178</f>
        <v>0</v>
      </c>
      <c r="F178" s="140"/>
      <c r="G178" s="136"/>
      <c r="H178" s="136"/>
      <c r="I178" s="142"/>
      <c r="J178" s="176">
        <f>'Discharge Information'!F178</f>
        <v>0</v>
      </c>
      <c r="K178" s="87"/>
    </row>
    <row r="179" spans="1:11" ht="60" customHeight="1" x14ac:dyDescent="0.25">
      <c r="A179" s="1">
        <f t="shared" si="2"/>
        <v>167</v>
      </c>
      <c r="B179" s="116">
        <f>'Initial Client Information'!B179</f>
        <v>0</v>
      </c>
      <c r="C179" s="117">
        <f>'Initial Client Information'!C179</f>
        <v>0</v>
      </c>
      <c r="D179" s="118">
        <f>'Initial Client Information'!D179</f>
        <v>0</v>
      </c>
      <c r="E179" s="130">
        <f>'Initial Client Information'!E179</f>
        <v>0</v>
      </c>
      <c r="F179" s="140"/>
      <c r="G179" s="136"/>
      <c r="H179" s="136"/>
      <c r="I179" s="142"/>
      <c r="J179" s="176">
        <f>'Discharge Information'!F179</f>
        <v>0</v>
      </c>
      <c r="K179" s="87"/>
    </row>
    <row r="180" spans="1:11" ht="60" customHeight="1" x14ac:dyDescent="0.25">
      <c r="A180" s="1">
        <f t="shared" si="2"/>
        <v>168</v>
      </c>
      <c r="B180" s="116">
        <f>'Initial Client Information'!B180</f>
        <v>0</v>
      </c>
      <c r="C180" s="117">
        <f>'Initial Client Information'!C180</f>
        <v>0</v>
      </c>
      <c r="D180" s="118">
        <f>'Initial Client Information'!D180</f>
        <v>0</v>
      </c>
      <c r="E180" s="130">
        <f>'Initial Client Information'!E180</f>
        <v>0</v>
      </c>
      <c r="F180" s="140"/>
      <c r="G180" s="136"/>
      <c r="H180" s="136"/>
      <c r="I180" s="142"/>
      <c r="J180" s="176">
        <f>'Discharge Information'!F180</f>
        <v>0</v>
      </c>
      <c r="K180" s="87"/>
    </row>
    <row r="181" spans="1:11" ht="60" customHeight="1" x14ac:dyDescent="0.25">
      <c r="A181" s="1">
        <f t="shared" si="2"/>
        <v>169</v>
      </c>
      <c r="B181" s="116">
        <f>'Initial Client Information'!B181</f>
        <v>0</v>
      </c>
      <c r="C181" s="117">
        <f>'Initial Client Information'!C181</f>
        <v>0</v>
      </c>
      <c r="D181" s="118">
        <f>'Initial Client Information'!D181</f>
        <v>0</v>
      </c>
      <c r="E181" s="130">
        <f>'Initial Client Information'!E181</f>
        <v>0</v>
      </c>
      <c r="F181" s="140"/>
      <c r="G181" s="136"/>
      <c r="H181" s="136"/>
      <c r="I181" s="142"/>
      <c r="J181" s="176">
        <f>'Discharge Information'!F181</f>
        <v>0</v>
      </c>
      <c r="K181" s="87"/>
    </row>
    <row r="182" spans="1:11" ht="60" customHeight="1" x14ac:dyDescent="0.25">
      <c r="A182" s="1">
        <f t="shared" si="2"/>
        <v>170</v>
      </c>
      <c r="B182" s="116">
        <f>'Initial Client Information'!B182</f>
        <v>0</v>
      </c>
      <c r="C182" s="117">
        <f>'Initial Client Information'!C182</f>
        <v>0</v>
      </c>
      <c r="D182" s="118">
        <f>'Initial Client Information'!D182</f>
        <v>0</v>
      </c>
      <c r="E182" s="130">
        <f>'Initial Client Information'!E182</f>
        <v>0</v>
      </c>
      <c r="F182" s="140"/>
      <c r="G182" s="136"/>
      <c r="H182" s="136"/>
      <c r="I182" s="142"/>
      <c r="J182" s="176">
        <f>'Discharge Information'!F182</f>
        <v>0</v>
      </c>
      <c r="K182" s="87"/>
    </row>
    <row r="183" spans="1:11" ht="60" customHeight="1" x14ac:dyDescent="0.25">
      <c r="A183" s="1">
        <f t="shared" si="2"/>
        <v>171</v>
      </c>
      <c r="B183" s="116">
        <f>'Initial Client Information'!B183</f>
        <v>0</v>
      </c>
      <c r="C183" s="117">
        <f>'Initial Client Information'!C183</f>
        <v>0</v>
      </c>
      <c r="D183" s="118">
        <f>'Initial Client Information'!D183</f>
        <v>0</v>
      </c>
      <c r="E183" s="130">
        <f>'Initial Client Information'!E183</f>
        <v>0</v>
      </c>
      <c r="F183" s="140"/>
      <c r="G183" s="136"/>
      <c r="H183" s="136"/>
      <c r="I183" s="142"/>
      <c r="J183" s="176">
        <f>'Discharge Information'!F183</f>
        <v>0</v>
      </c>
      <c r="K183" s="87"/>
    </row>
    <row r="184" spans="1:11" ht="60" customHeight="1" x14ac:dyDescent="0.25">
      <c r="A184" s="1">
        <f t="shared" si="2"/>
        <v>172</v>
      </c>
      <c r="B184" s="116">
        <f>'Initial Client Information'!B184</f>
        <v>0</v>
      </c>
      <c r="C184" s="117">
        <f>'Initial Client Information'!C184</f>
        <v>0</v>
      </c>
      <c r="D184" s="118">
        <f>'Initial Client Information'!D184</f>
        <v>0</v>
      </c>
      <c r="E184" s="130">
        <f>'Initial Client Information'!E184</f>
        <v>0</v>
      </c>
      <c r="F184" s="140"/>
      <c r="G184" s="136"/>
      <c r="H184" s="136"/>
      <c r="I184" s="142"/>
      <c r="J184" s="176">
        <f>'Discharge Information'!F184</f>
        <v>0</v>
      </c>
      <c r="K184" s="87"/>
    </row>
    <row r="185" spans="1:11" ht="60" customHeight="1" x14ac:dyDescent="0.25">
      <c r="A185" s="1">
        <f t="shared" si="2"/>
        <v>173</v>
      </c>
      <c r="B185" s="116">
        <f>'Initial Client Information'!B185</f>
        <v>0</v>
      </c>
      <c r="C185" s="117">
        <f>'Initial Client Information'!C185</f>
        <v>0</v>
      </c>
      <c r="D185" s="118">
        <f>'Initial Client Information'!D185</f>
        <v>0</v>
      </c>
      <c r="E185" s="130">
        <f>'Initial Client Information'!E185</f>
        <v>0</v>
      </c>
      <c r="F185" s="140"/>
      <c r="G185" s="136"/>
      <c r="H185" s="136"/>
      <c r="I185" s="142"/>
      <c r="J185" s="176">
        <f>'Discharge Information'!F185</f>
        <v>0</v>
      </c>
      <c r="K185" s="87"/>
    </row>
    <row r="186" spans="1:11" ht="60" customHeight="1" x14ac:dyDescent="0.25">
      <c r="A186" s="1">
        <f t="shared" si="2"/>
        <v>174</v>
      </c>
      <c r="B186" s="116">
        <f>'Initial Client Information'!B186</f>
        <v>0</v>
      </c>
      <c r="C186" s="117">
        <f>'Initial Client Information'!C186</f>
        <v>0</v>
      </c>
      <c r="D186" s="118">
        <f>'Initial Client Information'!D186</f>
        <v>0</v>
      </c>
      <c r="E186" s="130">
        <f>'Initial Client Information'!E186</f>
        <v>0</v>
      </c>
      <c r="F186" s="140"/>
      <c r="G186" s="136"/>
      <c r="H186" s="136"/>
      <c r="I186" s="142"/>
      <c r="J186" s="176">
        <f>'Discharge Information'!F186</f>
        <v>0</v>
      </c>
      <c r="K186" s="87"/>
    </row>
    <row r="187" spans="1:11" ht="60" customHeight="1" x14ac:dyDescent="0.25">
      <c r="A187" s="1">
        <f t="shared" si="2"/>
        <v>175</v>
      </c>
      <c r="B187" s="116">
        <f>'Initial Client Information'!B187</f>
        <v>0</v>
      </c>
      <c r="C187" s="117">
        <f>'Initial Client Information'!C187</f>
        <v>0</v>
      </c>
      <c r="D187" s="118">
        <f>'Initial Client Information'!D187</f>
        <v>0</v>
      </c>
      <c r="E187" s="130">
        <f>'Initial Client Information'!E187</f>
        <v>0</v>
      </c>
      <c r="F187" s="140"/>
      <c r="G187" s="136"/>
      <c r="H187" s="136"/>
      <c r="I187" s="142"/>
      <c r="J187" s="176">
        <f>'Discharge Information'!F187</f>
        <v>0</v>
      </c>
      <c r="K187" s="87"/>
    </row>
    <row r="188" spans="1:11" ht="60" customHeight="1" x14ac:dyDescent="0.25">
      <c r="A188" s="1">
        <f t="shared" si="2"/>
        <v>176</v>
      </c>
      <c r="B188" s="116">
        <f>'Initial Client Information'!B188</f>
        <v>0</v>
      </c>
      <c r="C188" s="117">
        <f>'Initial Client Information'!C188</f>
        <v>0</v>
      </c>
      <c r="D188" s="118">
        <f>'Initial Client Information'!D188</f>
        <v>0</v>
      </c>
      <c r="E188" s="130">
        <f>'Initial Client Information'!E188</f>
        <v>0</v>
      </c>
      <c r="F188" s="140"/>
      <c r="G188" s="136"/>
      <c r="H188" s="136"/>
      <c r="I188" s="142"/>
      <c r="J188" s="176">
        <f>'Discharge Information'!F188</f>
        <v>0</v>
      </c>
      <c r="K188" s="87"/>
    </row>
    <row r="189" spans="1:11" ht="60" customHeight="1" x14ac:dyDescent="0.25">
      <c r="A189" s="1">
        <f t="shared" si="2"/>
        <v>177</v>
      </c>
      <c r="B189" s="116">
        <f>'Initial Client Information'!B189</f>
        <v>0</v>
      </c>
      <c r="C189" s="117">
        <f>'Initial Client Information'!C189</f>
        <v>0</v>
      </c>
      <c r="D189" s="118">
        <f>'Initial Client Information'!D189</f>
        <v>0</v>
      </c>
      <c r="E189" s="130">
        <f>'Initial Client Information'!E189</f>
        <v>0</v>
      </c>
      <c r="F189" s="140"/>
      <c r="G189" s="136"/>
      <c r="H189" s="136"/>
      <c r="I189" s="142"/>
      <c r="J189" s="176">
        <f>'Discharge Information'!F189</f>
        <v>0</v>
      </c>
      <c r="K189" s="87"/>
    </row>
    <row r="190" spans="1:11" ht="60" customHeight="1" x14ac:dyDescent="0.25">
      <c r="A190" s="1">
        <f t="shared" si="2"/>
        <v>178</v>
      </c>
      <c r="B190" s="116">
        <f>'Initial Client Information'!B190</f>
        <v>0</v>
      </c>
      <c r="C190" s="117">
        <f>'Initial Client Information'!C190</f>
        <v>0</v>
      </c>
      <c r="D190" s="118">
        <f>'Initial Client Information'!D190</f>
        <v>0</v>
      </c>
      <c r="E190" s="130">
        <f>'Initial Client Information'!E190</f>
        <v>0</v>
      </c>
      <c r="F190" s="140"/>
      <c r="G190" s="136"/>
      <c r="H190" s="136"/>
      <c r="I190" s="142"/>
      <c r="J190" s="176">
        <f>'Discharge Information'!F190</f>
        <v>0</v>
      </c>
      <c r="K190" s="87"/>
    </row>
    <row r="191" spans="1:11" ht="60" customHeight="1" x14ac:dyDescent="0.25">
      <c r="A191" s="1">
        <f t="shared" si="2"/>
        <v>179</v>
      </c>
      <c r="B191" s="116">
        <f>'Initial Client Information'!B191</f>
        <v>0</v>
      </c>
      <c r="C191" s="117">
        <f>'Initial Client Information'!C191</f>
        <v>0</v>
      </c>
      <c r="D191" s="118">
        <f>'Initial Client Information'!D191</f>
        <v>0</v>
      </c>
      <c r="E191" s="130">
        <f>'Initial Client Information'!E191</f>
        <v>0</v>
      </c>
      <c r="F191" s="140"/>
      <c r="G191" s="136"/>
      <c r="H191" s="136"/>
      <c r="I191" s="142"/>
      <c r="J191" s="176">
        <f>'Discharge Information'!F191</f>
        <v>0</v>
      </c>
      <c r="K191" s="87"/>
    </row>
    <row r="192" spans="1:11" ht="60" customHeight="1" x14ac:dyDescent="0.25">
      <c r="A192" s="1">
        <f t="shared" si="2"/>
        <v>180</v>
      </c>
      <c r="B192" s="116">
        <f>'Initial Client Information'!B192</f>
        <v>0</v>
      </c>
      <c r="C192" s="117">
        <f>'Initial Client Information'!C192</f>
        <v>0</v>
      </c>
      <c r="D192" s="118">
        <f>'Initial Client Information'!D192</f>
        <v>0</v>
      </c>
      <c r="E192" s="130">
        <f>'Initial Client Information'!E192</f>
        <v>0</v>
      </c>
      <c r="F192" s="140"/>
      <c r="G192" s="136"/>
      <c r="H192" s="136"/>
      <c r="I192" s="142"/>
      <c r="J192" s="176">
        <f>'Discharge Information'!F192</f>
        <v>0</v>
      </c>
      <c r="K192" s="87"/>
    </row>
    <row r="193" spans="1:11" ht="60" customHeight="1" x14ac:dyDescent="0.25">
      <c r="A193" s="1">
        <f t="shared" si="2"/>
        <v>181</v>
      </c>
      <c r="B193" s="116">
        <f>'Initial Client Information'!B193</f>
        <v>0</v>
      </c>
      <c r="C193" s="117">
        <f>'Initial Client Information'!C193</f>
        <v>0</v>
      </c>
      <c r="D193" s="118">
        <f>'Initial Client Information'!D193</f>
        <v>0</v>
      </c>
      <c r="E193" s="130">
        <f>'Initial Client Information'!E193</f>
        <v>0</v>
      </c>
      <c r="F193" s="140"/>
      <c r="G193" s="136"/>
      <c r="H193" s="136"/>
      <c r="I193" s="142"/>
      <c r="J193" s="176">
        <f>'Discharge Information'!F193</f>
        <v>0</v>
      </c>
      <c r="K193" s="87"/>
    </row>
    <row r="194" spans="1:11" ht="60" customHeight="1" x14ac:dyDescent="0.25">
      <c r="A194" s="1">
        <f t="shared" si="2"/>
        <v>182</v>
      </c>
      <c r="B194" s="116">
        <f>'Initial Client Information'!B194</f>
        <v>0</v>
      </c>
      <c r="C194" s="117">
        <f>'Initial Client Information'!C194</f>
        <v>0</v>
      </c>
      <c r="D194" s="118">
        <f>'Initial Client Information'!D194</f>
        <v>0</v>
      </c>
      <c r="E194" s="130">
        <f>'Initial Client Information'!E194</f>
        <v>0</v>
      </c>
      <c r="F194" s="140"/>
      <c r="G194" s="136"/>
      <c r="H194" s="136"/>
      <c r="I194" s="142"/>
      <c r="J194" s="176">
        <f>'Discharge Information'!F194</f>
        <v>0</v>
      </c>
      <c r="K194" s="87"/>
    </row>
    <row r="195" spans="1:11" ht="60" customHeight="1" x14ac:dyDescent="0.25">
      <c r="A195" s="1">
        <f t="shared" si="2"/>
        <v>183</v>
      </c>
      <c r="B195" s="116">
        <f>'Initial Client Information'!B195</f>
        <v>0</v>
      </c>
      <c r="C195" s="117">
        <f>'Initial Client Information'!C195</f>
        <v>0</v>
      </c>
      <c r="D195" s="118">
        <f>'Initial Client Information'!D195</f>
        <v>0</v>
      </c>
      <c r="E195" s="130">
        <f>'Initial Client Information'!E195</f>
        <v>0</v>
      </c>
      <c r="F195" s="140"/>
      <c r="G195" s="136"/>
      <c r="H195" s="136"/>
      <c r="I195" s="142"/>
      <c r="J195" s="176">
        <f>'Discharge Information'!F195</f>
        <v>0</v>
      </c>
      <c r="K195" s="87"/>
    </row>
    <row r="196" spans="1:11" ht="60" customHeight="1" x14ac:dyDescent="0.25">
      <c r="A196" s="1">
        <f t="shared" si="2"/>
        <v>184</v>
      </c>
      <c r="B196" s="116">
        <f>'Initial Client Information'!B196</f>
        <v>0</v>
      </c>
      <c r="C196" s="117">
        <f>'Initial Client Information'!C196</f>
        <v>0</v>
      </c>
      <c r="D196" s="118">
        <f>'Initial Client Information'!D196</f>
        <v>0</v>
      </c>
      <c r="E196" s="130">
        <f>'Initial Client Information'!E196</f>
        <v>0</v>
      </c>
      <c r="F196" s="140"/>
      <c r="G196" s="136"/>
      <c r="H196" s="136"/>
      <c r="I196" s="142"/>
      <c r="J196" s="176">
        <f>'Discharge Information'!F196</f>
        <v>0</v>
      </c>
      <c r="K196" s="87"/>
    </row>
    <row r="197" spans="1:11" ht="60" customHeight="1" x14ac:dyDescent="0.25">
      <c r="A197" s="1">
        <f t="shared" si="2"/>
        <v>185</v>
      </c>
      <c r="B197" s="116">
        <f>'Initial Client Information'!B197</f>
        <v>0</v>
      </c>
      <c r="C197" s="117">
        <f>'Initial Client Information'!C197</f>
        <v>0</v>
      </c>
      <c r="D197" s="118">
        <f>'Initial Client Information'!D197</f>
        <v>0</v>
      </c>
      <c r="E197" s="130">
        <f>'Initial Client Information'!E197</f>
        <v>0</v>
      </c>
      <c r="F197" s="140"/>
      <c r="G197" s="136"/>
      <c r="H197" s="136"/>
      <c r="I197" s="142"/>
      <c r="J197" s="176">
        <f>'Discharge Information'!F197</f>
        <v>0</v>
      </c>
      <c r="K197" s="87"/>
    </row>
    <row r="198" spans="1:11" ht="60" customHeight="1" x14ac:dyDescent="0.25">
      <c r="A198" s="1">
        <f t="shared" si="2"/>
        <v>186</v>
      </c>
      <c r="B198" s="116">
        <f>'Initial Client Information'!B198</f>
        <v>0</v>
      </c>
      <c r="C198" s="117">
        <f>'Initial Client Information'!C198</f>
        <v>0</v>
      </c>
      <c r="D198" s="118">
        <f>'Initial Client Information'!D198</f>
        <v>0</v>
      </c>
      <c r="E198" s="130">
        <f>'Initial Client Information'!E198</f>
        <v>0</v>
      </c>
      <c r="F198" s="140"/>
      <c r="G198" s="136"/>
      <c r="H198" s="136"/>
      <c r="I198" s="142"/>
      <c r="J198" s="176">
        <f>'Discharge Information'!F198</f>
        <v>0</v>
      </c>
      <c r="K198" s="87"/>
    </row>
    <row r="199" spans="1:11" ht="60" customHeight="1" x14ac:dyDescent="0.25">
      <c r="A199" s="1">
        <f t="shared" si="2"/>
        <v>187</v>
      </c>
      <c r="B199" s="116">
        <f>'Initial Client Information'!B199</f>
        <v>0</v>
      </c>
      <c r="C199" s="117">
        <f>'Initial Client Information'!C199</f>
        <v>0</v>
      </c>
      <c r="D199" s="118">
        <f>'Initial Client Information'!D199</f>
        <v>0</v>
      </c>
      <c r="E199" s="130">
        <f>'Initial Client Information'!E199</f>
        <v>0</v>
      </c>
      <c r="F199" s="140"/>
      <c r="G199" s="136"/>
      <c r="H199" s="136"/>
      <c r="I199" s="142"/>
      <c r="J199" s="176">
        <f>'Discharge Information'!F199</f>
        <v>0</v>
      </c>
      <c r="K199" s="87"/>
    </row>
    <row r="200" spans="1:11" ht="60" customHeight="1" x14ac:dyDescent="0.25">
      <c r="A200" s="1">
        <f t="shared" si="2"/>
        <v>188</v>
      </c>
      <c r="B200" s="116">
        <f>'Initial Client Information'!B200</f>
        <v>0</v>
      </c>
      <c r="C200" s="117">
        <f>'Initial Client Information'!C200</f>
        <v>0</v>
      </c>
      <c r="D200" s="118">
        <f>'Initial Client Information'!D200</f>
        <v>0</v>
      </c>
      <c r="E200" s="130">
        <f>'Initial Client Information'!E200</f>
        <v>0</v>
      </c>
      <c r="F200" s="140"/>
      <c r="G200" s="136"/>
      <c r="H200" s="136"/>
      <c r="I200" s="142"/>
      <c r="J200" s="176">
        <f>'Discharge Information'!F200</f>
        <v>0</v>
      </c>
      <c r="K200" s="87"/>
    </row>
    <row r="201" spans="1:11" ht="60" customHeight="1" x14ac:dyDescent="0.25">
      <c r="A201" s="1">
        <f t="shared" si="2"/>
        <v>189</v>
      </c>
      <c r="B201" s="116">
        <f>'Initial Client Information'!B201</f>
        <v>0</v>
      </c>
      <c r="C201" s="117">
        <f>'Initial Client Information'!C201</f>
        <v>0</v>
      </c>
      <c r="D201" s="118">
        <f>'Initial Client Information'!D201</f>
        <v>0</v>
      </c>
      <c r="E201" s="130">
        <f>'Initial Client Information'!E201</f>
        <v>0</v>
      </c>
      <c r="F201" s="140"/>
      <c r="G201" s="136"/>
      <c r="H201" s="136"/>
      <c r="I201" s="142"/>
      <c r="J201" s="176">
        <f>'Discharge Information'!F201</f>
        <v>0</v>
      </c>
      <c r="K201" s="87"/>
    </row>
    <row r="202" spans="1:11" ht="60" customHeight="1" x14ac:dyDescent="0.25">
      <c r="A202" s="1">
        <f t="shared" si="2"/>
        <v>190</v>
      </c>
      <c r="B202" s="116">
        <f>'Initial Client Information'!B202</f>
        <v>0</v>
      </c>
      <c r="C202" s="117">
        <f>'Initial Client Information'!C202</f>
        <v>0</v>
      </c>
      <c r="D202" s="118">
        <f>'Initial Client Information'!D202</f>
        <v>0</v>
      </c>
      <c r="E202" s="130">
        <f>'Initial Client Information'!E202</f>
        <v>0</v>
      </c>
      <c r="F202" s="140"/>
      <c r="G202" s="136"/>
      <c r="H202" s="136"/>
      <c r="I202" s="142"/>
      <c r="J202" s="176">
        <f>'Discharge Information'!F202</f>
        <v>0</v>
      </c>
      <c r="K202" s="87"/>
    </row>
    <row r="203" spans="1:11" ht="60" customHeight="1" x14ac:dyDescent="0.25">
      <c r="A203" s="1">
        <f t="shared" si="2"/>
        <v>191</v>
      </c>
      <c r="B203" s="116">
        <f>'Initial Client Information'!B203</f>
        <v>0</v>
      </c>
      <c r="C203" s="117">
        <f>'Initial Client Information'!C203</f>
        <v>0</v>
      </c>
      <c r="D203" s="118">
        <f>'Initial Client Information'!D203</f>
        <v>0</v>
      </c>
      <c r="E203" s="130">
        <f>'Initial Client Information'!E203</f>
        <v>0</v>
      </c>
      <c r="F203" s="140"/>
      <c r="G203" s="136"/>
      <c r="H203" s="136"/>
      <c r="I203" s="142"/>
      <c r="J203" s="176">
        <f>'Discharge Information'!F203</f>
        <v>0</v>
      </c>
      <c r="K203" s="87"/>
    </row>
    <row r="204" spans="1:11" ht="60" customHeight="1" x14ac:dyDescent="0.25">
      <c r="A204" s="1">
        <f t="shared" si="2"/>
        <v>192</v>
      </c>
      <c r="B204" s="116">
        <f>'Initial Client Information'!B204</f>
        <v>0</v>
      </c>
      <c r="C204" s="117">
        <f>'Initial Client Information'!C204</f>
        <v>0</v>
      </c>
      <c r="D204" s="118">
        <f>'Initial Client Information'!D204</f>
        <v>0</v>
      </c>
      <c r="E204" s="130">
        <f>'Initial Client Information'!E204</f>
        <v>0</v>
      </c>
      <c r="F204" s="140"/>
      <c r="G204" s="136"/>
      <c r="H204" s="136"/>
      <c r="I204" s="142"/>
      <c r="J204" s="176">
        <f>'Discharge Information'!F204</f>
        <v>0</v>
      </c>
      <c r="K204" s="87"/>
    </row>
    <row r="205" spans="1:11" ht="60" customHeight="1" x14ac:dyDescent="0.25">
      <c r="A205" s="1">
        <f t="shared" si="2"/>
        <v>193</v>
      </c>
      <c r="B205" s="116">
        <f>'Initial Client Information'!B205</f>
        <v>0</v>
      </c>
      <c r="C205" s="117">
        <f>'Initial Client Information'!C205</f>
        <v>0</v>
      </c>
      <c r="D205" s="118">
        <f>'Initial Client Information'!D205</f>
        <v>0</v>
      </c>
      <c r="E205" s="130">
        <f>'Initial Client Information'!E205</f>
        <v>0</v>
      </c>
      <c r="F205" s="140"/>
      <c r="G205" s="136"/>
      <c r="H205" s="136"/>
      <c r="I205" s="142"/>
      <c r="J205" s="176">
        <f>'Discharge Information'!F205</f>
        <v>0</v>
      </c>
      <c r="K205" s="87"/>
    </row>
    <row r="206" spans="1:11" ht="60" customHeight="1" x14ac:dyDescent="0.25">
      <c r="A206" s="1">
        <f t="shared" ref="A206:A269" si="3">ROW(A194)</f>
        <v>194</v>
      </c>
      <c r="B206" s="116">
        <f>'Initial Client Information'!B206</f>
        <v>0</v>
      </c>
      <c r="C206" s="117">
        <f>'Initial Client Information'!C206</f>
        <v>0</v>
      </c>
      <c r="D206" s="118">
        <f>'Initial Client Information'!D206</f>
        <v>0</v>
      </c>
      <c r="E206" s="130">
        <f>'Initial Client Information'!E206</f>
        <v>0</v>
      </c>
      <c r="F206" s="140"/>
      <c r="G206" s="136"/>
      <c r="H206" s="136"/>
      <c r="I206" s="142"/>
      <c r="J206" s="176">
        <f>'Discharge Information'!F206</f>
        <v>0</v>
      </c>
      <c r="K206" s="87"/>
    </row>
    <row r="207" spans="1:11" ht="60" customHeight="1" x14ac:dyDescent="0.25">
      <c r="A207" s="1">
        <f t="shared" si="3"/>
        <v>195</v>
      </c>
      <c r="B207" s="116">
        <f>'Initial Client Information'!B207</f>
        <v>0</v>
      </c>
      <c r="C207" s="117">
        <f>'Initial Client Information'!C207</f>
        <v>0</v>
      </c>
      <c r="D207" s="118">
        <f>'Initial Client Information'!D207</f>
        <v>0</v>
      </c>
      <c r="E207" s="130">
        <f>'Initial Client Information'!E207</f>
        <v>0</v>
      </c>
      <c r="F207" s="140"/>
      <c r="G207" s="136"/>
      <c r="H207" s="136"/>
      <c r="I207" s="142"/>
      <c r="J207" s="176">
        <f>'Discharge Information'!F207</f>
        <v>0</v>
      </c>
      <c r="K207" s="87"/>
    </row>
    <row r="208" spans="1:11" ht="60" customHeight="1" x14ac:dyDescent="0.25">
      <c r="A208" s="1">
        <f t="shared" si="3"/>
        <v>196</v>
      </c>
      <c r="B208" s="116">
        <f>'Initial Client Information'!B208</f>
        <v>0</v>
      </c>
      <c r="C208" s="117">
        <f>'Initial Client Information'!C208</f>
        <v>0</v>
      </c>
      <c r="D208" s="118">
        <f>'Initial Client Information'!D208</f>
        <v>0</v>
      </c>
      <c r="E208" s="130">
        <f>'Initial Client Information'!E208</f>
        <v>0</v>
      </c>
      <c r="F208" s="140"/>
      <c r="G208" s="136"/>
      <c r="H208" s="136"/>
      <c r="I208" s="142"/>
      <c r="J208" s="176">
        <f>'Discharge Information'!F208</f>
        <v>0</v>
      </c>
      <c r="K208" s="87"/>
    </row>
    <row r="209" spans="1:11" ht="60" customHeight="1" x14ac:dyDescent="0.25">
      <c r="A209" s="1">
        <f t="shared" si="3"/>
        <v>197</v>
      </c>
      <c r="B209" s="116">
        <f>'Initial Client Information'!B209</f>
        <v>0</v>
      </c>
      <c r="C209" s="117">
        <f>'Initial Client Information'!C209</f>
        <v>0</v>
      </c>
      <c r="D209" s="118">
        <f>'Initial Client Information'!D209</f>
        <v>0</v>
      </c>
      <c r="E209" s="130">
        <f>'Initial Client Information'!E209</f>
        <v>0</v>
      </c>
      <c r="F209" s="140"/>
      <c r="G209" s="136"/>
      <c r="H209" s="136"/>
      <c r="I209" s="142"/>
      <c r="J209" s="176">
        <f>'Discharge Information'!F209</f>
        <v>0</v>
      </c>
      <c r="K209" s="87"/>
    </row>
    <row r="210" spans="1:11" ht="60" customHeight="1" x14ac:dyDescent="0.25">
      <c r="A210" s="1">
        <f t="shared" si="3"/>
        <v>198</v>
      </c>
      <c r="B210" s="116">
        <f>'Initial Client Information'!B210</f>
        <v>0</v>
      </c>
      <c r="C210" s="117">
        <f>'Initial Client Information'!C210</f>
        <v>0</v>
      </c>
      <c r="D210" s="118">
        <f>'Initial Client Information'!D210</f>
        <v>0</v>
      </c>
      <c r="E210" s="130">
        <f>'Initial Client Information'!E210</f>
        <v>0</v>
      </c>
      <c r="F210" s="140"/>
      <c r="G210" s="136"/>
      <c r="H210" s="136"/>
      <c r="I210" s="142"/>
      <c r="J210" s="176">
        <f>'Discharge Information'!F210</f>
        <v>0</v>
      </c>
      <c r="K210" s="87"/>
    </row>
    <row r="211" spans="1:11" ht="60" customHeight="1" x14ac:dyDescent="0.25">
      <c r="A211" s="1">
        <f t="shared" si="3"/>
        <v>199</v>
      </c>
      <c r="B211" s="116">
        <f>'Initial Client Information'!B211</f>
        <v>0</v>
      </c>
      <c r="C211" s="117">
        <f>'Initial Client Information'!C211</f>
        <v>0</v>
      </c>
      <c r="D211" s="118">
        <f>'Initial Client Information'!D211</f>
        <v>0</v>
      </c>
      <c r="E211" s="130">
        <f>'Initial Client Information'!E211</f>
        <v>0</v>
      </c>
      <c r="F211" s="140"/>
      <c r="G211" s="136"/>
      <c r="H211" s="136"/>
      <c r="I211" s="142"/>
      <c r="J211" s="176">
        <f>'Discharge Information'!F211</f>
        <v>0</v>
      </c>
      <c r="K211" s="87"/>
    </row>
    <row r="212" spans="1:11" ht="60" customHeight="1" x14ac:dyDescent="0.25">
      <c r="A212" s="1">
        <f t="shared" si="3"/>
        <v>200</v>
      </c>
      <c r="B212" s="116">
        <f>'Initial Client Information'!B212</f>
        <v>0</v>
      </c>
      <c r="C212" s="117">
        <f>'Initial Client Information'!C212</f>
        <v>0</v>
      </c>
      <c r="D212" s="118">
        <f>'Initial Client Information'!D212</f>
        <v>0</v>
      </c>
      <c r="E212" s="130">
        <f>'Initial Client Information'!E212</f>
        <v>0</v>
      </c>
      <c r="F212" s="140"/>
      <c r="G212" s="136"/>
      <c r="H212" s="136"/>
      <c r="I212" s="142"/>
      <c r="J212" s="176">
        <f>'Discharge Information'!F212</f>
        <v>0</v>
      </c>
      <c r="K212" s="87"/>
    </row>
    <row r="213" spans="1:11" ht="60" customHeight="1" x14ac:dyDescent="0.25">
      <c r="A213" s="1">
        <f t="shared" si="3"/>
        <v>201</v>
      </c>
      <c r="B213" s="116">
        <f>'Initial Client Information'!B213</f>
        <v>0</v>
      </c>
      <c r="C213" s="117">
        <f>'Initial Client Information'!C213</f>
        <v>0</v>
      </c>
      <c r="D213" s="118">
        <f>'Initial Client Information'!D213</f>
        <v>0</v>
      </c>
      <c r="E213" s="130">
        <f>'Initial Client Information'!E213</f>
        <v>0</v>
      </c>
      <c r="F213" s="140"/>
      <c r="G213" s="136"/>
      <c r="H213" s="136"/>
      <c r="I213" s="142"/>
      <c r="J213" s="176">
        <f>'Discharge Information'!F213</f>
        <v>0</v>
      </c>
      <c r="K213" s="87"/>
    </row>
    <row r="214" spans="1:11" ht="60" customHeight="1" x14ac:dyDescent="0.25">
      <c r="A214" s="1">
        <f t="shared" si="3"/>
        <v>202</v>
      </c>
      <c r="B214" s="116">
        <f>'Initial Client Information'!B214</f>
        <v>0</v>
      </c>
      <c r="C214" s="117">
        <f>'Initial Client Information'!C214</f>
        <v>0</v>
      </c>
      <c r="D214" s="118">
        <f>'Initial Client Information'!D214</f>
        <v>0</v>
      </c>
      <c r="E214" s="130">
        <f>'Initial Client Information'!E214</f>
        <v>0</v>
      </c>
      <c r="F214" s="140"/>
      <c r="G214" s="136"/>
      <c r="H214" s="136"/>
      <c r="I214" s="142"/>
      <c r="J214" s="176">
        <f>'Discharge Information'!F214</f>
        <v>0</v>
      </c>
      <c r="K214" s="87"/>
    </row>
    <row r="215" spans="1:11" ht="60" customHeight="1" x14ac:dyDescent="0.25">
      <c r="A215" s="1">
        <f t="shared" si="3"/>
        <v>203</v>
      </c>
      <c r="B215" s="116">
        <f>'Initial Client Information'!B215</f>
        <v>0</v>
      </c>
      <c r="C215" s="117">
        <f>'Initial Client Information'!C215</f>
        <v>0</v>
      </c>
      <c r="D215" s="118">
        <f>'Initial Client Information'!D215</f>
        <v>0</v>
      </c>
      <c r="E215" s="130">
        <f>'Initial Client Information'!E215</f>
        <v>0</v>
      </c>
      <c r="F215" s="140"/>
      <c r="G215" s="136"/>
      <c r="H215" s="136"/>
      <c r="I215" s="142"/>
      <c r="J215" s="176">
        <f>'Discharge Information'!F215</f>
        <v>0</v>
      </c>
      <c r="K215" s="87"/>
    </row>
    <row r="216" spans="1:11" ht="60" customHeight="1" x14ac:dyDescent="0.25">
      <c r="A216" s="1">
        <f t="shared" si="3"/>
        <v>204</v>
      </c>
      <c r="B216" s="116">
        <f>'Initial Client Information'!B216</f>
        <v>0</v>
      </c>
      <c r="C216" s="117">
        <f>'Initial Client Information'!C216</f>
        <v>0</v>
      </c>
      <c r="D216" s="118">
        <f>'Initial Client Information'!D216</f>
        <v>0</v>
      </c>
      <c r="E216" s="130">
        <f>'Initial Client Information'!E216</f>
        <v>0</v>
      </c>
      <c r="F216" s="140"/>
      <c r="G216" s="136"/>
      <c r="H216" s="136"/>
      <c r="I216" s="142"/>
      <c r="J216" s="176">
        <f>'Discharge Information'!F216</f>
        <v>0</v>
      </c>
      <c r="K216" s="87"/>
    </row>
    <row r="217" spans="1:11" ht="60" customHeight="1" x14ac:dyDescent="0.25">
      <c r="A217" s="1">
        <f t="shared" si="3"/>
        <v>205</v>
      </c>
      <c r="B217" s="116">
        <f>'Initial Client Information'!B217</f>
        <v>0</v>
      </c>
      <c r="C217" s="117">
        <f>'Initial Client Information'!C217</f>
        <v>0</v>
      </c>
      <c r="D217" s="118">
        <f>'Initial Client Information'!D217</f>
        <v>0</v>
      </c>
      <c r="E217" s="130">
        <f>'Initial Client Information'!E217</f>
        <v>0</v>
      </c>
      <c r="F217" s="140"/>
      <c r="G217" s="136"/>
      <c r="H217" s="136"/>
      <c r="I217" s="142"/>
      <c r="J217" s="176">
        <f>'Discharge Information'!F217</f>
        <v>0</v>
      </c>
      <c r="K217" s="87"/>
    </row>
    <row r="218" spans="1:11" ht="60" customHeight="1" x14ac:dyDescent="0.25">
      <c r="A218" s="1">
        <f t="shared" si="3"/>
        <v>206</v>
      </c>
      <c r="B218" s="116">
        <f>'Initial Client Information'!B218</f>
        <v>0</v>
      </c>
      <c r="C218" s="117">
        <f>'Initial Client Information'!C218</f>
        <v>0</v>
      </c>
      <c r="D218" s="118">
        <f>'Initial Client Information'!D218</f>
        <v>0</v>
      </c>
      <c r="E218" s="130">
        <f>'Initial Client Information'!E218</f>
        <v>0</v>
      </c>
      <c r="F218" s="140"/>
      <c r="G218" s="136"/>
      <c r="H218" s="136"/>
      <c r="I218" s="142"/>
      <c r="J218" s="176">
        <f>'Discharge Information'!F218</f>
        <v>0</v>
      </c>
      <c r="K218" s="87"/>
    </row>
    <row r="219" spans="1:11" ht="60" customHeight="1" x14ac:dyDescent="0.25">
      <c r="A219" s="1">
        <f t="shared" si="3"/>
        <v>207</v>
      </c>
      <c r="B219" s="116">
        <f>'Initial Client Information'!B219</f>
        <v>0</v>
      </c>
      <c r="C219" s="117">
        <f>'Initial Client Information'!C219</f>
        <v>0</v>
      </c>
      <c r="D219" s="118">
        <f>'Initial Client Information'!D219</f>
        <v>0</v>
      </c>
      <c r="E219" s="130">
        <f>'Initial Client Information'!E219</f>
        <v>0</v>
      </c>
      <c r="F219" s="140"/>
      <c r="G219" s="136"/>
      <c r="H219" s="136"/>
      <c r="I219" s="142"/>
      <c r="J219" s="176">
        <f>'Discharge Information'!F219</f>
        <v>0</v>
      </c>
      <c r="K219" s="87"/>
    </row>
    <row r="220" spans="1:11" ht="60" customHeight="1" x14ac:dyDescent="0.25">
      <c r="A220" s="1">
        <f t="shared" si="3"/>
        <v>208</v>
      </c>
      <c r="B220" s="116">
        <f>'Initial Client Information'!B220</f>
        <v>0</v>
      </c>
      <c r="C220" s="117">
        <f>'Initial Client Information'!C220</f>
        <v>0</v>
      </c>
      <c r="D220" s="118">
        <f>'Initial Client Information'!D220</f>
        <v>0</v>
      </c>
      <c r="E220" s="130">
        <f>'Initial Client Information'!E220</f>
        <v>0</v>
      </c>
      <c r="F220" s="140"/>
      <c r="G220" s="136"/>
      <c r="H220" s="136"/>
      <c r="I220" s="142"/>
      <c r="J220" s="176">
        <f>'Discharge Information'!F220</f>
        <v>0</v>
      </c>
      <c r="K220" s="87"/>
    </row>
    <row r="221" spans="1:11" ht="60" customHeight="1" x14ac:dyDescent="0.25">
      <c r="A221" s="1">
        <f t="shared" si="3"/>
        <v>209</v>
      </c>
      <c r="B221" s="116">
        <f>'Initial Client Information'!B221</f>
        <v>0</v>
      </c>
      <c r="C221" s="117">
        <f>'Initial Client Information'!C221</f>
        <v>0</v>
      </c>
      <c r="D221" s="118">
        <f>'Initial Client Information'!D221</f>
        <v>0</v>
      </c>
      <c r="E221" s="130">
        <f>'Initial Client Information'!E221</f>
        <v>0</v>
      </c>
      <c r="F221" s="140"/>
      <c r="G221" s="136"/>
      <c r="H221" s="136"/>
      <c r="I221" s="142"/>
      <c r="J221" s="176">
        <f>'Discharge Information'!F221</f>
        <v>0</v>
      </c>
      <c r="K221" s="87"/>
    </row>
    <row r="222" spans="1:11" ht="60" customHeight="1" x14ac:dyDescent="0.25">
      <c r="A222" s="1">
        <f t="shared" si="3"/>
        <v>210</v>
      </c>
      <c r="B222" s="116">
        <f>'Initial Client Information'!B222</f>
        <v>0</v>
      </c>
      <c r="C222" s="117">
        <f>'Initial Client Information'!C222</f>
        <v>0</v>
      </c>
      <c r="D222" s="118">
        <f>'Initial Client Information'!D222</f>
        <v>0</v>
      </c>
      <c r="E222" s="130">
        <f>'Initial Client Information'!E222</f>
        <v>0</v>
      </c>
      <c r="F222" s="140"/>
      <c r="G222" s="136"/>
      <c r="H222" s="136"/>
      <c r="I222" s="142"/>
      <c r="J222" s="176">
        <f>'Discharge Information'!F222</f>
        <v>0</v>
      </c>
      <c r="K222" s="87"/>
    </row>
    <row r="223" spans="1:11" ht="60" customHeight="1" x14ac:dyDescent="0.25">
      <c r="A223" s="1">
        <f t="shared" si="3"/>
        <v>211</v>
      </c>
      <c r="B223" s="116">
        <f>'Initial Client Information'!B223</f>
        <v>0</v>
      </c>
      <c r="C223" s="117">
        <f>'Initial Client Information'!C223</f>
        <v>0</v>
      </c>
      <c r="D223" s="118">
        <f>'Initial Client Information'!D223</f>
        <v>0</v>
      </c>
      <c r="E223" s="130">
        <f>'Initial Client Information'!E223</f>
        <v>0</v>
      </c>
      <c r="F223" s="140"/>
      <c r="G223" s="136"/>
      <c r="H223" s="136"/>
      <c r="I223" s="142"/>
      <c r="J223" s="176">
        <f>'Discharge Information'!F223</f>
        <v>0</v>
      </c>
      <c r="K223" s="87"/>
    </row>
    <row r="224" spans="1:11" ht="60" customHeight="1" x14ac:dyDescent="0.25">
      <c r="A224" s="1">
        <f t="shared" si="3"/>
        <v>212</v>
      </c>
      <c r="B224" s="116">
        <f>'Initial Client Information'!B224</f>
        <v>0</v>
      </c>
      <c r="C224" s="117">
        <f>'Initial Client Information'!C224</f>
        <v>0</v>
      </c>
      <c r="D224" s="118">
        <f>'Initial Client Information'!D224</f>
        <v>0</v>
      </c>
      <c r="E224" s="130">
        <f>'Initial Client Information'!E224</f>
        <v>0</v>
      </c>
      <c r="F224" s="140"/>
      <c r="G224" s="136"/>
      <c r="H224" s="136"/>
      <c r="I224" s="142"/>
      <c r="J224" s="176">
        <f>'Discharge Information'!F224</f>
        <v>0</v>
      </c>
      <c r="K224" s="87"/>
    </row>
    <row r="225" spans="1:11" ht="60" customHeight="1" x14ac:dyDescent="0.25">
      <c r="A225" s="1">
        <f t="shared" si="3"/>
        <v>213</v>
      </c>
      <c r="B225" s="116">
        <f>'Initial Client Information'!B225</f>
        <v>0</v>
      </c>
      <c r="C225" s="117">
        <f>'Initial Client Information'!C225</f>
        <v>0</v>
      </c>
      <c r="D225" s="118">
        <f>'Initial Client Information'!D225</f>
        <v>0</v>
      </c>
      <c r="E225" s="130">
        <f>'Initial Client Information'!E225</f>
        <v>0</v>
      </c>
      <c r="F225" s="140"/>
      <c r="G225" s="136"/>
      <c r="H225" s="136"/>
      <c r="I225" s="142"/>
      <c r="J225" s="176">
        <f>'Discharge Information'!F225</f>
        <v>0</v>
      </c>
      <c r="K225" s="87"/>
    </row>
    <row r="226" spans="1:11" ht="60" customHeight="1" x14ac:dyDescent="0.25">
      <c r="A226" s="1">
        <f t="shared" si="3"/>
        <v>214</v>
      </c>
      <c r="B226" s="116">
        <f>'Initial Client Information'!B226</f>
        <v>0</v>
      </c>
      <c r="C226" s="117">
        <f>'Initial Client Information'!C226</f>
        <v>0</v>
      </c>
      <c r="D226" s="118">
        <f>'Initial Client Information'!D226</f>
        <v>0</v>
      </c>
      <c r="E226" s="130">
        <f>'Initial Client Information'!E226</f>
        <v>0</v>
      </c>
      <c r="F226" s="140"/>
      <c r="G226" s="136"/>
      <c r="H226" s="136"/>
      <c r="I226" s="142"/>
      <c r="J226" s="176">
        <f>'Discharge Information'!F226</f>
        <v>0</v>
      </c>
      <c r="K226" s="87"/>
    </row>
    <row r="227" spans="1:11" ht="60" customHeight="1" x14ac:dyDescent="0.25">
      <c r="A227" s="1">
        <f t="shared" si="3"/>
        <v>215</v>
      </c>
      <c r="B227" s="116">
        <f>'Initial Client Information'!B227</f>
        <v>0</v>
      </c>
      <c r="C227" s="117">
        <f>'Initial Client Information'!C227</f>
        <v>0</v>
      </c>
      <c r="D227" s="118">
        <f>'Initial Client Information'!D227</f>
        <v>0</v>
      </c>
      <c r="E227" s="130">
        <f>'Initial Client Information'!E227</f>
        <v>0</v>
      </c>
      <c r="F227" s="140"/>
      <c r="G227" s="136"/>
      <c r="H227" s="136"/>
      <c r="I227" s="142"/>
      <c r="J227" s="176">
        <f>'Discharge Information'!F227</f>
        <v>0</v>
      </c>
      <c r="K227" s="87"/>
    </row>
    <row r="228" spans="1:11" ht="60" customHeight="1" x14ac:dyDescent="0.25">
      <c r="A228" s="1">
        <f t="shared" si="3"/>
        <v>216</v>
      </c>
      <c r="B228" s="116">
        <f>'Initial Client Information'!B228</f>
        <v>0</v>
      </c>
      <c r="C228" s="117">
        <f>'Initial Client Information'!C228</f>
        <v>0</v>
      </c>
      <c r="D228" s="118">
        <f>'Initial Client Information'!D228</f>
        <v>0</v>
      </c>
      <c r="E228" s="130">
        <f>'Initial Client Information'!E228</f>
        <v>0</v>
      </c>
      <c r="F228" s="140"/>
      <c r="G228" s="136"/>
      <c r="H228" s="136"/>
      <c r="I228" s="142"/>
      <c r="J228" s="176">
        <f>'Discharge Information'!F228</f>
        <v>0</v>
      </c>
      <c r="K228" s="87"/>
    </row>
    <row r="229" spans="1:11" ht="60" customHeight="1" x14ac:dyDescent="0.25">
      <c r="A229" s="1">
        <f t="shared" si="3"/>
        <v>217</v>
      </c>
      <c r="B229" s="116">
        <f>'Initial Client Information'!B229</f>
        <v>0</v>
      </c>
      <c r="C229" s="117">
        <f>'Initial Client Information'!C229</f>
        <v>0</v>
      </c>
      <c r="D229" s="118">
        <f>'Initial Client Information'!D229</f>
        <v>0</v>
      </c>
      <c r="E229" s="130">
        <f>'Initial Client Information'!E229</f>
        <v>0</v>
      </c>
      <c r="F229" s="140"/>
      <c r="G229" s="136"/>
      <c r="H229" s="136"/>
      <c r="I229" s="142"/>
      <c r="J229" s="176">
        <f>'Discharge Information'!F229</f>
        <v>0</v>
      </c>
      <c r="K229" s="87"/>
    </row>
    <row r="230" spans="1:11" ht="60" customHeight="1" x14ac:dyDescent="0.25">
      <c r="A230" s="1">
        <f t="shared" si="3"/>
        <v>218</v>
      </c>
      <c r="B230" s="116">
        <f>'Initial Client Information'!B230</f>
        <v>0</v>
      </c>
      <c r="C230" s="117">
        <f>'Initial Client Information'!C230</f>
        <v>0</v>
      </c>
      <c r="D230" s="118">
        <f>'Initial Client Information'!D230</f>
        <v>0</v>
      </c>
      <c r="E230" s="130">
        <f>'Initial Client Information'!E230</f>
        <v>0</v>
      </c>
      <c r="F230" s="140"/>
      <c r="G230" s="136"/>
      <c r="H230" s="136"/>
      <c r="I230" s="142"/>
      <c r="J230" s="176">
        <f>'Discharge Information'!F230</f>
        <v>0</v>
      </c>
      <c r="K230" s="87"/>
    </row>
    <row r="231" spans="1:11" ht="60" customHeight="1" x14ac:dyDescent="0.25">
      <c r="A231" s="1">
        <f t="shared" si="3"/>
        <v>219</v>
      </c>
      <c r="B231" s="116">
        <f>'Initial Client Information'!B231</f>
        <v>0</v>
      </c>
      <c r="C231" s="117">
        <f>'Initial Client Information'!C231</f>
        <v>0</v>
      </c>
      <c r="D231" s="118">
        <f>'Initial Client Information'!D231</f>
        <v>0</v>
      </c>
      <c r="E231" s="130">
        <f>'Initial Client Information'!E231</f>
        <v>0</v>
      </c>
      <c r="F231" s="140"/>
      <c r="G231" s="136"/>
      <c r="H231" s="136"/>
      <c r="I231" s="142"/>
      <c r="J231" s="176">
        <f>'Discharge Information'!F231</f>
        <v>0</v>
      </c>
      <c r="K231" s="87"/>
    </row>
    <row r="232" spans="1:11" ht="60" customHeight="1" x14ac:dyDescent="0.25">
      <c r="A232" s="1">
        <f t="shared" si="3"/>
        <v>220</v>
      </c>
      <c r="B232" s="116">
        <f>'Initial Client Information'!B232</f>
        <v>0</v>
      </c>
      <c r="C232" s="117">
        <f>'Initial Client Information'!C232</f>
        <v>0</v>
      </c>
      <c r="D232" s="118">
        <f>'Initial Client Information'!D232</f>
        <v>0</v>
      </c>
      <c r="E232" s="130">
        <f>'Initial Client Information'!E232</f>
        <v>0</v>
      </c>
      <c r="F232" s="140"/>
      <c r="G232" s="136"/>
      <c r="H232" s="136"/>
      <c r="I232" s="142"/>
      <c r="J232" s="176">
        <f>'Discharge Information'!F232</f>
        <v>0</v>
      </c>
      <c r="K232" s="87"/>
    </row>
    <row r="233" spans="1:11" ht="60" customHeight="1" x14ac:dyDescent="0.25">
      <c r="A233" s="1">
        <f t="shared" si="3"/>
        <v>221</v>
      </c>
      <c r="B233" s="116">
        <f>'Initial Client Information'!B233</f>
        <v>0</v>
      </c>
      <c r="C233" s="117">
        <f>'Initial Client Information'!C233</f>
        <v>0</v>
      </c>
      <c r="D233" s="118">
        <f>'Initial Client Information'!D233</f>
        <v>0</v>
      </c>
      <c r="E233" s="130">
        <f>'Initial Client Information'!E233</f>
        <v>0</v>
      </c>
      <c r="F233" s="140"/>
      <c r="G233" s="136"/>
      <c r="H233" s="136"/>
      <c r="I233" s="142"/>
      <c r="J233" s="176">
        <f>'Discharge Information'!F233</f>
        <v>0</v>
      </c>
      <c r="K233" s="87"/>
    </row>
    <row r="234" spans="1:11" ht="60" customHeight="1" x14ac:dyDescent="0.25">
      <c r="A234" s="1">
        <f t="shared" si="3"/>
        <v>222</v>
      </c>
      <c r="B234" s="116">
        <f>'Initial Client Information'!B234</f>
        <v>0</v>
      </c>
      <c r="C234" s="117">
        <f>'Initial Client Information'!C234</f>
        <v>0</v>
      </c>
      <c r="D234" s="118">
        <f>'Initial Client Information'!D234</f>
        <v>0</v>
      </c>
      <c r="E234" s="130">
        <f>'Initial Client Information'!E234</f>
        <v>0</v>
      </c>
      <c r="F234" s="140"/>
      <c r="G234" s="136"/>
      <c r="H234" s="136"/>
      <c r="I234" s="142"/>
      <c r="J234" s="176">
        <f>'Discharge Information'!F234</f>
        <v>0</v>
      </c>
      <c r="K234" s="87"/>
    </row>
    <row r="235" spans="1:11" ht="60" customHeight="1" x14ac:dyDescent="0.25">
      <c r="A235" s="1">
        <f t="shared" si="3"/>
        <v>223</v>
      </c>
      <c r="B235" s="116">
        <f>'Initial Client Information'!B235</f>
        <v>0</v>
      </c>
      <c r="C235" s="117">
        <f>'Initial Client Information'!C235</f>
        <v>0</v>
      </c>
      <c r="D235" s="118">
        <f>'Initial Client Information'!D235</f>
        <v>0</v>
      </c>
      <c r="E235" s="130">
        <f>'Initial Client Information'!E235</f>
        <v>0</v>
      </c>
      <c r="F235" s="140"/>
      <c r="G235" s="136"/>
      <c r="H235" s="136"/>
      <c r="I235" s="142"/>
      <c r="J235" s="176">
        <f>'Discharge Information'!F235</f>
        <v>0</v>
      </c>
      <c r="K235" s="87"/>
    </row>
    <row r="236" spans="1:11" ht="60" customHeight="1" x14ac:dyDescent="0.25">
      <c r="A236" s="1">
        <f t="shared" si="3"/>
        <v>224</v>
      </c>
      <c r="B236" s="116">
        <f>'Initial Client Information'!B236</f>
        <v>0</v>
      </c>
      <c r="C236" s="117">
        <f>'Initial Client Information'!C236</f>
        <v>0</v>
      </c>
      <c r="D236" s="118">
        <f>'Initial Client Information'!D236</f>
        <v>0</v>
      </c>
      <c r="E236" s="130">
        <f>'Initial Client Information'!E236</f>
        <v>0</v>
      </c>
      <c r="F236" s="140"/>
      <c r="G236" s="136"/>
      <c r="H236" s="136"/>
      <c r="I236" s="142"/>
      <c r="J236" s="176">
        <f>'Discharge Information'!F236</f>
        <v>0</v>
      </c>
      <c r="K236" s="87"/>
    </row>
    <row r="237" spans="1:11" ht="60" customHeight="1" x14ac:dyDescent="0.25">
      <c r="A237" s="1">
        <f t="shared" si="3"/>
        <v>225</v>
      </c>
      <c r="B237" s="116">
        <f>'Initial Client Information'!B237</f>
        <v>0</v>
      </c>
      <c r="C237" s="117">
        <f>'Initial Client Information'!C237</f>
        <v>0</v>
      </c>
      <c r="D237" s="118">
        <f>'Initial Client Information'!D237</f>
        <v>0</v>
      </c>
      <c r="E237" s="130">
        <f>'Initial Client Information'!E237</f>
        <v>0</v>
      </c>
      <c r="F237" s="140"/>
      <c r="G237" s="136"/>
      <c r="H237" s="136"/>
      <c r="I237" s="142"/>
      <c r="J237" s="176">
        <f>'Discharge Information'!F237</f>
        <v>0</v>
      </c>
      <c r="K237" s="87"/>
    </row>
    <row r="238" spans="1:11" ht="60" customHeight="1" x14ac:dyDescent="0.25">
      <c r="A238" s="1">
        <f t="shared" si="3"/>
        <v>226</v>
      </c>
      <c r="B238" s="116">
        <f>'Initial Client Information'!B238</f>
        <v>0</v>
      </c>
      <c r="C238" s="117">
        <f>'Initial Client Information'!C238</f>
        <v>0</v>
      </c>
      <c r="D238" s="118">
        <f>'Initial Client Information'!D238</f>
        <v>0</v>
      </c>
      <c r="E238" s="130">
        <f>'Initial Client Information'!E238</f>
        <v>0</v>
      </c>
      <c r="F238" s="140"/>
      <c r="G238" s="136"/>
      <c r="H238" s="136"/>
      <c r="I238" s="142"/>
      <c r="J238" s="176">
        <f>'Discharge Information'!F238</f>
        <v>0</v>
      </c>
      <c r="K238" s="87"/>
    </row>
    <row r="239" spans="1:11" ht="60" customHeight="1" x14ac:dyDescent="0.25">
      <c r="A239" s="1">
        <f t="shared" si="3"/>
        <v>227</v>
      </c>
      <c r="B239" s="116">
        <f>'Initial Client Information'!B239</f>
        <v>0</v>
      </c>
      <c r="C239" s="117">
        <f>'Initial Client Information'!C239</f>
        <v>0</v>
      </c>
      <c r="D239" s="118">
        <f>'Initial Client Information'!D239</f>
        <v>0</v>
      </c>
      <c r="E239" s="130">
        <f>'Initial Client Information'!E239</f>
        <v>0</v>
      </c>
      <c r="F239" s="140"/>
      <c r="G239" s="136"/>
      <c r="H239" s="136"/>
      <c r="I239" s="142"/>
      <c r="J239" s="176">
        <f>'Discharge Information'!F239</f>
        <v>0</v>
      </c>
      <c r="K239" s="87"/>
    </row>
    <row r="240" spans="1:11" ht="60" customHeight="1" x14ac:dyDescent="0.25">
      <c r="A240" s="1">
        <f t="shared" si="3"/>
        <v>228</v>
      </c>
      <c r="B240" s="116">
        <f>'Initial Client Information'!B240</f>
        <v>0</v>
      </c>
      <c r="C240" s="117">
        <f>'Initial Client Information'!C240</f>
        <v>0</v>
      </c>
      <c r="D240" s="118">
        <f>'Initial Client Information'!D240</f>
        <v>0</v>
      </c>
      <c r="E240" s="130">
        <f>'Initial Client Information'!E240</f>
        <v>0</v>
      </c>
      <c r="F240" s="140"/>
      <c r="G240" s="136"/>
      <c r="H240" s="136"/>
      <c r="I240" s="142"/>
      <c r="J240" s="176">
        <f>'Discharge Information'!F240</f>
        <v>0</v>
      </c>
      <c r="K240" s="87"/>
    </row>
    <row r="241" spans="1:11" ht="60" customHeight="1" x14ac:dyDescent="0.25">
      <c r="A241" s="1">
        <f t="shared" si="3"/>
        <v>229</v>
      </c>
      <c r="B241" s="116">
        <f>'Initial Client Information'!B241</f>
        <v>0</v>
      </c>
      <c r="C241" s="117">
        <f>'Initial Client Information'!C241</f>
        <v>0</v>
      </c>
      <c r="D241" s="118">
        <f>'Initial Client Information'!D241</f>
        <v>0</v>
      </c>
      <c r="E241" s="130">
        <f>'Initial Client Information'!E241</f>
        <v>0</v>
      </c>
      <c r="F241" s="140"/>
      <c r="G241" s="136"/>
      <c r="H241" s="136"/>
      <c r="I241" s="142"/>
      <c r="J241" s="176">
        <f>'Discharge Information'!F241</f>
        <v>0</v>
      </c>
      <c r="K241" s="87"/>
    </row>
    <row r="242" spans="1:11" ht="60" customHeight="1" x14ac:dyDescent="0.25">
      <c r="A242" s="1">
        <f t="shared" si="3"/>
        <v>230</v>
      </c>
      <c r="B242" s="116">
        <f>'Initial Client Information'!B242</f>
        <v>0</v>
      </c>
      <c r="C242" s="117">
        <f>'Initial Client Information'!C242</f>
        <v>0</v>
      </c>
      <c r="D242" s="118">
        <f>'Initial Client Information'!D242</f>
        <v>0</v>
      </c>
      <c r="E242" s="130">
        <f>'Initial Client Information'!E242</f>
        <v>0</v>
      </c>
      <c r="F242" s="140"/>
      <c r="G242" s="136"/>
      <c r="H242" s="136"/>
      <c r="I242" s="142"/>
      <c r="J242" s="176">
        <f>'Discharge Information'!F242</f>
        <v>0</v>
      </c>
      <c r="K242" s="87"/>
    </row>
    <row r="243" spans="1:11" ht="60" customHeight="1" x14ac:dyDescent="0.25">
      <c r="A243" s="1">
        <f t="shared" si="3"/>
        <v>231</v>
      </c>
      <c r="B243" s="116">
        <f>'Initial Client Information'!B243</f>
        <v>0</v>
      </c>
      <c r="C243" s="117">
        <f>'Initial Client Information'!C243</f>
        <v>0</v>
      </c>
      <c r="D243" s="118">
        <f>'Initial Client Information'!D243</f>
        <v>0</v>
      </c>
      <c r="E243" s="130">
        <f>'Initial Client Information'!E243</f>
        <v>0</v>
      </c>
      <c r="F243" s="140"/>
      <c r="G243" s="136"/>
      <c r="H243" s="136"/>
      <c r="I243" s="142"/>
      <c r="J243" s="176">
        <f>'Discharge Information'!F243</f>
        <v>0</v>
      </c>
      <c r="K243" s="87"/>
    </row>
    <row r="244" spans="1:11" ht="60" customHeight="1" x14ac:dyDescent="0.25">
      <c r="A244" s="1">
        <f t="shared" si="3"/>
        <v>232</v>
      </c>
      <c r="B244" s="116">
        <f>'Initial Client Information'!B244</f>
        <v>0</v>
      </c>
      <c r="C244" s="117">
        <f>'Initial Client Information'!C244</f>
        <v>0</v>
      </c>
      <c r="D244" s="118">
        <f>'Initial Client Information'!D244</f>
        <v>0</v>
      </c>
      <c r="E244" s="130">
        <f>'Initial Client Information'!E244</f>
        <v>0</v>
      </c>
      <c r="F244" s="140"/>
      <c r="G244" s="136"/>
      <c r="H244" s="136"/>
      <c r="I244" s="142"/>
      <c r="J244" s="176">
        <f>'Discharge Information'!F244</f>
        <v>0</v>
      </c>
      <c r="K244" s="87"/>
    </row>
    <row r="245" spans="1:11" ht="60" customHeight="1" x14ac:dyDescent="0.25">
      <c r="A245" s="1">
        <f t="shared" si="3"/>
        <v>233</v>
      </c>
      <c r="B245" s="116">
        <f>'Initial Client Information'!B245</f>
        <v>0</v>
      </c>
      <c r="C245" s="117">
        <f>'Initial Client Information'!C245</f>
        <v>0</v>
      </c>
      <c r="D245" s="118">
        <f>'Initial Client Information'!D245</f>
        <v>0</v>
      </c>
      <c r="E245" s="130">
        <f>'Initial Client Information'!E245</f>
        <v>0</v>
      </c>
      <c r="F245" s="140"/>
      <c r="G245" s="136"/>
      <c r="H245" s="136"/>
      <c r="I245" s="142"/>
      <c r="J245" s="176">
        <f>'Discharge Information'!F245</f>
        <v>0</v>
      </c>
      <c r="K245" s="87"/>
    </row>
    <row r="246" spans="1:11" ht="60" customHeight="1" x14ac:dyDescent="0.25">
      <c r="A246" s="1">
        <f t="shared" si="3"/>
        <v>234</v>
      </c>
      <c r="B246" s="116">
        <f>'Initial Client Information'!B246</f>
        <v>0</v>
      </c>
      <c r="C246" s="117">
        <f>'Initial Client Information'!C246</f>
        <v>0</v>
      </c>
      <c r="D246" s="118">
        <f>'Initial Client Information'!D246</f>
        <v>0</v>
      </c>
      <c r="E246" s="130">
        <f>'Initial Client Information'!E246</f>
        <v>0</v>
      </c>
      <c r="F246" s="140"/>
      <c r="G246" s="136"/>
      <c r="H246" s="136"/>
      <c r="I246" s="142"/>
      <c r="J246" s="176">
        <f>'Discharge Information'!F246</f>
        <v>0</v>
      </c>
      <c r="K246" s="87"/>
    </row>
    <row r="247" spans="1:11" ht="60" customHeight="1" x14ac:dyDescent="0.25">
      <c r="A247" s="1">
        <f t="shared" si="3"/>
        <v>235</v>
      </c>
      <c r="B247" s="116">
        <f>'Initial Client Information'!B247</f>
        <v>0</v>
      </c>
      <c r="C247" s="117">
        <f>'Initial Client Information'!C247</f>
        <v>0</v>
      </c>
      <c r="D247" s="118">
        <f>'Initial Client Information'!D247</f>
        <v>0</v>
      </c>
      <c r="E247" s="130">
        <f>'Initial Client Information'!E247</f>
        <v>0</v>
      </c>
      <c r="F247" s="140"/>
      <c r="G247" s="136"/>
      <c r="H247" s="136"/>
      <c r="I247" s="142"/>
      <c r="J247" s="176">
        <f>'Discharge Information'!F247</f>
        <v>0</v>
      </c>
      <c r="K247" s="87"/>
    </row>
    <row r="248" spans="1:11" ht="60" customHeight="1" x14ac:dyDescent="0.25">
      <c r="A248" s="1">
        <f t="shared" si="3"/>
        <v>236</v>
      </c>
      <c r="B248" s="116">
        <f>'Initial Client Information'!B248</f>
        <v>0</v>
      </c>
      <c r="C248" s="117">
        <f>'Initial Client Information'!C248</f>
        <v>0</v>
      </c>
      <c r="D248" s="118">
        <f>'Initial Client Information'!D248</f>
        <v>0</v>
      </c>
      <c r="E248" s="130">
        <f>'Initial Client Information'!E248</f>
        <v>0</v>
      </c>
      <c r="F248" s="140"/>
      <c r="G248" s="136"/>
      <c r="H248" s="136"/>
      <c r="I248" s="142"/>
      <c r="J248" s="176">
        <f>'Discharge Information'!F248</f>
        <v>0</v>
      </c>
      <c r="K248" s="87"/>
    </row>
    <row r="249" spans="1:11" ht="60" customHeight="1" x14ac:dyDescent="0.25">
      <c r="A249" s="1">
        <f t="shared" si="3"/>
        <v>237</v>
      </c>
      <c r="B249" s="116">
        <f>'Initial Client Information'!B249</f>
        <v>0</v>
      </c>
      <c r="C249" s="117">
        <f>'Initial Client Information'!C249</f>
        <v>0</v>
      </c>
      <c r="D249" s="118">
        <f>'Initial Client Information'!D249</f>
        <v>0</v>
      </c>
      <c r="E249" s="130">
        <f>'Initial Client Information'!E249</f>
        <v>0</v>
      </c>
      <c r="F249" s="140"/>
      <c r="G249" s="136"/>
      <c r="H249" s="136"/>
      <c r="I249" s="142"/>
      <c r="J249" s="176">
        <f>'Discharge Information'!F249</f>
        <v>0</v>
      </c>
      <c r="K249" s="87"/>
    </row>
    <row r="250" spans="1:11" ht="60" customHeight="1" x14ac:dyDescent="0.25">
      <c r="A250" s="1">
        <f t="shared" si="3"/>
        <v>238</v>
      </c>
      <c r="B250" s="116">
        <f>'Initial Client Information'!B250</f>
        <v>0</v>
      </c>
      <c r="C250" s="117">
        <f>'Initial Client Information'!C250</f>
        <v>0</v>
      </c>
      <c r="D250" s="118">
        <f>'Initial Client Information'!D250</f>
        <v>0</v>
      </c>
      <c r="E250" s="130">
        <f>'Initial Client Information'!E250</f>
        <v>0</v>
      </c>
      <c r="F250" s="140"/>
      <c r="G250" s="136"/>
      <c r="H250" s="136"/>
      <c r="I250" s="142"/>
      <c r="J250" s="176">
        <f>'Discharge Information'!F250</f>
        <v>0</v>
      </c>
      <c r="K250" s="87"/>
    </row>
    <row r="251" spans="1:11" ht="60" customHeight="1" x14ac:dyDescent="0.25">
      <c r="A251" s="1">
        <f t="shared" si="3"/>
        <v>239</v>
      </c>
      <c r="B251" s="116">
        <f>'Initial Client Information'!B251</f>
        <v>0</v>
      </c>
      <c r="C251" s="117">
        <f>'Initial Client Information'!C251</f>
        <v>0</v>
      </c>
      <c r="D251" s="118">
        <f>'Initial Client Information'!D251</f>
        <v>0</v>
      </c>
      <c r="E251" s="130">
        <f>'Initial Client Information'!E251</f>
        <v>0</v>
      </c>
      <c r="F251" s="140"/>
      <c r="G251" s="136"/>
      <c r="H251" s="136"/>
      <c r="I251" s="142"/>
      <c r="J251" s="176">
        <f>'Discharge Information'!F251</f>
        <v>0</v>
      </c>
      <c r="K251" s="87"/>
    </row>
    <row r="252" spans="1:11" ht="60" customHeight="1" x14ac:dyDescent="0.25">
      <c r="A252" s="1">
        <f t="shared" si="3"/>
        <v>240</v>
      </c>
      <c r="B252" s="116">
        <f>'Initial Client Information'!B252</f>
        <v>0</v>
      </c>
      <c r="C252" s="117">
        <f>'Initial Client Information'!C252</f>
        <v>0</v>
      </c>
      <c r="D252" s="118">
        <f>'Initial Client Information'!D252</f>
        <v>0</v>
      </c>
      <c r="E252" s="130">
        <f>'Initial Client Information'!E252</f>
        <v>0</v>
      </c>
      <c r="F252" s="140"/>
      <c r="G252" s="136"/>
      <c r="H252" s="136"/>
      <c r="I252" s="142"/>
      <c r="J252" s="176">
        <f>'Discharge Information'!F252</f>
        <v>0</v>
      </c>
      <c r="K252" s="87"/>
    </row>
    <row r="253" spans="1:11" ht="60" customHeight="1" x14ac:dyDescent="0.25">
      <c r="A253" s="1">
        <f t="shared" si="3"/>
        <v>241</v>
      </c>
      <c r="B253" s="116">
        <f>'Initial Client Information'!B253</f>
        <v>0</v>
      </c>
      <c r="C253" s="117">
        <f>'Initial Client Information'!C253</f>
        <v>0</v>
      </c>
      <c r="D253" s="118">
        <f>'Initial Client Information'!D253</f>
        <v>0</v>
      </c>
      <c r="E253" s="130">
        <f>'Initial Client Information'!E253</f>
        <v>0</v>
      </c>
      <c r="F253" s="140"/>
      <c r="G253" s="136"/>
      <c r="H253" s="136"/>
      <c r="I253" s="142"/>
      <c r="J253" s="176">
        <f>'Discharge Information'!F253</f>
        <v>0</v>
      </c>
      <c r="K253" s="87"/>
    </row>
    <row r="254" spans="1:11" ht="60" customHeight="1" x14ac:dyDescent="0.25">
      <c r="A254" s="1">
        <f t="shared" si="3"/>
        <v>242</v>
      </c>
      <c r="B254" s="116">
        <f>'Initial Client Information'!B254</f>
        <v>0</v>
      </c>
      <c r="C254" s="117">
        <f>'Initial Client Information'!C254</f>
        <v>0</v>
      </c>
      <c r="D254" s="118">
        <f>'Initial Client Information'!D254</f>
        <v>0</v>
      </c>
      <c r="E254" s="130">
        <f>'Initial Client Information'!E254</f>
        <v>0</v>
      </c>
      <c r="F254" s="140"/>
      <c r="G254" s="136"/>
      <c r="H254" s="136"/>
      <c r="I254" s="142"/>
      <c r="J254" s="176">
        <f>'Discharge Information'!F254</f>
        <v>0</v>
      </c>
      <c r="K254" s="87"/>
    </row>
    <row r="255" spans="1:11" ht="60" customHeight="1" x14ac:dyDescent="0.25">
      <c r="A255" s="1">
        <f t="shared" si="3"/>
        <v>243</v>
      </c>
      <c r="B255" s="116">
        <f>'Initial Client Information'!B255</f>
        <v>0</v>
      </c>
      <c r="C255" s="117">
        <f>'Initial Client Information'!C255</f>
        <v>0</v>
      </c>
      <c r="D255" s="118">
        <f>'Initial Client Information'!D255</f>
        <v>0</v>
      </c>
      <c r="E255" s="130">
        <f>'Initial Client Information'!E255</f>
        <v>0</v>
      </c>
      <c r="F255" s="140"/>
      <c r="G255" s="136"/>
      <c r="H255" s="136"/>
      <c r="I255" s="142"/>
      <c r="J255" s="176">
        <f>'Discharge Information'!F255</f>
        <v>0</v>
      </c>
      <c r="K255" s="87"/>
    </row>
    <row r="256" spans="1:11" ht="60" customHeight="1" x14ac:dyDescent="0.25">
      <c r="A256" s="1">
        <f t="shared" si="3"/>
        <v>244</v>
      </c>
      <c r="B256" s="116">
        <f>'Initial Client Information'!B256</f>
        <v>0</v>
      </c>
      <c r="C256" s="117">
        <f>'Initial Client Information'!C256</f>
        <v>0</v>
      </c>
      <c r="D256" s="118">
        <f>'Initial Client Information'!D256</f>
        <v>0</v>
      </c>
      <c r="E256" s="130">
        <f>'Initial Client Information'!E256</f>
        <v>0</v>
      </c>
      <c r="F256" s="140"/>
      <c r="G256" s="136"/>
      <c r="H256" s="136"/>
      <c r="I256" s="142"/>
      <c r="J256" s="176">
        <f>'Discharge Information'!F256</f>
        <v>0</v>
      </c>
      <c r="K256" s="87"/>
    </row>
    <row r="257" spans="1:11" ht="60" customHeight="1" x14ac:dyDescent="0.25">
      <c r="A257" s="1">
        <f t="shared" si="3"/>
        <v>245</v>
      </c>
      <c r="B257" s="116">
        <f>'Initial Client Information'!B257</f>
        <v>0</v>
      </c>
      <c r="C257" s="117">
        <f>'Initial Client Information'!C257</f>
        <v>0</v>
      </c>
      <c r="D257" s="118">
        <f>'Initial Client Information'!D257</f>
        <v>0</v>
      </c>
      <c r="E257" s="130">
        <f>'Initial Client Information'!E257</f>
        <v>0</v>
      </c>
      <c r="F257" s="140"/>
      <c r="G257" s="136"/>
      <c r="H257" s="136"/>
      <c r="I257" s="142"/>
      <c r="J257" s="176">
        <f>'Discharge Information'!F257</f>
        <v>0</v>
      </c>
      <c r="K257" s="87"/>
    </row>
    <row r="258" spans="1:11" ht="60" customHeight="1" x14ac:dyDescent="0.25">
      <c r="A258" s="1">
        <f t="shared" si="3"/>
        <v>246</v>
      </c>
      <c r="B258" s="116">
        <f>'Initial Client Information'!B258</f>
        <v>0</v>
      </c>
      <c r="C258" s="117">
        <f>'Initial Client Information'!C258</f>
        <v>0</v>
      </c>
      <c r="D258" s="118">
        <f>'Initial Client Information'!D258</f>
        <v>0</v>
      </c>
      <c r="E258" s="130">
        <f>'Initial Client Information'!E258</f>
        <v>0</v>
      </c>
      <c r="F258" s="140"/>
      <c r="G258" s="136"/>
      <c r="H258" s="136"/>
      <c r="I258" s="142"/>
      <c r="J258" s="176">
        <f>'Discharge Information'!F258</f>
        <v>0</v>
      </c>
      <c r="K258" s="87"/>
    </row>
    <row r="259" spans="1:11" ht="60" customHeight="1" x14ac:dyDescent="0.25">
      <c r="A259" s="1">
        <f t="shared" si="3"/>
        <v>247</v>
      </c>
      <c r="B259" s="116">
        <f>'Initial Client Information'!B259</f>
        <v>0</v>
      </c>
      <c r="C259" s="117">
        <f>'Initial Client Information'!C259</f>
        <v>0</v>
      </c>
      <c r="D259" s="118">
        <f>'Initial Client Information'!D259</f>
        <v>0</v>
      </c>
      <c r="E259" s="130">
        <f>'Initial Client Information'!E259</f>
        <v>0</v>
      </c>
      <c r="F259" s="140"/>
      <c r="G259" s="136"/>
      <c r="H259" s="136"/>
      <c r="I259" s="142"/>
      <c r="J259" s="176">
        <f>'Discharge Information'!F259</f>
        <v>0</v>
      </c>
      <c r="K259" s="87"/>
    </row>
    <row r="260" spans="1:11" ht="60" customHeight="1" x14ac:dyDescent="0.25">
      <c r="A260" s="1">
        <f t="shared" si="3"/>
        <v>248</v>
      </c>
      <c r="B260" s="116">
        <f>'Initial Client Information'!B260</f>
        <v>0</v>
      </c>
      <c r="C260" s="117">
        <f>'Initial Client Information'!C260</f>
        <v>0</v>
      </c>
      <c r="D260" s="118">
        <f>'Initial Client Information'!D260</f>
        <v>0</v>
      </c>
      <c r="E260" s="130">
        <f>'Initial Client Information'!E260</f>
        <v>0</v>
      </c>
      <c r="F260" s="140"/>
      <c r="G260" s="136"/>
      <c r="H260" s="136"/>
      <c r="I260" s="142"/>
      <c r="J260" s="176">
        <f>'Discharge Information'!F260</f>
        <v>0</v>
      </c>
      <c r="K260" s="87"/>
    </row>
    <row r="261" spans="1:11" ht="60" customHeight="1" x14ac:dyDescent="0.25">
      <c r="A261" s="1">
        <f t="shared" si="3"/>
        <v>249</v>
      </c>
      <c r="B261" s="116">
        <f>'Initial Client Information'!B261</f>
        <v>0</v>
      </c>
      <c r="C261" s="117">
        <f>'Initial Client Information'!C261</f>
        <v>0</v>
      </c>
      <c r="D261" s="118">
        <f>'Initial Client Information'!D261</f>
        <v>0</v>
      </c>
      <c r="E261" s="130">
        <f>'Initial Client Information'!E261</f>
        <v>0</v>
      </c>
      <c r="F261" s="140"/>
      <c r="G261" s="136"/>
      <c r="H261" s="136"/>
      <c r="I261" s="142"/>
      <c r="J261" s="176">
        <f>'Discharge Information'!F261</f>
        <v>0</v>
      </c>
      <c r="K261" s="87"/>
    </row>
    <row r="262" spans="1:11" ht="60" customHeight="1" x14ac:dyDescent="0.25">
      <c r="A262" s="1">
        <f t="shared" si="3"/>
        <v>250</v>
      </c>
      <c r="B262" s="116">
        <f>'Initial Client Information'!B262</f>
        <v>0</v>
      </c>
      <c r="C262" s="117">
        <f>'Initial Client Information'!C262</f>
        <v>0</v>
      </c>
      <c r="D262" s="118">
        <f>'Initial Client Information'!D262</f>
        <v>0</v>
      </c>
      <c r="E262" s="130">
        <f>'Initial Client Information'!E262</f>
        <v>0</v>
      </c>
      <c r="F262" s="140"/>
      <c r="G262" s="136"/>
      <c r="H262" s="136"/>
      <c r="I262" s="142"/>
      <c r="J262" s="176">
        <f>'Discharge Information'!F262</f>
        <v>0</v>
      </c>
      <c r="K262" s="87"/>
    </row>
    <row r="263" spans="1:11" ht="60" customHeight="1" x14ac:dyDescent="0.25">
      <c r="A263" s="1">
        <f t="shared" si="3"/>
        <v>251</v>
      </c>
      <c r="B263" s="116">
        <f>'Initial Client Information'!B263</f>
        <v>0</v>
      </c>
      <c r="C263" s="117">
        <f>'Initial Client Information'!C263</f>
        <v>0</v>
      </c>
      <c r="D263" s="118">
        <f>'Initial Client Information'!D263</f>
        <v>0</v>
      </c>
      <c r="E263" s="130">
        <f>'Initial Client Information'!E263</f>
        <v>0</v>
      </c>
      <c r="F263" s="140"/>
      <c r="G263" s="136"/>
      <c r="H263" s="136"/>
      <c r="I263" s="142"/>
      <c r="J263" s="176">
        <f>'Discharge Information'!F263</f>
        <v>0</v>
      </c>
      <c r="K263" s="87"/>
    </row>
    <row r="264" spans="1:11" ht="60" customHeight="1" x14ac:dyDescent="0.25">
      <c r="A264" s="1">
        <f t="shared" si="3"/>
        <v>252</v>
      </c>
      <c r="B264" s="116">
        <f>'Initial Client Information'!B264</f>
        <v>0</v>
      </c>
      <c r="C264" s="117">
        <f>'Initial Client Information'!C264</f>
        <v>0</v>
      </c>
      <c r="D264" s="118">
        <f>'Initial Client Information'!D264</f>
        <v>0</v>
      </c>
      <c r="E264" s="130">
        <f>'Initial Client Information'!E264</f>
        <v>0</v>
      </c>
      <c r="F264" s="140"/>
      <c r="G264" s="136"/>
      <c r="H264" s="136"/>
      <c r="I264" s="142"/>
      <c r="J264" s="176">
        <f>'Discharge Information'!F264</f>
        <v>0</v>
      </c>
      <c r="K264" s="87"/>
    </row>
    <row r="265" spans="1:11" ht="60" customHeight="1" x14ac:dyDescent="0.25">
      <c r="A265" s="1">
        <f t="shared" si="3"/>
        <v>253</v>
      </c>
      <c r="B265" s="116">
        <f>'Initial Client Information'!B265</f>
        <v>0</v>
      </c>
      <c r="C265" s="117">
        <f>'Initial Client Information'!C265</f>
        <v>0</v>
      </c>
      <c r="D265" s="118">
        <f>'Initial Client Information'!D265</f>
        <v>0</v>
      </c>
      <c r="E265" s="130">
        <f>'Initial Client Information'!E265</f>
        <v>0</v>
      </c>
      <c r="F265" s="140"/>
      <c r="G265" s="136"/>
      <c r="H265" s="136"/>
      <c r="I265" s="142"/>
      <c r="J265" s="176">
        <f>'Discharge Information'!F265</f>
        <v>0</v>
      </c>
      <c r="K265" s="87"/>
    </row>
    <row r="266" spans="1:11" ht="60" customHeight="1" x14ac:dyDescent="0.25">
      <c r="A266" s="1">
        <f t="shared" si="3"/>
        <v>254</v>
      </c>
      <c r="B266" s="116">
        <f>'Initial Client Information'!B266</f>
        <v>0</v>
      </c>
      <c r="C266" s="117">
        <f>'Initial Client Information'!C266</f>
        <v>0</v>
      </c>
      <c r="D266" s="118">
        <f>'Initial Client Information'!D266</f>
        <v>0</v>
      </c>
      <c r="E266" s="130">
        <f>'Initial Client Information'!E266</f>
        <v>0</v>
      </c>
      <c r="F266" s="140"/>
      <c r="G266" s="136"/>
      <c r="H266" s="136"/>
      <c r="I266" s="142"/>
      <c r="J266" s="176">
        <f>'Discharge Information'!F266</f>
        <v>0</v>
      </c>
      <c r="K266" s="87"/>
    </row>
    <row r="267" spans="1:11" ht="60" customHeight="1" x14ac:dyDescent="0.25">
      <c r="A267" s="1">
        <f t="shared" si="3"/>
        <v>255</v>
      </c>
      <c r="B267" s="116">
        <f>'Initial Client Information'!B267</f>
        <v>0</v>
      </c>
      <c r="C267" s="117">
        <f>'Initial Client Information'!C267</f>
        <v>0</v>
      </c>
      <c r="D267" s="118">
        <f>'Initial Client Information'!D267</f>
        <v>0</v>
      </c>
      <c r="E267" s="130">
        <f>'Initial Client Information'!E267</f>
        <v>0</v>
      </c>
      <c r="F267" s="140"/>
      <c r="G267" s="136"/>
      <c r="H267" s="136"/>
      <c r="I267" s="142"/>
      <c r="J267" s="176">
        <f>'Discharge Information'!F267</f>
        <v>0</v>
      </c>
      <c r="K267" s="87"/>
    </row>
    <row r="268" spans="1:11" ht="60" customHeight="1" x14ac:dyDescent="0.25">
      <c r="A268" s="1">
        <f t="shared" si="3"/>
        <v>256</v>
      </c>
      <c r="B268" s="116">
        <f>'Initial Client Information'!B268</f>
        <v>0</v>
      </c>
      <c r="C268" s="117">
        <f>'Initial Client Information'!C268</f>
        <v>0</v>
      </c>
      <c r="D268" s="118">
        <f>'Initial Client Information'!D268</f>
        <v>0</v>
      </c>
      <c r="E268" s="130">
        <f>'Initial Client Information'!E268</f>
        <v>0</v>
      </c>
      <c r="F268" s="140"/>
      <c r="G268" s="136"/>
      <c r="H268" s="136"/>
      <c r="I268" s="142"/>
      <c r="J268" s="176">
        <f>'Discharge Information'!F268</f>
        <v>0</v>
      </c>
      <c r="K268" s="87"/>
    </row>
    <row r="269" spans="1:11" ht="60" customHeight="1" x14ac:dyDescent="0.25">
      <c r="A269" s="1">
        <f t="shared" si="3"/>
        <v>257</v>
      </c>
      <c r="B269" s="116">
        <f>'Initial Client Information'!B269</f>
        <v>0</v>
      </c>
      <c r="C269" s="117">
        <f>'Initial Client Information'!C269</f>
        <v>0</v>
      </c>
      <c r="D269" s="118">
        <f>'Initial Client Information'!D269</f>
        <v>0</v>
      </c>
      <c r="E269" s="130">
        <f>'Initial Client Information'!E269</f>
        <v>0</v>
      </c>
      <c r="F269" s="140"/>
      <c r="G269" s="136"/>
      <c r="H269" s="136"/>
      <c r="I269" s="142"/>
      <c r="J269" s="176">
        <f>'Discharge Information'!F269</f>
        <v>0</v>
      </c>
      <c r="K269" s="87"/>
    </row>
    <row r="270" spans="1:11" ht="60" customHeight="1" x14ac:dyDescent="0.25">
      <c r="A270" s="1">
        <f t="shared" ref="A270:A333" si="4">ROW(A258)</f>
        <v>258</v>
      </c>
      <c r="B270" s="116">
        <f>'Initial Client Information'!B270</f>
        <v>0</v>
      </c>
      <c r="C270" s="117">
        <f>'Initial Client Information'!C270</f>
        <v>0</v>
      </c>
      <c r="D270" s="118">
        <f>'Initial Client Information'!D270</f>
        <v>0</v>
      </c>
      <c r="E270" s="130">
        <f>'Initial Client Information'!E270</f>
        <v>0</v>
      </c>
      <c r="F270" s="140"/>
      <c r="G270" s="136"/>
      <c r="H270" s="136"/>
      <c r="I270" s="142"/>
      <c r="J270" s="176">
        <f>'Discharge Information'!F270</f>
        <v>0</v>
      </c>
      <c r="K270" s="87"/>
    </row>
    <row r="271" spans="1:11" ht="60" customHeight="1" x14ac:dyDescent="0.25">
      <c r="A271" s="1">
        <f t="shared" si="4"/>
        <v>259</v>
      </c>
      <c r="B271" s="116">
        <f>'Initial Client Information'!B271</f>
        <v>0</v>
      </c>
      <c r="C271" s="117">
        <f>'Initial Client Information'!C271</f>
        <v>0</v>
      </c>
      <c r="D271" s="118">
        <f>'Initial Client Information'!D271</f>
        <v>0</v>
      </c>
      <c r="E271" s="130">
        <f>'Initial Client Information'!E271</f>
        <v>0</v>
      </c>
      <c r="F271" s="140"/>
      <c r="G271" s="136"/>
      <c r="H271" s="136"/>
      <c r="I271" s="142"/>
      <c r="J271" s="176">
        <f>'Discharge Information'!F271</f>
        <v>0</v>
      </c>
      <c r="K271" s="87"/>
    </row>
    <row r="272" spans="1:11" ht="60" customHeight="1" x14ac:dyDescent="0.25">
      <c r="A272" s="1">
        <f t="shared" si="4"/>
        <v>260</v>
      </c>
      <c r="B272" s="116">
        <f>'Initial Client Information'!B272</f>
        <v>0</v>
      </c>
      <c r="C272" s="117">
        <f>'Initial Client Information'!C272</f>
        <v>0</v>
      </c>
      <c r="D272" s="118">
        <f>'Initial Client Information'!D272</f>
        <v>0</v>
      </c>
      <c r="E272" s="130">
        <f>'Initial Client Information'!E272</f>
        <v>0</v>
      </c>
      <c r="F272" s="140"/>
      <c r="G272" s="136"/>
      <c r="H272" s="136"/>
      <c r="I272" s="142"/>
      <c r="J272" s="176">
        <f>'Discharge Information'!F272</f>
        <v>0</v>
      </c>
      <c r="K272" s="87"/>
    </row>
    <row r="273" spans="1:11" ht="60" customHeight="1" x14ac:dyDescent="0.25">
      <c r="A273" s="1">
        <f t="shared" si="4"/>
        <v>261</v>
      </c>
      <c r="B273" s="116">
        <f>'Initial Client Information'!B273</f>
        <v>0</v>
      </c>
      <c r="C273" s="117">
        <f>'Initial Client Information'!C273</f>
        <v>0</v>
      </c>
      <c r="D273" s="118">
        <f>'Initial Client Information'!D273</f>
        <v>0</v>
      </c>
      <c r="E273" s="130">
        <f>'Initial Client Information'!E273</f>
        <v>0</v>
      </c>
      <c r="F273" s="140"/>
      <c r="G273" s="136"/>
      <c r="H273" s="136"/>
      <c r="I273" s="142"/>
      <c r="J273" s="176">
        <f>'Discharge Information'!F273</f>
        <v>0</v>
      </c>
      <c r="K273" s="87"/>
    </row>
    <row r="274" spans="1:11" ht="60" customHeight="1" x14ac:dyDescent="0.25">
      <c r="A274" s="1">
        <f t="shared" si="4"/>
        <v>262</v>
      </c>
      <c r="B274" s="116">
        <f>'Initial Client Information'!B274</f>
        <v>0</v>
      </c>
      <c r="C274" s="117">
        <f>'Initial Client Information'!C274</f>
        <v>0</v>
      </c>
      <c r="D274" s="118">
        <f>'Initial Client Information'!D274</f>
        <v>0</v>
      </c>
      <c r="E274" s="130">
        <f>'Initial Client Information'!E274</f>
        <v>0</v>
      </c>
      <c r="F274" s="140"/>
      <c r="G274" s="136"/>
      <c r="H274" s="136"/>
      <c r="I274" s="142"/>
      <c r="J274" s="176">
        <f>'Discharge Information'!F274</f>
        <v>0</v>
      </c>
      <c r="K274" s="87"/>
    </row>
    <row r="275" spans="1:11" ht="60" customHeight="1" x14ac:dyDescent="0.25">
      <c r="A275" s="1">
        <f t="shared" si="4"/>
        <v>263</v>
      </c>
      <c r="B275" s="116">
        <f>'Initial Client Information'!B275</f>
        <v>0</v>
      </c>
      <c r="C275" s="117">
        <f>'Initial Client Information'!C275</f>
        <v>0</v>
      </c>
      <c r="D275" s="118">
        <f>'Initial Client Information'!D275</f>
        <v>0</v>
      </c>
      <c r="E275" s="130">
        <f>'Initial Client Information'!E275</f>
        <v>0</v>
      </c>
      <c r="F275" s="140"/>
      <c r="G275" s="136"/>
      <c r="H275" s="136"/>
      <c r="I275" s="142"/>
      <c r="J275" s="176">
        <f>'Discharge Information'!F275</f>
        <v>0</v>
      </c>
      <c r="K275" s="87"/>
    </row>
    <row r="276" spans="1:11" ht="60" customHeight="1" x14ac:dyDescent="0.25">
      <c r="A276" s="1">
        <f t="shared" si="4"/>
        <v>264</v>
      </c>
      <c r="B276" s="116">
        <f>'Initial Client Information'!B276</f>
        <v>0</v>
      </c>
      <c r="C276" s="117">
        <f>'Initial Client Information'!C276</f>
        <v>0</v>
      </c>
      <c r="D276" s="118">
        <f>'Initial Client Information'!D276</f>
        <v>0</v>
      </c>
      <c r="E276" s="130">
        <f>'Initial Client Information'!E276</f>
        <v>0</v>
      </c>
      <c r="F276" s="140"/>
      <c r="G276" s="136"/>
      <c r="H276" s="136"/>
      <c r="I276" s="142"/>
      <c r="J276" s="176">
        <f>'Discharge Information'!F276</f>
        <v>0</v>
      </c>
      <c r="K276" s="87"/>
    </row>
    <row r="277" spans="1:11" ht="60" customHeight="1" x14ac:dyDescent="0.25">
      <c r="A277" s="1">
        <f t="shared" si="4"/>
        <v>265</v>
      </c>
      <c r="B277" s="116">
        <f>'Initial Client Information'!B277</f>
        <v>0</v>
      </c>
      <c r="C277" s="117">
        <f>'Initial Client Information'!C277</f>
        <v>0</v>
      </c>
      <c r="D277" s="118">
        <f>'Initial Client Information'!D277</f>
        <v>0</v>
      </c>
      <c r="E277" s="130">
        <f>'Initial Client Information'!E277</f>
        <v>0</v>
      </c>
      <c r="F277" s="140"/>
      <c r="G277" s="136"/>
      <c r="H277" s="136"/>
      <c r="I277" s="142"/>
      <c r="J277" s="176">
        <f>'Discharge Information'!F277</f>
        <v>0</v>
      </c>
      <c r="K277" s="87"/>
    </row>
    <row r="278" spans="1:11" ht="60" customHeight="1" x14ac:dyDescent="0.25">
      <c r="A278" s="1">
        <f t="shared" si="4"/>
        <v>266</v>
      </c>
      <c r="B278" s="116">
        <f>'Initial Client Information'!B278</f>
        <v>0</v>
      </c>
      <c r="C278" s="117">
        <f>'Initial Client Information'!C278</f>
        <v>0</v>
      </c>
      <c r="D278" s="118">
        <f>'Initial Client Information'!D278</f>
        <v>0</v>
      </c>
      <c r="E278" s="130">
        <f>'Initial Client Information'!E278</f>
        <v>0</v>
      </c>
      <c r="F278" s="140"/>
      <c r="G278" s="136"/>
      <c r="H278" s="136"/>
      <c r="I278" s="142"/>
      <c r="J278" s="176">
        <f>'Discharge Information'!F278</f>
        <v>0</v>
      </c>
      <c r="K278" s="87"/>
    </row>
    <row r="279" spans="1:11" ht="60" customHeight="1" x14ac:dyDescent="0.25">
      <c r="A279" s="1">
        <f t="shared" si="4"/>
        <v>267</v>
      </c>
      <c r="B279" s="116">
        <f>'Initial Client Information'!B279</f>
        <v>0</v>
      </c>
      <c r="C279" s="117">
        <f>'Initial Client Information'!C279</f>
        <v>0</v>
      </c>
      <c r="D279" s="118">
        <f>'Initial Client Information'!D279</f>
        <v>0</v>
      </c>
      <c r="E279" s="130">
        <f>'Initial Client Information'!E279</f>
        <v>0</v>
      </c>
      <c r="F279" s="140"/>
      <c r="G279" s="136"/>
      <c r="H279" s="136"/>
      <c r="I279" s="142"/>
      <c r="J279" s="176">
        <f>'Discharge Information'!F279</f>
        <v>0</v>
      </c>
      <c r="K279" s="87"/>
    </row>
    <row r="280" spans="1:11" ht="60" customHeight="1" x14ac:dyDescent="0.25">
      <c r="A280" s="1">
        <f t="shared" si="4"/>
        <v>268</v>
      </c>
      <c r="B280" s="116">
        <f>'Initial Client Information'!B280</f>
        <v>0</v>
      </c>
      <c r="C280" s="117">
        <f>'Initial Client Information'!C280</f>
        <v>0</v>
      </c>
      <c r="D280" s="118">
        <f>'Initial Client Information'!D280</f>
        <v>0</v>
      </c>
      <c r="E280" s="130">
        <f>'Initial Client Information'!E280</f>
        <v>0</v>
      </c>
      <c r="F280" s="140"/>
      <c r="G280" s="136"/>
      <c r="H280" s="136"/>
      <c r="I280" s="142"/>
      <c r="J280" s="176">
        <f>'Discharge Information'!F280</f>
        <v>0</v>
      </c>
      <c r="K280" s="87"/>
    </row>
    <row r="281" spans="1:11" ht="60" customHeight="1" x14ac:dyDescent="0.25">
      <c r="A281" s="1">
        <f t="shared" si="4"/>
        <v>269</v>
      </c>
      <c r="B281" s="116">
        <f>'Initial Client Information'!B281</f>
        <v>0</v>
      </c>
      <c r="C281" s="117">
        <f>'Initial Client Information'!C281</f>
        <v>0</v>
      </c>
      <c r="D281" s="118">
        <f>'Initial Client Information'!D281</f>
        <v>0</v>
      </c>
      <c r="E281" s="130">
        <f>'Initial Client Information'!E281</f>
        <v>0</v>
      </c>
      <c r="F281" s="140"/>
      <c r="G281" s="136"/>
      <c r="H281" s="136"/>
      <c r="I281" s="142"/>
      <c r="J281" s="176">
        <f>'Discharge Information'!F281</f>
        <v>0</v>
      </c>
      <c r="K281" s="87"/>
    </row>
    <row r="282" spans="1:11" ht="60" customHeight="1" x14ac:dyDescent="0.25">
      <c r="A282" s="1">
        <f t="shared" si="4"/>
        <v>270</v>
      </c>
      <c r="B282" s="116">
        <f>'Initial Client Information'!B282</f>
        <v>0</v>
      </c>
      <c r="C282" s="117">
        <f>'Initial Client Information'!C282</f>
        <v>0</v>
      </c>
      <c r="D282" s="118">
        <f>'Initial Client Information'!D282</f>
        <v>0</v>
      </c>
      <c r="E282" s="130">
        <f>'Initial Client Information'!E282</f>
        <v>0</v>
      </c>
      <c r="F282" s="140"/>
      <c r="G282" s="136"/>
      <c r="H282" s="136"/>
      <c r="I282" s="142"/>
      <c r="J282" s="176">
        <f>'Discharge Information'!F282</f>
        <v>0</v>
      </c>
      <c r="K282" s="87"/>
    </row>
    <row r="283" spans="1:11" ht="60" customHeight="1" x14ac:dyDescent="0.25">
      <c r="A283" s="1">
        <f t="shared" si="4"/>
        <v>271</v>
      </c>
      <c r="B283" s="116">
        <f>'Initial Client Information'!B283</f>
        <v>0</v>
      </c>
      <c r="C283" s="117">
        <f>'Initial Client Information'!C283</f>
        <v>0</v>
      </c>
      <c r="D283" s="118">
        <f>'Initial Client Information'!D283</f>
        <v>0</v>
      </c>
      <c r="E283" s="130">
        <f>'Initial Client Information'!E283</f>
        <v>0</v>
      </c>
      <c r="F283" s="140"/>
      <c r="G283" s="136"/>
      <c r="H283" s="136"/>
      <c r="I283" s="142"/>
      <c r="J283" s="176">
        <f>'Discharge Information'!F283</f>
        <v>0</v>
      </c>
      <c r="K283" s="87"/>
    </row>
    <row r="284" spans="1:11" ht="60" customHeight="1" x14ac:dyDescent="0.25">
      <c r="A284" s="1">
        <f t="shared" si="4"/>
        <v>272</v>
      </c>
      <c r="B284" s="116">
        <f>'Initial Client Information'!B284</f>
        <v>0</v>
      </c>
      <c r="C284" s="117">
        <f>'Initial Client Information'!C284</f>
        <v>0</v>
      </c>
      <c r="D284" s="118">
        <f>'Initial Client Information'!D284</f>
        <v>0</v>
      </c>
      <c r="E284" s="130">
        <f>'Initial Client Information'!E284</f>
        <v>0</v>
      </c>
      <c r="F284" s="140"/>
      <c r="G284" s="136"/>
      <c r="H284" s="136"/>
      <c r="I284" s="142"/>
      <c r="J284" s="176">
        <f>'Discharge Information'!F284</f>
        <v>0</v>
      </c>
      <c r="K284" s="87"/>
    </row>
    <row r="285" spans="1:11" ht="60" customHeight="1" x14ac:dyDescent="0.25">
      <c r="A285" s="1">
        <f t="shared" si="4"/>
        <v>273</v>
      </c>
      <c r="B285" s="116">
        <f>'Initial Client Information'!B285</f>
        <v>0</v>
      </c>
      <c r="C285" s="117">
        <f>'Initial Client Information'!C285</f>
        <v>0</v>
      </c>
      <c r="D285" s="118">
        <f>'Initial Client Information'!D285</f>
        <v>0</v>
      </c>
      <c r="E285" s="130">
        <f>'Initial Client Information'!E285</f>
        <v>0</v>
      </c>
      <c r="F285" s="140"/>
      <c r="G285" s="136"/>
      <c r="H285" s="136"/>
      <c r="I285" s="142"/>
      <c r="J285" s="176">
        <f>'Discharge Information'!F285</f>
        <v>0</v>
      </c>
      <c r="K285" s="87"/>
    </row>
    <row r="286" spans="1:11" ht="60" customHeight="1" x14ac:dyDescent="0.25">
      <c r="A286" s="1">
        <f t="shared" si="4"/>
        <v>274</v>
      </c>
      <c r="B286" s="116">
        <f>'Initial Client Information'!B286</f>
        <v>0</v>
      </c>
      <c r="C286" s="117">
        <f>'Initial Client Information'!C286</f>
        <v>0</v>
      </c>
      <c r="D286" s="118">
        <f>'Initial Client Information'!D286</f>
        <v>0</v>
      </c>
      <c r="E286" s="130">
        <f>'Initial Client Information'!E286</f>
        <v>0</v>
      </c>
      <c r="F286" s="140"/>
      <c r="G286" s="136"/>
      <c r="H286" s="136"/>
      <c r="I286" s="142"/>
      <c r="J286" s="176">
        <f>'Discharge Information'!F286</f>
        <v>0</v>
      </c>
      <c r="K286" s="87"/>
    </row>
    <row r="287" spans="1:11" ht="60" customHeight="1" x14ac:dyDescent="0.25">
      <c r="A287" s="1">
        <f t="shared" si="4"/>
        <v>275</v>
      </c>
      <c r="B287" s="116">
        <f>'Initial Client Information'!B287</f>
        <v>0</v>
      </c>
      <c r="C287" s="117">
        <f>'Initial Client Information'!C287</f>
        <v>0</v>
      </c>
      <c r="D287" s="118">
        <f>'Initial Client Information'!D287</f>
        <v>0</v>
      </c>
      <c r="E287" s="130">
        <f>'Initial Client Information'!E287</f>
        <v>0</v>
      </c>
      <c r="F287" s="140"/>
      <c r="G287" s="136"/>
      <c r="H287" s="136"/>
      <c r="I287" s="142"/>
      <c r="J287" s="176">
        <f>'Discharge Information'!F287</f>
        <v>0</v>
      </c>
      <c r="K287" s="87"/>
    </row>
    <row r="288" spans="1:11" ht="60" customHeight="1" x14ac:dyDescent="0.25">
      <c r="A288" s="1">
        <f t="shared" si="4"/>
        <v>276</v>
      </c>
      <c r="B288" s="116">
        <f>'Initial Client Information'!B288</f>
        <v>0</v>
      </c>
      <c r="C288" s="117">
        <f>'Initial Client Information'!C288</f>
        <v>0</v>
      </c>
      <c r="D288" s="118">
        <f>'Initial Client Information'!D288</f>
        <v>0</v>
      </c>
      <c r="E288" s="130">
        <f>'Initial Client Information'!E288</f>
        <v>0</v>
      </c>
      <c r="F288" s="140"/>
      <c r="G288" s="136"/>
      <c r="H288" s="136"/>
      <c r="I288" s="142"/>
      <c r="J288" s="176">
        <f>'Discharge Information'!F288</f>
        <v>0</v>
      </c>
      <c r="K288" s="87"/>
    </row>
    <row r="289" spans="1:11" ht="60" customHeight="1" x14ac:dyDescent="0.25">
      <c r="A289" s="1">
        <f t="shared" si="4"/>
        <v>277</v>
      </c>
      <c r="B289" s="116">
        <f>'Initial Client Information'!B289</f>
        <v>0</v>
      </c>
      <c r="C289" s="117">
        <f>'Initial Client Information'!C289</f>
        <v>0</v>
      </c>
      <c r="D289" s="118">
        <f>'Initial Client Information'!D289</f>
        <v>0</v>
      </c>
      <c r="E289" s="130">
        <f>'Initial Client Information'!E289</f>
        <v>0</v>
      </c>
      <c r="F289" s="140"/>
      <c r="G289" s="136"/>
      <c r="H289" s="136"/>
      <c r="I289" s="142"/>
      <c r="J289" s="176">
        <f>'Discharge Information'!F289</f>
        <v>0</v>
      </c>
      <c r="K289" s="87"/>
    </row>
    <row r="290" spans="1:11" ht="60" customHeight="1" x14ac:dyDescent="0.25">
      <c r="A290" s="1">
        <f t="shared" si="4"/>
        <v>278</v>
      </c>
      <c r="B290" s="116">
        <f>'Initial Client Information'!B290</f>
        <v>0</v>
      </c>
      <c r="C290" s="117">
        <f>'Initial Client Information'!C290</f>
        <v>0</v>
      </c>
      <c r="D290" s="118">
        <f>'Initial Client Information'!D290</f>
        <v>0</v>
      </c>
      <c r="E290" s="130">
        <f>'Initial Client Information'!E290</f>
        <v>0</v>
      </c>
      <c r="F290" s="140"/>
      <c r="G290" s="136"/>
      <c r="H290" s="136"/>
      <c r="I290" s="142"/>
      <c r="J290" s="176">
        <f>'Discharge Information'!F290</f>
        <v>0</v>
      </c>
      <c r="K290" s="87"/>
    </row>
    <row r="291" spans="1:11" ht="60" customHeight="1" x14ac:dyDescent="0.25">
      <c r="A291" s="1">
        <f t="shared" si="4"/>
        <v>279</v>
      </c>
      <c r="B291" s="116">
        <f>'Initial Client Information'!B291</f>
        <v>0</v>
      </c>
      <c r="C291" s="117">
        <f>'Initial Client Information'!C291</f>
        <v>0</v>
      </c>
      <c r="D291" s="118">
        <f>'Initial Client Information'!D291</f>
        <v>0</v>
      </c>
      <c r="E291" s="130">
        <f>'Initial Client Information'!E291</f>
        <v>0</v>
      </c>
      <c r="F291" s="140"/>
      <c r="G291" s="136"/>
      <c r="H291" s="136"/>
      <c r="I291" s="142"/>
      <c r="J291" s="176">
        <f>'Discharge Information'!F291</f>
        <v>0</v>
      </c>
      <c r="K291" s="87"/>
    </row>
    <row r="292" spans="1:11" ht="60" customHeight="1" x14ac:dyDescent="0.25">
      <c r="A292" s="1">
        <f t="shared" si="4"/>
        <v>280</v>
      </c>
      <c r="B292" s="116">
        <f>'Initial Client Information'!B292</f>
        <v>0</v>
      </c>
      <c r="C292" s="117">
        <f>'Initial Client Information'!C292</f>
        <v>0</v>
      </c>
      <c r="D292" s="118">
        <f>'Initial Client Information'!D292</f>
        <v>0</v>
      </c>
      <c r="E292" s="130">
        <f>'Initial Client Information'!E292</f>
        <v>0</v>
      </c>
      <c r="F292" s="140"/>
      <c r="G292" s="136"/>
      <c r="H292" s="136"/>
      <c r="I292" s="142"/>
      <c r="J292" s="176">
        <f>'Discharge Information'!F292</f>
        <v>0</v>
      </c>
      <c r="K292" s="87"/>
    </row>
    <row r="293" spans="1:11" ht="60" customHeight="1" x14ac:dyDescent="0.25">
      <c r="A293" s="1">
        <f t="shared" si="4"/>
        <v>281</v>
      </c>
      <c r="B293" s="116">
        <f>'Initial Client Information'!B293</f>
        <v>0</v>
      </c>
      <c r="C293" s="117">
        <f>'Initial Client Information'!C293</f>
        <v>0</v>
      </c>
      <c r="D293" s="118">
        <f>'Initial Client Information'!D293</f>
        <v>0</v>
      </c>
      <c r="E293" s="130">
        <f>'Initial Client Information'!E293</f>
        <v>0</v>
      </c>
      <c r="F293" s="140"/>
      <c r="G293" s="136"/>
      <c r="H293" s="136"/>
      <c r="I293" s="142"/>
      <c r="J293" s="176">
        <f>'Discharge Information'!F293</f>
        <v>0</v>
      </c>
      <c r="K293" s="87"/>
    </row>
    <row r="294" spans="1:11" ht="60" customHeight="1" x14ac:dyDescent="0.25">
      <c r="A294" s="1">
        <f t="shared" si="4"/>
        <v>282</v>
      </c>
      <c r="B294" s="116">
        <f>'Initial Client Information'!B294</f>
        <v>0</v>
      </c>
      <c r="C294" s="117">
        <f>'Initial Client Information'!C294</f>
        <v>0</v>
      </c>
      <c r="D294" s="118">
        <f>'Initial Client Information'!D294</f>
        <v>0</v>
      </c>
      <c r="E294" s="130">
        <f>'Initial Client Information'!E294</f>
        <v>0</v>
      </c>
      <c r="F294" s="140"/>
      <c r="G294" s="136"/>
      <c r="H294" s="136"/>
      <c r="I294" s="142"/>
      <c r="J294" s="176">
        <f>'Discharge Information'!F294</f>
        <v>0</v>
      </c>
      <c r="K294" s="87"/>
    </row>
    <row r="295" spans="1:11" ht="60" customHeight="1" x14ac:dyDescent="0.25">
      <c r="A295" s="1">
        <f t="shared" si="4"/>
        <v>283</v>
      </c>
      <c r="B295" s="116">
        <f>'Initial Client Information'!B295</f>
        <v>0</v>
      </c>
      <c r="C295" s="117">
        <f>'Initial Client Information'!C295</f>
        <v>0</v>
      </c>
      <c r="D295" s="118">
        <f>'Initial Client Information'!D295</f>
        <v>0</v>
      </c>
      <c r="E295" s="130">
        <f>'Initial Client Information'!E295</f>
        <v>0</v>
      </c>
      <c r="F295" s="140"/>
      <c r="G295" s="136"/>
      <c r="H295" s="136"/>
      <c r="I295" s="142"/>
      <c r="J295" s="176">
        <f>'Discharge Information'!F295</f>
        <v>0</v>
      </c>
      <c r="K295" s="87"/>
    </row>
    <row r="296" spans="1:11" ht="60" customHeight="1" x14ac:dyDescent="0.25">
      <c r="A296" s="1">
        <f t="shared" si="4"/>
        <v>284</v>
      </c>
      <c r="B296" s="116">
        <f>'Initial Client Information'!B296</f>
        <v>0</v>
      </c>
      <c r="C296" s="117">
        <f>'Initial Client Information'!C296</f>
        <v>0</v>
      </c>
      <c r="D296" s="118">
        <f>'Initial Client Information'!D296</f>
        <v>0</v>
      </c>
      <c r="E296" s="130">
        <f>'Initial Client Information'!E296</f>
        <v>0</v>
      </c>
      <c r="F296" s="140"/>
      <c r="G296" s="136"/>
      <c r="H296" s="136"/>
      <c r="I296" s="142"/>
      <c r="J296" s="176">
        <f>'Discharge Information'!F296</f>
        <v>0</v>
      </c>
      <c r="K296" s="87"/>
    </row>
    <row r="297" spans="1:11" ht="60" customHeight="1" x14ac:dyDescent="0.25">
      <c r="A297" s="1">
        <f t="shared" si="4"/>
        <v>285</v>
      </c>
      <c r="B297" s="116">
        <f>'Initial Client Information'!B297</f>
        <v>0</v>
      </c>
      <c r="C297" s="117">
        <f>'Initial Client Information'!C297</f>
        <v>0</v>
      </c>
      <c r="D297" s="118">
        <f>'Initial Client Information'!D297</f>
        <v>0</v>
      </c>
      <c r="E297" s="130">
        <f>'Initial Client Information'!E297</f>
        <v>0</v>
      </c>
      <c r="F297" s="140"/>
      <c r="G297" s="136"/>
      <c r="H297" s="136"/>
      <c r="I297" s="142"/>
      <c r="J297" s="176">
        <f>'Discharge Information'!F297</f>
        <v>0</v>
      </c>
      <c r="K297" s="87"/>
    </row>
    <row r="298" spans="1:11" ht="60" customHeight="1" x14ac:dyDescent="0.25">
      <c r="A298" s="1">
        <f t="shared" si="4"/>
        <v>286</v>
      </c>
      <c r="B298" s="116">
        <f>'Initial Client Information'!B298</f>
        <v>0</v>
      </c>
      <c r="C298" s="117">
        <f>'Initial Client Information'!C298</f>
        <v>0</v>
      </c>
      <c r="D298" s="118">
        <f>'Initial Client Information'!D298</f>
        <v>0</v>
      </c>
      <c r="E298" s="130">
        <f>'Initial Client Information'!E298</f>
        <v>0</v>
      </c>
      <c r="F298" s="140"/>
      <c r="G298" s="136"/>
      <c r="H298" s="136"/>
      <c r="I298" s="142"/>
      <c r="J298" s="176">
        <f>'Discharge Information'!F298</f>
        <v>0</v>
      </c>
      <c r="K298" s="87"/>
    </row>
    <row r="299" spans="1:11" ht="60" customHeight="1" x14ac:dyDescent="0.25">
      <c r="A299" s="1">
        <f t="shared" si="4"/>
        <v>287</v>
      </c>
      <c r="B299" s="116">
        <f>'Initial Client Information'!B299</f>
        <v>0</v>
      </c>
      <c r="C299" s="117">
        <f>'Initial Client Information'!C299</f>
        <v>0</v>
      </c>
      <c r="D299" s="118">
        <f>'Initial Client Information'!D299</f>
        <v>0</v>
      </c>
      <c r="E299" s="130">
        <f>'Initial Client Information'!E299</f>
        <v>0</v>
      </c>
      <c r="F299" s="140"/>
      <c r="G299" s="136"/>
      <c r="H299" s="136"/>
      <c r="I299" s="142"/>
      <c r="J299" s="176">
        <f>'Discharge Information'!F299</f>
        <v>0</v>
      </c>
      <c r="K299" s="87"/>
    </row>
    <row r="300" spans="1:11" ht="60" customHeight="1" x14ac:dyDescent="0.25">
      <c r="A300" s="1">
        <f t="shared" si="4"/>
        <v>288</v>
      </c>
      <c r="B300" s="116">
        <f>'Initial Client Information'!B300</f>
        <v>0</v>
      </c>
      <c r="C300" s="117">
        <f>'Initial Client Information'!C300</f>
        <v>0</v>
      </c>
      <c r="D300" s="118">
        <f>'Initial Client Information'!D300</f>
        <v>0</v>
      </c>
      <c r="E300" s="130">
        <f>'Initial Client Information'!E300</f>
        <v>0</v>
      </c>
      <c r="F300" s="140"/>
      <c r="G300" s="136"/>
      <c r="H300" s="136"/>
      <c r="I300" s="142"/>
      <c r="J300" s="176">
        <f>'Discharge Information'!F300</f>
        <v>0</v>
      </c>
      <c r="K300" s="87"/>
    </row>
    <row r="301" spans="1:11" ht="60" customHeight="1" x14ac:dyDescent="0.25">
      <c r="A301" s="1">
        <f t="shared" si="4"/>
        <v>289</v>
      </c>
      <c r="B301" s="116">
        <f>'Initial Client Information'!B301</f>
        <v>0</v>
      </c>
      <c r="C301" s="117">
        <f>'Initial Client Information'!C301</f>
        <v>0</v>
      </c>
      <c r="D301" s="118">
        <f>'Initial Client Information'!D301</f>
        <v>0</v>
      </c>
      <c r="E301" s="130">
        <f>'Initial Client Information'!E301</f>
        <v>0</v>
      </c>
      <c r="F301" s="140"/>
      <c r="G301" s="136"/>
      <c r="H301" s="136"/>
      <c r="I301" s="142"/>
      <c r="J301" s="176">
        <f>'Discharge Information'!F301</f>
        <v>0</v>
      </c>
      <c r="K301" s="87"/>
    </row>
    <row r="302" spans="1:11" ht="60" customHeight="1" x14ac:dyDescent="0.25">
      <c r="A302" s="1">
        <f t="shared" si="4"/>
        <v>290</v>
      </c>
      <c r="B302" s="116">
        <f>'Initial Client Information'!B302</f>
        <v>0</v>
      </c>
      <c r="C302" s="117">
        <f>'Initial Client Information'!C302</f>
        <v>0</v>
      </c>
      <c r="D302" s="118">
        <f>'Initial Client Information'!D302</f>
        <v>0</v>
      </c>
      <c r="E302" s="130">
        <f>'Initial Client Information'!E302</f>
        <v>0</v>
      </c>
      <c r="F302" s="140"/>
      <c r="G302" s="136"/>
      <c r="H302" s="136"/>
      <c r="I302" s="142"/>
      <c r="J302" s="176">
        <f>'Discharge Information'!F302</f>
        <v>0</v>
      </c>
      <c r="K302" s="87"/>
    </row>
    <row r="303" spans="1:11" ht="60" customHeight="1" x14ac:dyDescent="0.25">
      <c r="A303" s="1">
        <f t="shared" si="4"/>
        <v>291</v>
      </c>
      <c r="B303" s="116">
        <f>'Initial Client Information'!B303</f>
        <v>0</v>
      </c>
      <c r="C303" s="117">
        <f>'Initial Client Information'!C303</f>
        <v>0</v>
      </c>
      <c r="D303" s="118">
        <f>'Initial Client Information'!D303</f>
        <v>0</v>
      </c>
      <c r="E303" s="130">
        <f>'Initial Client Information'!E303</f>
        <v>0</v>
      </c>
      <c r="F303" s="140"/>
      <c r="G303" s="136"/>
      <c r="H303" s="136"/>
      <c r="I303" s="142"/>
      <c r="J303" s="176">
        <f>'Discharge Information'!F303</f>
        <v>0</v>
      </c>
      <c r="K303" s="87"/>
    </row>
    <row r="304" spans="1:11" ht="60" customHeight="1" x14ac:dyDescent="0.25">
      <c r="A304" s="1">
        <f t="shared" si="4"/>
        <v>292</v>
      </c>
      <c r="B304" s="116">
        <f>'Initial Client Information'!B304</f>
        <v>0</v>
      </c>
      <c r="C304" s="117">
        <f>'Initial Client Information'!C304</f>
        <v>0</v>
      </c>
      <c r="D304" s="118">
        <f>'Initial Client Information'!D304</f>
        <v>0</v>
      </c>
      <c r="E304" s="130">
        <f>'Initial Client Information'!E304</f>
        <v>0</v>
      </c>
      <c r="F304" s="140"/>
      <c r="G304" s="136"/>
      <c r="H304" s="136"/>
      <c r="I304" s="142"/>
      <c r="J304" s="176">
        <f>'Discharge Information'!F304</f>
        <v>0</v>
      </c>
      <c r="K304" s="87"/>
    </row>
    <row r="305" spans="1:11" ht="60" customHeight="1" x14ac:dyDescent="0.25">
      <c r="A305" s="1">
        <f t="shared" si="4"/>
        <v>293</v>
      </c>
      <c r="B305" s="116">
        <f>'Initial Client Information'!B305</f>
        <v>0</v>
      </c>
      <c r="C305" s="117">
        <f>'Initial Client Information'!C305</f>
        <v>0</v>
      </c>
      <c r="D305" s="118">
        <f>'Initial Client Information'!D305</f>
        <v>0</v>
      </c>
      <c r="E305" s="130">
        <f>'Initial Client Information'!E305</f>
        <v>0</v>
      </c>
      <c r="F305" s="140"/>
      <c r="G305" s="136"/>
      <c r="H305" s="136"/>
      <c r="I305" s="142"/>
      <c r="J305" s="176">
        <f>'Discharge Information'!F305</f>
        <v>0</v>
      </c>
      <c r="K305" s="87"/>
    </row>
    <row r="306" spans="1:11" ht="60" customHeight="1" x14ac:dyDescent="0.25">
      <c r="A306" s="1">
        <f t="shared" si="4"/>
        <v>294</v>
      </c>
      <c r="B306" s="116">
        <f>'Initial Client Information'!B306</f>
        <v>0</v>
      </c>
      <c r="C306" s="117">
        <f>'Initial Client Information'!C306</f>
        <v>0</v>
      </c>
      <c r="D306" s="118">
        <f>'Initial Client Information'!D306</f>
        <v>0</v>
      </c>
      <c r="E306" s="130">
        <f>'Initial Client Information'!E306</f>
        <v>0</v>
      </c>
      <c r="F306" s="140"/>
      <c r="G306" s="136"/>
      <c r="H306" s="136"/>
      <c r="I306" s="142"/>
      <c r="J306" s="176">
        <f>'Discharge Information'!F306</f>
        <v>0</v>
      </c>
      <c r="K306" s="87"/>
    </row>
    <row r="307" spans="1:11" ht="60" customHeight="1" x14ac:dyDescent="0.25">
      <c r="A307" s="1">
        <f t="shared" si="4"/>
        <v>295</v>
      </c>
      <c r="B307" s="116">
        <f>'Initial Client Information'!B307</f>
        <v>0</v>
      </c>
      <c r="C307" s="117">
        <f>'Initial Client Information'!C307</f>
        <v>0</v>
      </c>
      <c r="D307" s="118">
        <f>'Initial Client Information'!D307</f>
        <v>0</v>
      </c>
      <c r="E307" s="130">
        <f>'Initial Client Information'!E307</f>
        <v>0</v>
      </c>
      <c r="F307" s="140"/>
      <c r="G307" s="136"/>
      <c r="H307" s="136"/>
      <c r="I307" s="142"/>
      <c r="J307" s="176">
        <f>'Discharge Information'!F307</f>
        <v>0</v>
      </c>
      <c r="K307" s="87"/>
    </row>
    <row r="308" spans="1:11" ht="60" customHeight="1" x14ac:dyDescent="0.25">
      <c r="A308" s="1">
        <f t="shared" si="4"/>
        <v>296</v>
      </c>
      <c r="B308" s="116">
        <f>'Initial Client Information'!B308</f>
        <v>0</v>
      </c>
      <c r="C308" s="117">
        <f>'Initial Client Information'!C308</f>
        <v>0</v>
      </c>
      <c r="D308" s="118">
        <f>'Initial Client Information'!D308</f>
        <v>0</v>
      </c>
      <c r="E308" s="130">
        <f>'Initial Client Information'!E308</f>
        <v>0</v>
      </c>
      <c r="F308" s="140"/>
      <c r="G308" s="136"/>
      <c r="H308" s="136"/>
      <c r="I308" s="142"/>
      <c r="J308" s="176">
        <f>'Discharge Information'!F308</f>
        <v>0</v>
      </c>
      <c r="K308" s="87"/>
    </row>
    <row r="309" spans="1:11" ht="60" customHeight="1" x14ac:dyDescent="0.25">
      <c r="A309" s="1">
        <f t="shared" si="4"/>
        <v>297</v>
      </c>
      <c r="B309" s="116">
        <f>'Initial Client Information'!B309</f>
        <v>0</v>
      </c>
      <c r="C309" s="117">
        <f>'Initial Client Information'!C309</f>
        <v>0</v>
      </c>
      <c r="D309" s="118">
        <f>'Initial Client Information'!D309</f>
        <v>0</v>
      </c>
      <c r="E309" s="130">
        <f>'Initial Client Information'!E309</f>
        <v>0</v>
      </c>
      <c r="F309" s="140"/>
      <c r="G309" s="136"/>
      <c r="H309" s="136"/>
      <c r="I309" s="142"/>
      <c r="J309" s="176">
        <f>'Discharge Information'!F309</f>
        <v>0</v>
      </c>
      <c r="K309" s="87"/>
    </row>
    <row r="310" spans="1:11" ht="60" customHeight="1" x14ac:dyDescent="0.25">
      <c r="A310" s="1">
        <f t="shared" si="4"/>
        <v>298</v>
      </c>
      <c r="B310" s="116">
        <f>'Initial Client Information'!B310</f>
        <v>0</v>
      </c>
      <c r="C310" s="117">
        <f>'Initial Client Information'!C310</f>
        <v>0</v>
      </c>
      <c r="D310" s="118">
        <f>'Initial Client Information'!D310</f>
        <v>0</v>
      </c>
      <c r="E310" s="130">
        <f>'Initial Client Information'!E310</f>
        <v>0</v>
      </c>
      <c r="F310" s="140"/>
      <c r="G310" s="136"/>
      <c r="H310" s="136"/>
      <c r="I310" s="142"/>
      <c r="J310" s="176">
        <f>'Discharge Information'!F310</f>
        <v>0</v>
      </c>
      <c r="K310" s="87"/>
    </row>
    <row r="311" spans="1:11" ht="60" customHeight="1" x14ac:dyDescent="0.25">
      <c r="A311" s="1">
        <f t="shared" si="4"/>
        <v>299</v>
      </c>
      <c r="B311" s="116">
        <f>'Initial Client Information'!B311</f>
        <v>0</v>
      </c>
      <c r="C311" s="117">
        <f>'Initial Client Information'!C311</f>
        <v>0</v>
      </c>
      <c r="D311" s="118">
        <f>'Initial Client Information'!D311</f>
        <v>0</v>
      </c>
      <c r="E311" s="130">
        <f>'Initial Client Information'!E311</f>
        <v>0</v>
      </c>
      <c r="F311" s="140"/>
      <c r="G311" s="136"/>
      <c r="H311" s="136"/>
      <c r="I311" s="142"/>
      <c r="J311" s="176">
        <f>'Discharge Information'!F311</f>
        <v>0</v>
      </c>
      <c r="K311" s="87"/>
    </row>
    <row r="312" spans="1:11" ht="60" customHeight="1" x14ac:dyDescent="0.25">
      <c r="A312" s="1">
        <f t="shared" si="4"/>
        <v>300</v>
      </c>
      <c r="B312" s="116">
        <f>'Initial Client Information'!B312</f>
        <v>0</v>
      </c>
      <c r="C312" s="117">
        <f>'Initial Client Information'!C312</f>
        <v>0</v>
      </c>
      <c r="D312" s="118">
        <f>'Initial Client Information'!D312</f>
        <v>0</v>
      </c>
      <c r="E312" s="130">
        <f>'Initial Client Information'!E312</f>
        <v>0</v>
      </c>
      <c r="F312" s="140"/>
      <c r="G312" s="136"/>
      <c r="H312" s="136"/>
      <c r="I312" s="142"/>
      <c r="J312" s="176">
        <f>'Discharge Information'!F312</f>
        <v>0</v>
      </c>
      <c r="K312" s="87"/>
    </row>
    <row r="313" spans="1:11" ht="60" customHeight="1" x14ac:dyDescent="0.25">
      <c r="A313" s="1">
        <f t="shared" si="4"/>
        <v>301</v>
      </c>
      <c r="B313" s="116">
        <f>'Initial Client Information'!B313</f>
        <v>0</v>
      </c>
      <c r="C313" s="117">
        <f>'Initial Client Information'!C313</f>
        <v>0</v>
      </c>
      <c r="D313" s="118">
        <f>'Initial Client Information'!D313</f>
        <v>0</v>
      </c>
      <c r="E313" s="130">
        <f>'Initial Client Information'!E313</f>
        <v>0</v>
      </c>
      <c r="F313" s="140"/>
      <c r="G313" s="136"/>
      <c r="H313" s="136"/>
      <c r="I313" s="142"/>
      <c r="J313" s="176">
        <f>'Discharge Information'!F313</f>
        <v>0</v>
      </c>
      <c r="K313" s="87"/>
    </row>
    <row r="314" spans="1:11" ht="60" customHeight="1" x14ac:dyDescent="0.25">
      <c r="A314" s="1">
        <f t="shared" si="4"/>
        <v>302</v>
      </c>
      <c r="B314" s="116">
        <f>'Initial Client Information'!B314</f>
        <v>0</v>
      </c>
      <c r="C314" s="117">
        <f>'Initial Client Information'!C314</f>
        <v>0</v>
      </c>
      <c r="D314" s="118">
        <f>'Initial Client Information'!D314</f>
        <v>0</v>
      </c>
      <c r="E314" s="130">
        <f>'Initial Client Information'!E314</f>
        <v>0</v>
      </c>
      <c r="F314" s="140"/>
      <c r="G314" s="136"/>
      <c r="H314" s="136"/>
      <c r="I314" s="142"/>
      <c r="J314" s="176">
        <f>'Discharge Information'!F314</f>
        <v>0</v>
      </c>
      <c r="K314" s="87"/>
    </row>
    <row r="315" spans="1:11" ht="60" customHeight="1" x14ac:dyDescent="0.25">
      <c r="A315" s="1">
        <f t="shared" si="4"/>
        <v>303</v>
      </c>
      <c r="B315" s="116">
        <f>'Initial Client Information'!B315</f>
        <v>0</v>
      </c>
      <c r="C315" s="117">
        <f>'Initial Client Information'!C315</f>
        <v>0</v>
      </c>
      <c r="D315" s="118">
        <f>'Initial Client Information'!D315</f>
        <v>0</v>
      </c>
      <c r="E315" s="130">
        <f>'Initial Client Information'!E315</f>
        <v>0</v>
      </c>
      <c r="F315" s="140"/>
      <c r="G315" s="136"/>
      <c r="H315" s="136"/>
      <c r="I315" s="142"/>
      <c r="J315" s="176">
        <f>'Discharge Information'!F315</f>
        <v>0</v>
      </c>
      <c r="K315" s="87"/>
    </row>
    <row r="316" spans="1:11" ht="60" customHeight="1" x14ac:dyDescent="0.25">
      <c r="A316" s="1">
        <f t="shared" si="4"/>
        <v>304</v>
      </c>
      <c r="B316" s="116">
        <f>'Initial Client Information'!B316</f>
        <v>0</v>
      </c>
      <c r="C316" s="117">
        <f>'Initial Client Information'!C316</f>
        <v>0</v>
      </c>
      <c r="D316" s="118">
        <f>'Initial Client Information'!D316</f>
        <v>0</v>
      </c>
      <c r="E316" s="130">
        <f>'Initial Client Information'!E316</f>
        <v>0</v>
      </c>
      <c r="F316" s="140"/>
      <c r="G316" s="136"/>
      <c r="H316" s="136"/>
      <c r="I316" s="142"/>
      <c r="J316" s="176">
        <f>'Discharge Information'!F316</f>
        <v>0</v>
      </c>
      <c r="K316" s="87"/>
    </row>
    <row r="317" spans="1:11" ht="60" customHeight="1" x14ac:dyDescent="0.25">
      <c r="A317" s="1">
        <f t="shared" si="4"/>
        <v>305</v>
      </c>
      <c r="B317" s="116">
        <f>'Initial Client Information'!B317</f>
        <v>0</v>
      </c>
      <c r="C317" s="117">
        <f>'Initial Client Information'!C317</f>
        <v>0</v>
      </c>
      <c r="D317" s="118">
        <f>'Initial Client Information'!D317</f>
        <v>0</v>
      </c>
      <c r="E317" s="130">
        <f>'Initial Client Information'!E317</f>
        <v>0</v>
      </c>
      <c r="F317" s="140"/>
      <c r="G317" s="136"/>
      <c r="H317" s="136"/>
      <c r="I317" s="142"/>
      <c r="J317" s="176">
        <f>'Discharge Information'!F317</f>
        <v>0</v>
      </c>
      <c r="K317" s="87"/>
    </row>
    <row r="318" spans="1:11" ht="60" customHeight="1" x14ac:dyDescent="0.25">
      <c r="A318" s="1">
        <f t="shared" si="4"/>
        <v>306</v>
      </c>
      <c r="B318" s="116">
        <f>'Initial Client Information'!B318</f>
        <v>0</v>
      </c>
      <c r="C318" s="117">
        <f>'Initial Client Information'!C318</f>
        <v>0</v>
      </c>
      <c r="D318" s="118">
        <f>'Initial Client Information'!D318</f>
        <v>0</v>
      </c>
      <c r="E318" s="130">
        <f>'Initial Client Information'!E318</f>
        <v>0</v>
      </c>
      <c r="F318" s="140"/>
      <c r="G318" s="136"/>
      <c r="H318" s="136"/>
      <c r="I318" s="142"/>
      <c r="J318" s="176">
        <f>'Discharge Information'!F318</f>
        <v>0</v>
      </c>
      <c r="K318" s="87"/>
    </row>
    <row r="319" spans="1:11" ht="60" customHeight="1" x14ac:dyDescent="0.25">
      <c r="A319" s="1">
        <f t="shared" si="4"/>
        <v>307</v>
      </c>
      <c r="B319" s="116">
        <f>'Initial Client Information'!B319</f>
        <v>0</v>
      </c>
      <c r="C319" s="117">
        <f>'Initial Client Information'!C319</f>
        <v>0</v>
      </c>
      <c r="D319" s="118">
        <f>'Initial Client Information'!D319</f>
        <v>0</v>
      </c>
      <c r="E319" s="130">
        <f>'Initial Client Information'!E319</f>
        <v>0</v>
      </c>
      <c r="F319" s="140"/>
      <c r="G319" s="136"/>
      <c r="H319" s="136"/>
      <c r="I319" s="142"/>
      <c r="J319" s="176">
        <f>'Discharge Information'!F319</f>
        <v>0</v>
      </c>
      <c r="K319" s="87"/>
    </row>
    <row r="320" spans="1:11" ht="60" customHeight="1" x14ac:dyDescent="0.25">
      <c r="A320" s="1">
        <f t="shared" si="4"/>
        <v>308</v>
      </c>
      <c r="B320" s="116">
        <f>'Initial Client Information'!B320</f>
        <v>0</v>
      </c>
      <c r="C320" s="117">
        <f>'Initial Client Information'!C320</f>
        <v>0</v>
      </c>
      <c r="D320" s="118">
        <f>'Initial Client Information'!D320</f>
        <v>0</v>
      </c>
      <c r="E320" s="130">
        <f>'Initial Client Information'!E320</f>
        <v>0</v>
      </c>
      <c r="F320" s="140"/>
      <c r="G320" s="136"/>
      <c r="H320" s="136"/>
      <c r="I320" s="142"/>
      <c r="J320" s="176">
        <f>'Discharge Information'!F320</f>
        <v>0</v>
      </c>
      <c r="K320" s="87"/>
    </row>
    <row r="321" spans="1:11" ht="60" customHeight="1" x14ac:dyDescent="0.25">
      <c r="A321" s="1">
        <f t="shared" si="4"/>
        <v>309</v>
      </c>
      <c r="B321" s="116">
        <f>'Initial Client Information'!B321</f>
        <v>0</v>
      </c>
      <c r="C321" s="117">
        <f>'Initial Client Information'!C321</f>
        <v>0</v>
      </c>
      <c r="D321" s="118">
        <f>'Initial Client Information'!D321</f>
        <v>0</v>
      </c>
      <c r="E321" s="130">
        <f>'Initial Client Information'!E321</f>
        <v>0</v>
      </c>
      <c r="F321" s="140"/>
      <c r="G321" s="136"/>
      <c r="H321" s="136"/>
      <c r="I321" s="142"/>
      <c r="J321" s="176">
        <f>'Discharge Information'!F321</f>
        <v>0</v>
      </c>
      <c r="K321" s="87"/>
    </row>
    <row r="322" spans="1:11" ht="60" customHeight="1" x14ac:dyDescent="0.25">
      <c r="A322" s="1">
        <f t="shared" si="4"/>
        <v>310</v>
      </c>
      <c r="B322" s="116">
        <f>'Initial Client Information'!B322</f>
        <v>0</v>
      </c>
      <c r="C322" s="117">
        <f>'Initial Client Information'!C322</f>
        <v>0</v>
      </c>
      <c r="D322" s="118">
        <f>'Initial Client Information'!D322</f>
        <v>0</v>
      </c>
      <c r="E322" s="130">
        <f>'Initial Client Information'!E322</f>
        <v>0</v>
      </c>
      <c r="F322" s="140"/>
      <c r="G322" s="136"/>
      <c r="H322" s="136"/>
      <c r="I322" s="142"/>
      <c r="J322" s="176">
        <f>'Discharge Information'!F322</f>
        <v>0</v>
      </c>
      <c r="K322" s="87"/>
    </row>
    <row r="323" spans="1:11" ht="60" customHeight="1" x14ac:dyDescent="0.25">
      <c r="A323" s="1">
        <f t="shared" si="4"/>
        <v>311</v>
      </c>
      <c r="B323" s="116">
        <f>'Initial Client Information'!B323</f>
        <v>0</v>
      </c>
      <c r="C323" s="117">
        <f>'Initial Client Information'!C323</f>
        <v>0</v>
      </c>
      <c r="D323" s="118">
        <f>'Initial Client Information'!D323</f>
        <v>0</v>
      </c>
      <c r="E323" s="130">
        <f>'Initial Client Information'!E323</f>
        <v>0</v>
      </c>
      <c r="F323" s="140"/>
      <c r="G323" s="136"/>
      <c r="H323" s="136"/>
      <c r="I323" s="142"/>
      <c r="J323" s="176">
        <f>'Discharge Information'!F323</f>
        <v>0</v>
      </c>
      <c r="K323" s="87"/>
    </row>
    <row r="324" spans="1:11" ht="60" customHeight="1" x14ac:dyDescent="0.25">
      <c r="A324" s="1">
        <f t="shared" si="4"/>
        <v>312</v>
      </c>
      <c r="B324" s="116">
        <f>'Initial Client Information'!B324</f>
        <v>0</v>
      </c>
      <c r="C324" s="117">
        <f>'Initial Client Information'!C324</f>
        <v>0</v>
      </c>
      <c r="D324" s="118">
        <f>'Initial Client Information'!D324</f>
        <v>0</v>
      </c>
      <c r="E324" s="130">
        <f>'Initial Client Information'!E324</f>
        <v>0</v>
      </c>
      <c r="F324" s="140"/>
      <c r="G324" s="136"/>
      <c r="H324" s="136"/>
      <c r="I324" s="142"/>
      <c r="J324" s="176">
        <f>'Discharge Information'!F324</f>
        <v>0</v>
      </c>
      <c r="K324" s="87"/>
    </row>
    <row r="325" spans="1:11" ht="60" customHeight="1" x14ac:dyDescent="0.25">
      <c r="A325" s="1">
        <f t="shared" si="4"/>
        <v>313</v>
      </c>
      <c r="B325" s="116">
        <f>'Initial Client Information'!B325</f>
        <v>0</v>
      </c>
      <c r="C325" s="117">
        <f>'Initial Client Information'!C325</f>
        <v>0</v>
      </c>
      <c r="D325" s="118">
        <f>'Initial Client Information'!D325</f>
        <v>0</v>
      </c>
      <c r="E325" s="130">
        <f>'Initial Client Information'!E325</f>
        <v>0</v>
      </c>
      <c r="F325" s="140"/>
      <c r="G325" s="136"/>
      <c r="H325" s="136"/>
      <c r="I325" s="142"/>
      <c r="J325" s="176">
        <f>'Discharge Information'!F325</f>
        <v>0</v>
      </c>
      <c r="K325" s="87"/>
    </row>
    <row r="326" spans="1:11" ht="60" customHeight="1" x14ac:dyDescent="0.25">
      <c r="A326" s="1">
        <f t="shared" si="4"/>
        <v>314</v>
      </c>
      <c r="B326" s="116">
        <f>'Initial Client Information'!B326</f>
        <v>0</v>
      </c>
      <c r="C326" s="117">
        <f>'Initial Client Information'!C326</f>
        <v>0</v>
      </c>
      <c r="D326" s="118">
        <f>'Initial Client Information'!D326</f>
        <v>0</v>
      </c>
      <c r="E326" s="130">
        <f>'Initial Client Information'!E326</f>
        <v>0</v>
      </c>
      <c r="F326" s="140"/>
      <c r="G326" s="136"/>
      <c r="H326" s="136"/>
      <c r="I326" s="142"/>
      <c r="J326" s="176">
        <f>'Discharge Information'!F326</f>
        <v>0</v>
      </c>
      <c r="K326" s="87"/>
    </row>
    <row r="327" spans="1:11" ht="60" customHeight="1" x14ac:dyDescent="0.25">
      <c r="A327" s="1">
        <f t="shared" si="4"/>
        <v>315</v>
      </c>
      <c r="B327" s="116">
        <f>'Initial Client Information'!B327</f>
        <v>0</v>
      </c>
      <c r="C327" s="117">
        <f>'Initial Client Information'!C327</f>
        <v>0</v>
      </c>
      <c r="D327" s="118">
        <f>'Initial Client Information'!D327</f>
        <v>0</v>
      </c>
      <c r="E327" s="130">
        <f>'Initial Client Information'!E327</f>
        <v>0</v>
      </c>
      <c r="F327" s="140"/>
      <c r="G327" s="136"/>
      <c r="H327" s="136"/>
      <c r="I327" s="142"/>
      <c r="J327" s="176">
        <f>'Discharge Information'!F327</f>
        <v>0</v>
      </c>
      <c r="K327" s="87"/>
    </row>
    <row r="328" spans="1:11" ht="60" customHeight="1" x14ac:dyDescent="0.25">
      <c r="A328" s="1">
        <f t="shared" si="4"/>
        <v>316</v>
      </c>
      <c r="B328" s="116">
        <f>'Initial Client Information'!B328</f>
        <v>0</v>
      </c>
      <c r="C328" s="117">
        <f>'Initial Client Information'!C328</f>
        <v>0</v>
      </c>
      <c r="D328" s="118">
        <f>'Initial Client Information'!D328</f>
        <v>0</v>
      </c>
      <c r="E328" s="130">
        <f>'Initial Client Information'!E328</f>
        <v>0</v>
      </c>
      <c r="F328" s="140"/>
      <c r="G328" s="136"/>
      <c r="H328" s="136"/>
      <c r="I328" s="142"/>
      <c r="J328" s="176">
        <f>'Discharge Information'!F328</f>
        <v>0</v>
      </c>
      <c r="K328" s="87"/>
    </row>
    <row r="329" spans="1:11" ht="60" customHeight="1" x14ac:dyDescent="0.25">
      <c r="A329" s="1">
        <f t="shared" si="4"/>
        <v>317</v>
      </c>
      <c r="B329" s="116">
        <f>'Initial Client Information'!B329</f>
        <v>0</v>
      </c>
      <c r="C329" s="117">
        <f>'Initial Client Information'!C329</f>
        <v>0</v>
      </c>
      <c r="D329" s="118">
        <f>'Initial Client Information'!D329</f>
        <v>0</v>
      </c>
      <c r="E329" s="130">
        <f>'Initial Client Information'!E329</f>
        <v>0</v>
      </c>
      <c r="F329" s="140"/>
      <c r="G329" s="136"/>
      <c r="H329" s="136"/>
      <c r="I329" s="142"/>
      <c r="J329" s="176">
        <f>'Discharge Information'!F329</f>
        <v>0</v>
      </c>
      <c r="K329" s="87"/>
    </row>
    <row r="330" spans="1:11" ht="60" customHeight="1" x14ac:dyDescent="0.25">
      <c r="A330" s="1">
        <f t="shared" si="4"/>
        <v>318</v>
      </c>
      <c r="B330" s="116">
        <f>'Initial Client Information'!B330</f>
        <v>0</v>
      </c>
      <c r="C330" s="117">
        <f>'Initial Client Information'!C330</f>
        <v>0</v>
      </c>
      <c r="D330" s="118">
        <f>'Initial Client Information'!D330</f>
        <v>0</v>
      </c>
      <c r="E330" s="130">
        <f>'Initial Client Information'!E330</f>
        <v>0</v>
      </c>
      <c r="F330" s="140"/>
      <c r="G330" s="136"/>
      <c r="H330" s="136"/>
      <c r="I330" s="142"/>
      <c r="J330" s="176">
        <f>'Discharge Information'!F330</f>
        <v>0</v>
      </c>
      <c r="K330" s="87"/>
    </row>
    <row r="331" spans="1:11" ht="60" customHeight="1" x14ac:dyDescent="0.25">
      <c r="A331" s="1">
        <f t="shared" si="4"/>
        <v>319</v>
      </c>
      <c r="B331" s="116">
        <f>'Initial Client Information'!B331</f>
        <v>0</v>
      </c>
      <c r="C331" s="117">
        <f>'Initial Client Information'!C331</f>
        <v>0</v>
      </c>
      <c r="D331" s="118">
        <f>'Initial Client Information'!D331</f>
        <v>0</v>
      </c>
      <c r="E331" s="130">
        <f>'Initial Client Information'!E331</f>
        <v>0</v>
      </c>
      <c r="F331" s="140"/>
      <c r="G331" s="136"/>
      <c r="H331" s="136"/>
      <c r="I331" s="142"/>
      <c r="J331" s="176">
        <f>'Discharge Information'!F331</f>
        <v>0</v>
      </c>
      <c r="K331" s="87"/>
    </row>
    <row r="332" spans="1:11" ht="60" customHeight="1" x14ac:dyDescent="0.25">
      <c r="A332" s="1">
        <f t="shared" si="4"/>
        <v>320</v>
      </c>
      <c r="B332" s="116">
        <f>'Initial Client Information'!B332</f>
        <v>0</v>
      </c>
      <c r="C332" s="117">
        <f>'Initial Client Information'!C332</f>
        <v>0</v>
      </c>
      <c r="D332" s="118">
        <f>'Initial Client Information'!D332</f>
        <v>0</v>
      </c>
      <c r="E332" s="130">
        <f>'Initial Client Information'!E332</f>
        <v>0</v>
      </c>
      <c r="F332" s="140"/>
      <c r="G332" s="136"/>
      <c r="H332" s="136"/>
      <c r="I332" s="142"/>
      <c r="J332" s="176">
        <f>'Discharge Information'!F332</f>
        <v>0</v>
      </c>
      <c r="K332" s="87"/>
    </row>
    <row r="333" spans="1:11" ht="60" customHeight="1" x14ac:dyDescent="0.25">
      <c r="A333" s="1">
        <f t="shared" si="4"/>
        <v>321</v>
      </c>
      <c r="B333" s="116">
        <f>'Initial Client Information'!B333</f>
        <v>0</v>
      </c>
      <c r="C333" s="117">
        <f>'Initial Client Information'!C333</f>
        <v>0</v>
      </c>
      <c r="D333" s="118">
        <f>'Initial Client Information'!D333</f>
        <v>0</v>
      </c>
      <c r="E333" s="130">
        <f>'Initial Client Information'!E333</f>
        <v>0</v>
      </c>
      <c r="F333" s="140"/>
      <c r="G333" s="136"/>
      <c r="H333" s="136"/>
      <c r="I333" s="142"/>
      <c r="J333" s="176">
        <f>'Discharge Information'!F333</f>
        <v>0</v>
      </c>
      <c r="K333" s="87"/>
    </row>
    <row r="334" spans="1:11" ht="60" customHeight="1" x14ac:dyDescent="0.25">
      <c r="A334" s="1">
        <f t="shared" ref="A334:A397" si="5">ROW(A322)</f>
        <v>322</v>
      </c>
      <c r="B334" s="116">
        <f>'Initial Client Information'!B334</f>
        <v>0</v>
      </c>
      <c r="C334" s="117">
        <f>'Initial Client Information'!C334</f>
        <v>0</v>
      </c>
      <c r="D334" s="118">
        <f>'Initial Client Information'!D334</f>
        <v>0</v>
      </c>
      <c r="E334" s="130">
        <f>'Initial Client Information'!E334</f>
        <v>0</v>
      </c>
      <c r="F334" s="140"/>
      <c r="G334" s="136"/>
      <c r="H334" s="136"/>
      <c r="I334" s="142"/>
      <c r="J334" s="176">
        <f>'Discharge Information'!F334</f>
        <v>0</v>
      </c>
      <c r="K334" s="87"/>
    </row>
    <row r="335" spans="1:11" ht="60" customHeight="1" x14ac:dyDescent="0.25">
      <c r="A335" s="1">
        <f t="shared" si="5"/>
        <v>323</v>
      </c>
      <c r="B335" s="116">
        <f>'Initial Client Information'!B335</f>
        <v>0</v>
      </c>
      <c r="C335" s="117">
        <f>'Initial Client Information'!C335</f>
        <v>0</v>
      </c>
      <c r="D335" s="118">
        <f>'Initial Client Information'!D335</f>
        <v>0</v>
      </c>
      <c r="E335" s="130">
        <f>'Initial Client Information'!E335</f>
        <v>0</v>
      </c>
      <c r="F335" s="140"/>
      <c r="G335" s="136"/>
      <c r="H335" s="136"/>
      <c r="I335" s="142"/>
      <c r="J335" s="176">
        <f>'Discharge Information'!F335</f>
        <v>0</v>
      </c>
      <c r="K335" s="87"/>
    </row>
    <row r="336" spans="1:11" ht="60" customHeight="1" x14ac:dyDescent="0.25">
      <c r="A336" s="1">
        <f t="shared" si="5"/>
        <v>324</v>
      </c>
      <c r="B336" s="116">
        <f>'Initial Client Information'!B336</f>
        <v>0</v>
      </c>
      <c r="C336" s="117">
        <f>'Initial Client Information'!C336</f>
        <v>0</v>
      </c>
      <c r="D336" s="118">
        <f>'Initial Client Information'!D336</f>
        <v>0</v>
      </c>
      <c r="E336" s="130">
        <f>'Initial Client Information'!E336</f>
        <v>0</v>
      </c>
      <c r="F336" s="140"/>
      <c r="G336" s="136"/>
      <c r="H336" s="136"/>
      <c r="I336" s="142"/>
      <c r="J336" s="176">
        <f>'Discharge Information'!F336</f>
        <v>0</v>
      </c>
      <c r="K336" s="87"/>
    </row>
    <row r="337" spans="1:11" ht="60" customHeight="1" x14ac:dyDescent="0.25">
      <c r="A337" s="1">
        <f t="shared" si="5"/>
        <v>325</v>
      </c>
      <c r="B337" s="116">
        <f>'Initial Client Information'!B337</f>
        <v>0</v>
      </c>
      <c r="C337" s="117">
        <f>'Initial Client Information'!C337</f>
        <v>0</v>
      </c>
      <c r="D337" s="118">
        <f>'Initial Client Information'!D337</f>
        <v>0</v>
      </c>
      <c r="E337" s="130">
        <f>'Initial Client Information'!E337</f>
        <v>0</v>
      </c>
      <c r="F337" s="140"/>
      <c r="G337" s="136"/>
      <c r="H337" s="136"/>
      <c r="I337" s="142"/>
      <c r="J337" s="176">
        <f>'Discharge Information'!F337</f>
        <v>0</v>
      </c>
      <c r="K337" s="87"/>
    </row>
    <row r="338" spans="1:11" ht="60" customHeight="1" x14ac:dyDescent="0.25">
      <c r="A338" s="1">
        <f t="shared" si="5"/>
        <v>326</v>
      </c>
      <c r="B338" s="116">
        <f>'Initial Client Information'!B338</f>
        <v>0</v>
      </c>
      <c r="C338" s="117">
        <f>'Initial Client Information'!C338</f>
        <v>0</v>
      </c>
      <c r="D338" s="118">
        <f>'Initial Client Information'!D338</f>
        <v>0</v>
      </c>
      <c r="E338" s="130">
        <f>'Initial Client Information'!E338</f>
        <v>0</v>
      </c>
      <c r="F338" s="140"/>
      <c r="G338" s="136"/>
      <c r="H338" s="136"/>
      <c r="I338" s="142"/>
      <c r="J338" s="176">
        <f>'Discharge Information'!F338</f>
        <v>0</v>
      </c>
      <c r="K338" s="87"/>
    </row>
    <row r="339" spans="1:11" ht="60" customHeight="1" x14ac:dyDescent="0.25">
      <c r="A339" s="1">
        <f t="shared" si="5"/>
        <v>327</v>
      </c>
      <c r="B339" s="116">
        <f>'Initial Client Information'!B339</f>
        <v>0</v>
      </c>
      <c r="C339" s="117">
        <f>'Initial Client Information'!C339</f>
        <v>0</v>
      </c>
      <c r="D339" s="118">
        <f>'Initial Client Information'!D339</f>
        <v>0</v>
      </c>
      <c r="E339" s="130">
        <f>'Initial Client Information'!E339</f>
        <v>0</v>
      </c>
      <c r="F339" s="140"/>
      <c r="G339" s="136"/>
      <c r="H339" s="136"/>
      <c r="I339" s="142"/>
      <c r="J339" s="176">
        <f>'Discharge Information'!F339</f>
        <v>0</v>
      </c>
      <c r="K339" s="87"/>
    </row>
    <row r="340" spans="1:11" ht="60" customHeight="1" x14ac:dyDescent="0.25">
      <c r="A340" s="1">
        <f t="shared" si="5"/>
        <v>328</v>
      </c>
      <c r="B340" s="116">
        <f>'Initial Client Information'!B340</f>
        <v>0</v>
      </c>
      <c r="C340" s="117">
        <f>'Initial Client Information'!C340</f>
        <v>0</v>
      </c>
      <c r="D340" s="118">
        <f>'Initial Client Information'!D340</f>
        <v>0</v>
      </c>
      <c r="E340" s="130">
        <f>'Initial Client Information'!E340</f>
        <v>0</v>
      </c>
      <c r="F340" s="140"/>
      <c r="G340" s="136"/>
      <c r="H340" s="136"/>
      <c r="I340" s="142"/>
      <c r="J340" s="176">
        <f>'Discharge Information'!F340</f>
        <v>0</v>
      </c>
      <c r="K340" s="87"/>
    </row>
    <row r="341" spans="1:11" ht="60" customHeight="1" x14ac:dyDescent="0.25">
      <c r="A341" s="1">
        <f t="shared" si="5"/>
        <v>329</v>
      </c>
      <c r="B341" s="116">
        <f>'Initial Client Information'!B341</f>
        <v>0</v>
      </c>
      <c r="C341" s="117">
        <f>'Initial Client Information'!C341</f>
        <v>0</v>
      </c>
      <c r="D341" s="118">
        <f>'Initial Client Information'!D341</f>
        <v>0</v>
      </c>
      <c r="E341" s="130">
        <f>'Initial Client Information'!E341</f>
        <v>0</v>
      </c>
      <c r="F341" s="140"/>
      <c r="G341" s="136"/>
      <c r="H341" s="136"/>
      <c r="I341" s="142"/>
      <c r="J341" s="176">
        <f>'Discharge Information'!F341</f>
        <v>0</v>
      </c>
      <c r="K341" s="87"/>
    </row>
    <row r="342" spans="1:11" ht="60" customHeight="1" x14ac:dyDescent="0.25">
      <c r="A342" s="1">
        <f t="shared" si="5"/>
        <v>330</v>
      </c>
      <c r="B342" s="116">
        <f>'Initial Client Information'!B342</f>
        <v>0</v>
      </c>
      <c r="C342" s="117">
        <f>'Initial Client Information'!C342</f>
        <v>0</v>
      </c>
      <c r="D342" s="118">
        <f>'Initial Client Information'!D342</f>
        <v>0</v>
      </c>
      <c r="E342" s="130">
        <f>'Initial Client Information'!E342</f>
        <v>0</v>
      </c>
      <c r="F342" s="140"/>
      <c r="G342" s="136"/>
      <c r="H342" s="136"/>
      <c r="I342" s="142"/>
      <c r="J342" s="176">
        <f>'Discharge Information'!F342</f>
        <v>0</v>
      </c>
      <c r="K342" s="87"/>
    </row>
    <row r="343" spans="1:11" ht="60" customHeight="1" x14ac:dyDescent="0.25">
      <c r="A343" s="1">
        <f t="shared" si="5"/>
        <v>331</v>
      </c>
      <c r="B343" s="116">
        <f>'Initial Client Information'!B343</f>
        <v>0</v>
      </c>
      <c r="C343" s="117">
        <f>'Initial Client Information'!C343</f>
        <v>0</v>
      </c>
      <c r="D343" s="118">
        <f>'Initial Client Information'!D343</f>
        <v>0</v>
      </c>
      <c r="E343" s="130">
        <f>'Initial Client Information'!E343</f>
        <v>0</v>
      </c>
      <c r="F343" s="140"/>
      <c r="G343" s="136"/>
      <c r="H343" s="136"/>
      <c r="I343" s="142"/>
      <c r="J343" s="176">
        <f>'Discharge Information'!F343</f>
        <v>0</v>
      </c>
      <c r="K343" s="87"/>
    </row>
    <row r="344" spans="1:11" ht="60" customHeight="1" x14ac:dyDescent="0.25">
      <c r="A344" s="1">
        <f t="shared" si="5"/>
        <v>332</v>
      </c>
      <c r="B344" s="116">
        <f>'Initial Client Information'!B344</f>
        <v>0</v>
      </c>
      <c r="C344" s="117">
        <f>'Initial Client Information'!C344</f>
        <v>0</v>
      </c>
      <c r="D344" s="118">
        <f>'Initial Client Information'!D344</f>
        <v>0</v>
      </c>
      <c r="E344" s="130">
        <f>'Initial Client Information'!E344</f>
        <v>0</v>
      </c>
      <c r="F344" s="140"/>
      <c r="G344" s="136"/>
      <c r="H344" s="136"/>
      <c r="I344" s="142"/>
      <c r="J344" s="176">
        <f>'Discharge Information'!F344</f>
        <v>0</v>
      </c>
      <c r="K344" s="87"/>
    </row>
    <row r="345" spans="1:11" ht="60" customHeight="1" x14ac:dyDescent="0.25">
      <c r="A345" s="1">
        <f t="shared" si="5"/>
        <v>333</v>
      </c>
      <c r="B345" s="116">
        <f>'Initial Client Information'!B345</f>
        <v>0</v>
      </c>
      <c r="C345" s="117">
        <f>'Initial Client Information'!C345</f>
        <v>0</v>
      </c>
      <c r="D345" s="118">
        <f>'Initial Client Information'!D345</f>
        <v>0</v>
      </c>
      <c r="E345" s="130">
        <f>'Initial Client Information'!E345</f>
        <v>0</v>
      </c>
      <c r="F345" s="140"/>
      <c r="G345" s="136"/>
      <c r="H345" s="136"/>
      <c r="I345" s="142"/>
      <c r="J345" s="176">
        <f>'Discharge Information'!F345</f>
        <v>0</v>
      </c>
      <c r="K345" s="87"/>
    </row>
    <row r="346" spans="1:11" ht="60" customHeight="1" x14ac:dyDescent="0.25">
      <c r="A346" s="1">
        <f t="shared" si="5"/>
        <v>334</v>
      </c>
      <c r="B346" s="116">
        <f>'Initial Client Information'!B346</f>
        <v>0</v>
      </c>
      <c r="C346" s="117">
        <f>'Initial Client Information'!C346</f>
        <v>0</v>
      </c>
      <c r="D346" s="118">
        <f>'Initial Client Information'!D346</f>
        <v>0</v>
      </c>
      <c r="E346" s="130">
        <f>'Initial Client Information'!E346</f>
        <v>0</v>
      </c>
      <c r="F346" s="140"/>
      <c r="G346" s="136"/>
      <c r="H346" s="136"/>
      <c r="I346" s="142"/>
      <c r="J346" s="176">
        <f>'Discharge Information'!F346</f>
        <v>0</v>
      </c>
      <c r="K346" s="87"/>
    </row>
    <row r="347" spans="1:11" ht="60" customHeight="1" x14ac:dyDescent="0.25">
      <c r="A347" s="1">
        <f t="shared" si="5"/>
        <v>335</v>
      </c>
      <c r="B347" s="116">
        <f>'Initial Client Information'!B347</f>
        <v>0</v>
      </c>
      <c r="C347" s="117">
        <f>'Initial Client Information'!C347</f>
        <v>0</v>
      </c>
      <c r="D347" s="118">
        <f>'Initial Client Information'!D347</f>
        <v>0</v>
      </c>
      <c r="E347" s="130">
        <f>'Initial Client Information'!E347</f>
        <v>0</v>
      </c>
      <c r="F347" s="140"/>
      <c r="G347" s="136"/>
      <c r="H347" s="136"/>
      <c r="I347" s="142"/>
      <c r="J347" s="176">
        <f>'Discharge Information'!F347</f>
        <v>0</v>
      </c>
      <c r="K347" s="87"/>
    </row>
    <row r="348" spans="1:11" ht="60" customHeight="1" x14ac:dyDescent="0.25">
      <c r="A348" s="1">
        <f t="shared" si="5"/>
        <v>336</v>
      </c>
      <c r="B348" s="116">
        <f>'Initial Client Information'!B348</f>
        <v>0</v>
      </c>
      <c r="C348" s="117">
        <f>'Initial Client Information'!C348</f>
        <v>0</v>
      </c>
      <c r="D348" s="118">
        <f>'Initial Client Information'!D348</f>
        <v>0</v>
      </c>
      <c r="E348" s="130">
        <f>'Initial Client Information'!E348</f>
        <v>0</v>
      </c>
      <c r="F348" s="140"/>
      <c r="G348" s="136"/>
      <c r="H348" s="136"/>
      <c r="I348" s="142"/>
      <c r="J348" s="176">
        <f>'Discharge Information'!F348</f>
        <v>0</v>
      </c>
      <c r="K348" s="87"/>
    </row>
    <row r="349" spans="1:11" ht="60" customHeight="1" x14ac:dyDescent="0.25">
      <c r="A349" s="1">
        <f t="shared" si="5"/>
        <v>337</v>
      </c>
      <c r="B349" s="116">
        <f>'Initial Client Information'!B349</f>
        <v>0</v>
      </c>
      <c r="C349" s="117">
        <f>'Initial Client Information'!C349</f>
        <v>0</v>
      </c>
      <c r="D349" s="118">
        <f>'Initial Client Information'!D349</f>
        <v>0</v>
      </c>
      <c r="E349" s="130">
        <f>'Initial Client Information'!E349</f>
        <v>0</v>
      </c>
      <c r="F349" s="140"/>
      <c r="G349" s="136"/>
      <c r="H349" s="136"/>
      <c r="I349" s="142"/>
      <c r="J349" s="176">
        <f>'Discharge Information'!F349</f>
        <v>0</v>
      </c>
      <c r="K349" s="87"/>
    </row>
    <row r="350" spans="1:11" ht="60" customHeight="1" x14ac:dyDescent="0.25">
      <c r="A350" s="1">
        <f t="shared" si="5"/>
        <v>338</v>
      </c>
      <c r="B350" s="116">
        <f>'Initial Client Information'!B350</f>
        <v>0</v>
      </c>
      <c r="C350" s="117">
        <f>'Initial Client Information'!C350</f>
        <v>0</v>
      </c>
      <c r="D350" s="118">
        <f>'Initial Client Information'!D350</f>
        <v>0</v>
      </c>
      <c r="E350" s="130">
        <f>'Initial Client Information'!E350</f>
        <v>0</v>
      </c>
      <c r="F350" s="140"/>
      <c r="G350" s="136"/>
      <c r="H350" s="136"/>
      <c r="I350" s="142"/>
      <c r="J350" s="176">
        <f>'Discharge Information'!F350</f>
        <v>0</v>
      </c>
      <c r="K350" s="87"/>
    </row>
    <row r="351" spans="1:11" ht="60" customHeight="1" x14ac:dyDescent="0.25">
      <c r="A351" s="1">
        <f t="shared" si="5"/>
        <v>339</v>
      </c>
      <c r="B351" s="116">
        <f>'Initial Client Information'!B351</f>
        <v>0</v>
      </c>
      <c r="C351" s="117">
        <f>'Initial Client Information'!C351</f>
        <v>0</v>
      </c>
      <c r="D351" s="118">
        <f>'Initial Client Information'!D351</f>
        <v>0</v>
      </c>
      <c r="E351" s="130">
        <f>'Initial Client Information'!E351</f>
        <v>0</v>
      </c>
      <c r="F351" s="140"/>
      <c r="G351" s="136"/>
      <c r="H351" s="136"/>
      <c r="I351" s="142"/>
      <c r="J351" s="176">
        <f>'Discharge Information'!F351</f>
        <v>0</v>
      </c>
      <c r="K351" s="87"/>
    </row>
    <row r="352" spans="1:11" ht="60" customHeight="1" x14ac:dyDescent="0.25">
      <c r="A352" s="1">
        <f t="shared" si="5"/>
        <v>340</v>
      </c>
      <c r="B352" s="116">
        <f>'Initial Client Information'!B352</f>
        <v>0</v>
      </c>
      <c r="C352" s="117">
        <f>'Initial Client Information'!C352</f>
        <v>0</v>
      </c>
      <c r="D352" s="118">
        <f>'Initial Client Information'!D352</f>
        <v>0</v>
      </c>
      <c r="E352" s="130">
        <f>'Initial Client Information'!E352</f>
        <v>0</v>
      </c>
      <c r="F352" s="140"/>
      <c r="G352" s="136"/>
      <c r="H352" s="136"/>
      <c r="I352" s="142"/>
      <c r="J352" s="176">
        <f>'Discharge Information'!F352</f>
        <v>0</v>
      </c>
      <c r="K352" s="87"/>
    </row>
    <row r="353" spans="1:11" ht="60" customHeight="1" x14ac:dyDescent="0.25">
      <c r="A353" s="1">
        <f t="shared" si="5"/>
        <v>341</v>
      </c>
      <c r="B353" s="116">
        <f>'Initial Client Information'!B353</f>
        <v>0</v>
      </c>
      <c r="C353" s="117">
        <f>'Initial Client Information'!C353</f>
        <v>0</v>
      </c>
      <c r="D353" s="118">
        <f>'Initial Client Information'!D353</f>
        <v>0</v>
      </c>
      <c r="E353" s="130">
        <f>'Initial Client Information'!E353</f>
        <v>0</v>
      </c>
      <c r="F353" s="140"/>
      <c r="G353" s="136"/>
      <c r="H353" s="136"/>
      <c r="I353" s="142"/>
      <c r="J353" s="176">
        <f>'Discharge Information'!F353</f>
        <v>0</v>
      </c>
      <c r="K353" s="87"/>
    </row>
    <row r="354" spans="1:11" ht="60" customHeight="1" x14ac:dyDescent="0.25">
      <c r="A354" s="1">
        <f t="shared" si="5"/>
        <v>342</v>
      </c>
      <c r="B354" s="116">
        <f>'Initial Client Information'!B354</f>
        <v>0</v>
      </c>
      <c r="C354" s="117">
        <f>'Initial Client Information'!C354</f>
        <v>0</v>
      </c>
      <c r="D354" s="118">
        <f>'Initial Client Information'!D354</f>
        <v>0</v>
      </c>
      <c r="E354" s="130">
        <f>'Initial Client Information'!E354</f>
        <v>0</v>
      </c>
      <c r="F354" s="140"/>
      <c r="G354" s="136"/>
      <c r="H354" s="136"/>
      <c r="I354" s="142"/>
      <c r="J354" s="176">
        <f>'Discharge Information'!F354</f>
        <v>0</v>
      </c>
      <c r="K354" s="87"/>
    </row>
    <row r="355" spans="1:11" ht="60" customHeight="1" x14ac:dyDescent="0.25">
      <c r="A355" s="1">
        <f t="shared" si="5"/>
        <v>343</v>
      </c>
      <c r="B355" s="116">
        <f>'Initial Client Information'!B355</f>
        <v>0</v>
      </c>
      <c r="C355" s="117">
        <f>'Initial Client Information'!C355</f>
        <v>0</v>
      </c>
      <c r="D355" s="118">
        <f>'Initial Client Information'!D355</f>
        <v>0</v>
      </c>
      <c r="E355" s="130">
        <f>'Initial Client Information'!E355</f>
        <v>0</v>
      </c>
      <c r="F355" s="140"/>
      <c r="G355" s="136"/>
      <c r="H355" s="136"/>
      <c r="I355" s="142"/>
      <c r="J355" s="176">
        <f>'Discharge Information'!F355</f>
        <v>0</v>
      </c>
      <c r="K355" s="87"/>
    </row>
    <row r="356" spans="1:11" ht="60" customHeight="1" x14ac:dyDescent="0.25">
      <c r="A356" s="1">
        <f t="shared" si="5"/>
        <v>344</v>
      </c>
      <c r="B356" s="116">
        <f>'Initial Client Information'!B356</f>
        <v>0</v>
      </c>
      <c r="C356" s="117">
        <f>'Initial Client Information'!C356</f>
        <v>0</v>
      </c>
      <c r="D356" s="118">
        <f>'Initial Client Information'!D356</f>
        <v>0</v>
      </c>
      <c r="E356" s="130">
        <f>'Initial Client Information'!E356</f>
        <v>0</v>
      </c>
      <c r="F356" s="140"/>
      <c r="G356" s="136"/>
      <c r="H356" s="136"/>
      <c r="I356" s="142"/>
      <c r="J356" s="176">
        <f>'Discharge Information'!F356</f>
        <v>0</v>
      </c>
      <c r="K356" s="87"/>
    </row>
    <row r="357" spans="1:11" ht="60" customHeight="1" x14ac:dyDescent="0.25">
      <c r="A357" s="1">
        <f t="shared" si="5"/>
        <v>345</v>
      </c>
      <c r="B357" s="116">
        <f>'Initial Client Information'!B357</f>
        <v>0</v>
      </c>
      <c r="C357" s="117">
        <f>'Initial Client Information'!C357</f>
        <v>0</v>
      </c>
      <c r="D357" s="118">
        <f>'Initial Client Information'!D357</f>
        <v>0</v>
      </c>
      <c r="E357" s="130">
        <f>'Initial Client Information'!E357</f>
        <v>0</v>
      </c>
      <c r="F357" s="140"/>
      <c r="G357" s="136"/>
      <c r="H357" s="136"/>
      <c r="I357" s="142"/>
      <c r="J357" s="176">
        <f>'Discharge Information'!F357</f>
        <v>0</v>
      </c>
      <c r="K357" s="87"/>
    </row>
    <row r="358" spans="1:11" ht="60" customHeight="1" x14ac:dyDescent="0.25">
      <c r="A358" s="1">
        <f t="shared" si="5"/>
        <v>346</v>
      </c>
      <c r="B358" s="116">
        <f>'Initial Client Information'!B358</f>
        <v>0</v>
      </c>
      <c r="C358" s="117">
        <f>'Initial Client Information'!C358</f>
        <v>0</v>
      </c>
      <c r="D358" s="118">
        <f>'Initial Client Information'!D358</f>
        <v>0</v>
      </c>
      <c r="E358" s="130">
        <f>'Initial Client Information'!E358</f>
        <v>0</v>
      </c>
      <c r="F358" s="140"/>
      <c r="G358" s="136"/>
      <c r="H358" s="136"/>
      <c r="I358" s="142"/>
      <c r="J358" s="176">
        <f>'Discharge Information'!F358</f>
        <v>0</v>
      </c>
      <c r="K358" s="87"/>
    </row>
    <row r="359" spans="1:11" ht="60" customHeight="1" x14ac:dyDescent="0.25">
      <c r="A359" s="1">
        <f t="shared" si="5"/>
        <v>347</v>
      </c>
      <c r="B359" s="116">
        <f>'Initial Client Information'!B359</f>
        <v>0</v>
      </c>
      <c r="C359" s="117">
        <f>'Initial Client Information'!C359</f>
        <v>0</v>
      </c>
      <c r="D359" s="118">
        <f>'Initial Client Information'!D359</f>
        <v>0</v>
      </c>
      <c r="E359" s="130">
        <f>'Initial Client Information'!E359</f>
        <v>0</v>
      </c>
      <c r="F359" s="140"/>
      <c r="G359" s="136"/>
      <c r="H359" s="136"/>
      <c r="I359" s="142"/>
      <c r="J359" s="176">
        <f>'Discharge Information'!F359</f>
        <v>0</v>
      </c>
      <c r="K359" s="87"/>
    </row>
    <row r="360" spans="1:11" ht="60" customHeight="1" x14ac:dyDescent="0.25">
      <c r="A360" s="1">
        <f t="shared" si="5"/>
        <v>348</v>
      </c>
      <c r="B360" s="116">
        <f>'Initial Client Information'!B360</f>
        <v>0</v>
      </c>
      <c r="C360" s="117">
        <f>'Initial Client Information'!C360</f>
        <v>0</v>
      </c>
      <c r="D360" s="118">
        <f>'Initial Client Information'!D360</f>
        <v>0</v>
      </c>
      <c r="E360" s="130">
        <f>'Initial Client Information'!E360</f>
        <v>0</v>
      </c>
      <c r="F360" s="140"/>
      <c r="G360" s="136"/>
      <c r="H360" s="136"/>
      <c r="I360" s="142"/>
      <c r="J360" s="176">
        <f>'Discharge Information'!F360</f>
        <v>0</v>
      </c>
      <c r="K360" s="87"/>
    </row>
    <row r="361" spans="1:11" ht="60" customHeight="1" x14ac:dyDescent="0.25">
      <c r="A361" s="1">
        <f t="shared" si="5"/>
        <v>349</v>
      </c>
      <c r="B361" s="116">
        <f>'Initial Client Information'!B361</f>
        <v>0</v>
      </c>
      <c r="C361" s="117">
        <f>'Initial Client Information'!C361</f>
        <v>0</v>
      </c>
      <c r="D361" s="118">
        <f>'Initial Client Information'!D361</f>
        <v>0</v>
      </c>
      <c r="E361" s="130">
        <f>'Initial Client Information'!E361</f>
        <v>0</v>
      </c>
      <c r="F361" s="140"/>
      <c r="G361" s="136"/>
      <c r="H361" s="136"/>
      <c r="I361" s="142"/>
      <c r="J361" s="176">
        <f>'Discharge Information'!F361</f>
        <v>0</v>
      </c>
      <c r="K361" s="87"/>
    </row>
    <row r="362" spans="1:11" ht="60" customHeight="1" x14ac:dyDescent="0.25">
      <c r="A362" s="1">
        <f t="shared" si="5"/>
        <v>350</v>
      </c>
      <c r="B362" s="116">
        <f>'Initial Client Information'!B362</f>
        <v>0</v>
      </c>
      <c r="C362" s="117">
        <f>'Initial Client Information'!C362</f>
        <v>0</v>
      </c>
      <c r="D362" s="118">
        <f>'Initial Client Information'!D362</f>
        <v>0</v>
      </c>
      <c r="E362" s="130">
        <f>'Initial Client Information'!E362</f>
        <v>0</v>
      </c>
      <c r="F362" s="140"/>
      <c r="G362" s="136"/>
      <c r="H362" s="136"/>
      <c r="I362" s="142"/>
      <c r="J362" s="176">
        <f>'Discharge Information'!F362</f>
        <v>0</v>
      </c>
      <c r="K362" s="87"/>
    </row>
    <row r="363" spans="1:11" ht="60" customHeight="1" x14ac:dyDescent="0.25">
      <c r="A363" s="1">
        <f t="shared" si="5"/>
        <v>351</v>
      </c>
      <c r="B363" s="116">
        <f>'Initial Client Information'!B363</f>
        <v>0</v>
      </c>
      <c r="C363" s="117">
        <f>'Initial Client Information'!C363</f>
        <v>0</v>
      </c>
      <c r="D363" s="118">
        <f>'Initial Client Information'!D363</f>
        <v>0</v>
      </c>
      <c r="E363" s="130">
        <f>'Initial Client Information'!E363</f>
        <v>0</v>
      </c>
      <c r="F363" s="140"/>
      <c r="G363" s="136"/>
      <c r="H363" s="136"/>
      <c r="I363" s="142"/>
      <c r="J363" s="176">
        <f>'Discharge Information'!F363</f>
        <v>0</v>
      </c>
      <c r="K363" s="87"/>
    </row>
    <row r="364" spans="1:11" ht="60" customHeight="1" x14ac:dyDescent="0.25">
      <c r="A364" s="1">
        <f t="shared" si="5"/>
        <v>352</v>
      </c>
      <c r="B364" s="116">
        <f>'Initial Client Information'!B364</f>
        <v>0</v>
      </c>
      <c r="C364" s="117">
        <f>'Initial Client Information'!C364</f>
        <v>0</v>
      </c>
      <c r="D364" s="118">
        <f>'Initial Client Information'!D364</f>
        <v>0</v>
      </c>
      <c r="E364" s="130">
        <f>'Initial Client Information'!E364</f>
        <v>0</v>
      </c>
      <c r="F364" s="140"/>
      <c r="G364" s="136"/>
      <c r="H364" s="136"/>
      <c r="I364" s="142"/>
      <c r="J364" s="176">
        <f>'Discharge Information'!F364</f>
        <v>0</v>
      </c>
      <c r="K364" s="87"/>
    </row>
    <row r="365" spans="1:11" ht="60" customHeight="1" x14ac:dyDescent="0.25">
      <c r="A365" s="1">
        <f t="shared" si="5"/>
        <v>353</v>
      </c>
      <c r="B365" s="116">
        <f>'Initial Client Information'!B365</f>
        <v>0</v>
      </c>
      <c r="C365" s="117">
        <f>'Initial Client Information'!C365</f>
        <v>0</v>
      </c>
      <c r="D365" s="118">
        <f>'Initial Client Information'!D365</f>
        <v>0</v>
      </c>
      <c r="E365" s="130">
        <f>'Initial Client Information'!E365</f>
        <v>0</v>
      </c>
      <c r="F365" s="140"/>
      <c r="G365" s="136"/>
      <c r="H365" s="136"/>
      <c r="I365" s="142"/>
      <c r="J365" s="176">
        <f>'Discharge Information'!F365</f>
        <v>0</v>
      </c>
      <c r="K365" s="87"/>
    </row>
    <row r="366" spans="1:11" ht="60" customHeight="1" x14ac:dyDescent="0.25">
      <c r="A366" s="1">
        <f t="shared" si="5"/>
        <v>354</v>
      </c>
      <c r="B366" s="116">
        <f>'Initial Client Information'!B366</f>
        <v>0</v>
      </c>
      <c r="C366" s="117">
        <f>'Initial Client Information'!C366</f>
        <v>0</v>
      </c>
      <c r="D366" s="118">
        <f>'Initial Client Information'!D366</f>
        <v>0</v>
      </c>
      <c r="E366" s="130">
        <f>'Initial Client Information'!E366</f>
        <v>0</v>
      </c>
      <c r="F366" s="140"/>
      <c r="G366" s="136"/>
      <c r="H366" s="136"/>
      <c r="I366" s="142"/>
      <c r="J366" s="176">
        <f>'Discharge Information'!F366</f>
        <v>0</v>
      </c>
      <c r="K366" s="87"/>
    </row>
    <row r="367" spans="1:11" ht="60" customHeight="1" x14ac:dyDescent="0.25">
      <c r="A367" s="1">
        <f t="shared" si="5"/>
        <v>355</v>
      </c>
      <c r="B367" s="116">
        <f>'Initial Client Information'!B367</f>
        <v>0</v>
      </c>
      <c r="C367" s="117">
        <f>'Initial Client Information'!C367</f>
        <v>0</v>
      </c>
      <c r="D367" s="118">
        <f>'Initial Client Information'!D367</f>
        <v>0</v>
      </c>
      <c r="E367" s="130">
        <f>'Initial Client Information'!E367</f>
        <v>0</v>
      </c>
      <c r="F367" s="140"/>
      <c r="G367" s="136"/>
      <c r="H367" s="136"/>
      <c r="I367" s="142"/>
      <c r="J367" s="176">
        <f>'Discharge Information'!F367</f>
        <v>0</v>
      </c>
      <c r="K367" s="87"/>
    </row>
    <row r="368" spans="1:11" ht="60" customHeight="1" x14ac:dyDescent="0.25">
      <c r="A368" s="1">
        <f t="shared" si="5"/>
        <v>356</v>
      </c>
      <c r="B368" s="116">
        <f>'Initial Client Information'!B368</f>
        <v>0</v>
      </c>
      <c r="C368" s="117">
        <f>'Initial Client Information'!C368</f>
        <v>0</v>
      </c>
      <c r="D368" s="118">
        <f>'Initial Client Information'!D368</f>
        <v>0</v>
      </c>
      <c r="E368" s="130">
        <f>'Initial Client Information'!E368</f>
        <v>0</v>
      </c>
      <c r="F368" s="140"/>
      <c r="G368" s="136"/>
      <c r="H368" s="136"/>
      <c r="I368" s="142"/>
      <c r="J368" s="176">
        <f>'Discharge Information'!F368</f>
        <v>0</v>
      </c>
      <c r="K368" s="87"/>
    </row>
    <row r="369" spans="1:11" ht="60" customHeight="1" x14ac:dyDescent="0.25">
      <c r="A369" s="1">
        <f t="shared" si="5"/>
        <v>357</v>
      </c>
      <c r="B369" s="116">
        <f>'Initial Client Information'!B369</f>
        <v>0</v>
      </c>
      <c r="C369" s="117">
        <f>'Initial Client Information'!C369</f>
        <v>0</v>
      </c>
      <c r="D369" s="118">
        <f>'Initial Client Information'!D369</f>
        <v>0</v>
      </c>
      <c r="E369" s="130">
        <f>'Initial Client Information'!E369</f>
        <v>0</v>
      </c>
      <c r="F369" s="140"/>
      <c r="G369" s="136"/>
      <c r="H369" s="136"/>
      <c r="I369" s="142"/>
      <c r="J369" s="176">
        <f>'Discharge Information'!F369</f>
        <v>0</v>
      </c>
      <c r="K369" s="87"/>
    </row>
    <row r="370" spans="1:11" ht="60" customHeight="1" x14ac:dyDescent="0.25">
      <c r="A370" s="1">
        <f t="shared" si="5"/>
        <v>358</v>
      </c>
      <c r="B370" s="116">
        <f>'Initial Client Information'!B370</f>
        <v>0</v>
      </c>
      <c r="C370" s="117">
        <f>'Initial Client Information'!C370</f>
        <v>0</v>
      </c>
      <c r="D370" s="118">
        <f>'Initial Client Information'!D370</f>
        <v>0</v>
      </c>
      <c r="E370" s="130">
        <f>'Initial Client Information'!E370</f>
        <v>0</v>
      </c>
      <c r="F370" s="140"/>
      <c r="G370" s="136"/>
      <c r="H370" s="136"/>
      <c r="I370" s="142"/>
      <c r="J370" s="176">
        <f>'Discharge Information'!F370</f>
        <v>0</v>
      </c>
      <c r="K370" s="87"/>
    </row>
    <row r="371" spans="1:11" ht="60" customHeight="1" x14ac:dyDescent="0.25">
      <c r="A371" s="1">
        <f t="shared" si="5"/>
        <v>359</v>
      </c>
      <c r="B371" s="116">
        <f>'Initial Client Information'!B371</f>
        <v>0</v>
      </c>
      <c r="C371" s="117">
        <f>'Initial Client Information'!C371</f>
        <v>0</v>
      </c>
      <c r="D371" s="118">
        <f>'Initial Client Information'!D371</f>
        <v>0</v>
      </c>
      <c r="E371" s="130">
        <f>'Initial Client Information'!E371</f>
        <v>0</v>
      </c>
      <c r="F371" s="140"/>
      <c r="G371" s="136"/>
      <c r="H371" s="136"/>
      <c r="I371" s="142"/>
      <c r="J371" s="176">
        <f>'Discharge Information'!F371</f>
        <v>0</v>
      </c>
      <c r="K371" s="87"/>
    </row>
    <row r="372" spans="1:11" ht="60" customHeight="1" x14ac:dyDescent="0.25">
      <c r="A372" s="1">
        <f t="shared" si="5"/>
        <v>360</v>
      </c>
      <c r="B372" s="116">
        <f>'Initial Client Information'!B372</f>
        <v>0</v>
      </c>
      <c r="C372" s="117">
        <f>'Initial Client Information'!C372</f>
        <v>0</v>
      </c>
      <c r="D372" s="118">
        <f>'Initial Client Information'!D372</f>
        <v>0</v>
      </c>
      <c r="E372" s="130">
        <f>'Initial Client Information'!E372</f>
        <v>0</v>
      </c>
      <c r="F372" s="140"/>
      <c r="G372" s="136"/>
      <c r="H372" s="136"/>
      <c r="I372" s="142"/>
      <c r="J372" s="176">
        <f>'Discharge Information'!F372</f>
        <v>0</v>
      </c>
      <c r="K372" s="87"/>
    </row>
    <row r="373" spans="1:11" ht="60" customHeight="1" x14ac:dyDescent="0.25">
      <c r="A373" s="1">
        <f t="shared" si="5"/>
        <v>361</v>
      </c>
      <c r="B373" s="116">
        <f>'Initial Client Information'!B373</f>
        <v>0</v>
      </c>
      <c r="C373" s="117">
        <f>'Initial Client Information'!C373</f>
        <v>0</v>
      </c>
      <c r="D373" s="118">
        <f>'Initial Client Information'!D373</f>
        <v>0</v>
      </c>
      <c r="E373" s="130">
        <f>'Initial Client Information'!E373</f>
        <v>0</v>
      </c>
      <c r="F373" s="140"/>
      <c r="G373" s="136"/>
      <c r="H373" s="136"/>
      <c r="I373" s="142"/>
      <c r="J373" s="176">
        <f>'Discharge Information'!F373</f>
        <v>0</v>
      </c>
      <c r="K373" s="87"/>
    </row>
    <row r="374" spans="1:11" ht="60" customHeight="1" x14ac:dyDescent="0.25">
      <c r="A374" s="1">
        <f t="shared" si="5"/>
        <v>362</v>
      </c>
      <c r="B374" s="116">
        <f>'Initial Client Information'!B374</f>
        <v>0</v>
      </c>
      <c r="C374" s="117">
        <f>'Initial Client Information'!C374</f>
        <v>0</v>
      </c>
      <c r="D374" s="118">
        <f>'Initial Client Information'!D374</f>
        <v>0</v>
      </c>
      <c r="E374" s="130">
        <f>'Initial Client Information'!E374</f>
        <v>0</v>
      </c>
      <c r="F374" s="140"/>
      <c r="G374" s="136"/>
      <c r="H374" s="136"/>
      <c r="I374" s="142"/>
      <c r="J374" s="176">
        <f>'Discharge Information'!F374</f>
        <v>0</v>
      </c>
      <c r="K374" s="87"/>
    </row>
    <row r="375" spans="1:11" ht="60" customHeight="1" x14ac:dyDescent="0.25">
      <c r="A375" s="1">
        <f t="shared" si="5"/>
        <v>363</v>
      </c>
      <c r="B375" s="116">
        <f>'Initial Client Information'!B375</f>
        <v>0</v>
      </c>
      <c r="C375" s="117">
        <f>'Initial Client Information'!C375</f>
        <v>0</v>
      </c>
      <c r="D375" s="118">
        <f>'Initial Client Information'!D375</f>
        <v>0</v>
      </c>
      <c r="E375" s="130">
        <f>'Initial Client Information'!E375</f>
        <v>0</v>
      </c>
      <c r="F375" s="140"/>
      <c r="G375" s="136"/>
      <c r="H375" s="136"/>
      <c r="I375" s="142"/>
      <c r="J375" s="176">
        <f>'Discharge Information'!F375</f>
        <v>0</v>
      </c>
      <c r="K375" s="87"/>
    </row>
    <row r="376" spans="1:11" ht="60" customHeight="1" x14ac:dyDescent="0.25">
      <c r="A376" s="1">
        <f t="shared" si="5"/>
        <v>364</v>
      </c>
      <c r="B376" s="116">
        <f>'Initial Client Information'!B376</f>
        <v>0</v>
      </c>
      <c r="C376" s="117">
        <f>'Initial Client Information'!C376</f>
        <v>0</v>
      </c>
      <c r="D376" s="118">
        <f>'Initial Client Information'!D376</f>
        <v>0</v>
      </c>
      <c r="E376" s="130">
        <f>'Initial Client Information'!E376</f>
        <v>0</v>
      </c>
      <c r="F376" s="140"/>
      <c r="G376" s="136"/>
      <c r="H376" s="136"/>
      <c r="I376" s="142"/>
      <c r="J376" s="176">
        <f>'Discharge Information'!F376</f>
        <v>0</v>
      </c>
      <c r="K376" s="87"/>
    </row>
    <row r="377" spans="1:11" ht="60" customHeight="1" x14ac:dyDescent="0.25">
      <c r="A377" s="1">
        <f t="shared" si="5"/>
        <v>365</v>
      </c>
      <c r="B377" s="116">
        <f>'Initial Client Information'!B377</f>
        <v>0</v>
      </c>
      <c r="C377" s="117">
        <f>'Initial Client Information'!C377</f>
        <v>0</v>
      </c>
      <c r="D377" s="118">
        <f>'Initial Client Information'!D377</f>
        <v>0</v>
      </c>
      <c r="E377" s="130">
        <f>'Initial Client Information'!E377</f>
        <v>0</v>
      </c>
      <c r="F377" s="140"/>
      <c r="G377" s="136"/>
      <c r="H377" s="136"/>
      <c r="I377" s="142"/>
      <c r="J377" s="176">
        <f>'Discharge Information'!F377</f>
        <v>0</v>
      </c>
      <c r="K377" s="87"/>
    </row>
    <row r="378" spans="1:11" ht="60" customHeight="1" x14ac:dyDescent="0.25">
      <c r="A378" s="1">
        <f t="shared" si="5"/>
        <v>366</v>
      </c>
      <c r="B378" s="116">
        <f>'Initial Client Information'!B378</f>
        <v>0</v>
      </c>
      <c r="C378" s="117">
        <f>'Initial Client Information'!C378</f>
        <v>0</v>
      </c>
      <c r="D378" s="118">
        <f>'Initial Client Information'!D378</f>
        <v>0</v>
      </c>
      <c r="E378" s="130">
        <f>'Initial Client Information'!E378</f>
        <v>0</v>
      </c>
      <c r="F378" s="140"/>
      <c r="G378" s="136"/>
      <c r="H378" s="136"/>
      <c r="I378" s="142"/>
      <c r="J378" s="176">
        <f>'Discharge Information'!F378</f>
        <v>0</v>
      </c>
      <c r="K378" s="87"/>
    </row>
    <row r="379" spans="1:11" ht="60" customHeight="1" x14ac:dyDescent="0.25">
      <c r="A379" s="1">
        <f t="shared" si="5"/>
        <v>367</v>
      </c>
      <c r="B379" s="116">
        <f>'Initial Client Information'!B379</f>
        <v>0</v>
      </c>
      <c r="C379" s="117">
        <f>'Initial Client Information'!C379</f>
        <v>0</v>
      </c>
      <c r="D379" s="118">
        <f>'Initial Client Information'!D379</f>
        <v>0</v>
      </c>
      <c r="E379" s="130">
        <f>'Initial Client Information'!E379</f>
        <v>0</v>
      </c>
      <c r="F379" s="140"/>
      <c r="G379" s="136"/>
      <c r="H379" s="136"/>
      <c r="I379" s="142"/>
      <c r="J379" s="176">
        <f>'Discharge Information'!F379</f>
        <v>0</v>
      </c>
      <c r="K379" s="87"/>
    </row>
    <row r="380" spans="1:11" ht="60" customHeight="1" x14ac:dyDescent="0.25">
      <c r="A380" s="1">
        <f t="shared" si="5"/>
        <v>368</v>
      </c>
      <c r="B380" s="116">
        <f>'Initial Client Information'!B380</f>
        <v>0</v>
      </c>
      <c r="C380" s="117">
        <f>'Initial Client Information'!C380</f>
        <v>0</v>
      </c>
      <c r="D380" s="118">
        <f>'Initial Client Information'!D380</f>
        <v>0</v>
      </c>
      <c r="E380" s="130">
        <f>'Initial Client Information'!E380</f>
        <v>0</v>
      </c>
      <c r="F380" s="140"/>
      <c r="G380" s="136"/>
      <c r="H380" s="136"/>
      <c r="I380" s="142"/>
      <c r="J380" s="176">
        <f>'Discharge Information'!F380</f>
        <v>0</v>
      </c>
      <c r="K380" s="87"/>
    </row>
    <row r="381" spans="1:11" ht="60" customHeight="1" x14ac:dyDescent="0.25">
      <c r="A381" s="1">
        <f t="shared" si="5"/>
        <v>369</v>
      </c>
      <c r="B381" s="116">
        <f>'Initial Client Information'!B381</f>
        <v>0</v>
      </c>
      <c r="C381" s="117">
        <f>'Initial Client Information'!C381</f>
        <v>0</v>
      </c>
      <c r="D381" s="118">
        <f>'Initial Client Information'!D381</f>
        <v>0</v>
      </c>
      <c r="E381" s="130">
        <f>'Initial Client Information'!E381</f>
        <v>0</v>
      </c>
      <c r="F381" s="140"/>
      <c r="G381" s="136"/>
      <c r="H381" s="136"/>
      <c r="I381" s="142"/>
      <c r="J381" s="176">
        <f>'Discharge Information'!F381</f>
        <v>0</v>
      </c>
      <c r="K381" s="87"/>
    </row>
    <row r="382" spans="1:11" ht="60" customHeight="1" x14ac:dyDescent="0.25">
      <c r="A382" s="1">
        <f t="shared" si="5"/>
        <v>370</v>
      </c>
      <c r="B382" s="116">
        <f>'Initial Client Information'!B382</f>
        <v>0</v>
      </c>
      <c r="C382" s="117">
        <f>'Initial Client Information'!C382</f>
        <v>0</v>
      </c>
      <c r="D382" s="118">
        <f>'Initial Client Information'!D382</f>
        <v>0</v>
      </c>
      <c r="E382" s="130">
        <f>'Initial Client Information'!E382</f>
        <v>0</v>
      </c>
      <c r="F382" s="140"/>
      <c r="G382" s="136"/>
      <c r="H382" s="136"/>
      <c r="I382" s="142"/>
      <c r="J382" s="176">
        <f>'Discharge Information'!F382</f>
        <v>0</v>
      </c>
      <c r="K382" s="87"/>
    </row>
    <row r="383" spans="1:11" ht="60" customHeight="1" x14ac:dyDescent="0.25">
      <c r="A383" s="1">
        <f t="shared" si="5"/>
        <v>371</v>
      </c>
      <c r="B383" s="116">
        <f>'Initial Client Information'!B383</f>
        <v>0</v>
      </c>
      <c r="C383" s="117">
        <f>'Initial Client Information'!C383</f>
        <v>0</v>
      </c>
      <c r="D383" s="118">
        <f>'Initial Client Information'!D383</f>
        <v>0</v>
      </c>
      <c r="E383" s="130">
        <f>'Initial Client Information'!E383</f>
        <v>0</v>
      </c>
      <c r="F383" s="140"/>
      <c r="G383" s="136"/>
      <c r="H383" s="136"/>
      <c r="I383" s="142"/>
      <c r="J383" s="176">
        <f>'Discharge Information'!F383</f>
        <v>0</v>
      </c>
      <c r="K383" s="87"/>
    </row>
    <row r="384" spans="1:11" ht="60" customHeight="1" x14ac:dyDescent="0.25">
      <c r="A384" s="1">
        <f t="shared" si="5"/>
        <v>372</v>
      </c>
      <c r="B384" s="116">
        <f>'Initial Client Information'!B384</f>
        <v>0</v>
      </c>
      <c r="C384" s="117">
        <f>'Initial Client Information'!C384</f>
        <v>0</v>
      </c>
      <c r="D384" s="118">
        <f>'Initial Client Information'!D384</f>
        <v>0</v>
      </c>
      <c r="E384" s="130">
        <f>'Initial Client Information'!E384</f>
        <v>0</v>
      </c>
      <c r="F384" s="140"/>
      <c r="G384" s="136"/>
      <c r="H384" s="136"/>
      <c r="I384" s="142"/>
      <c r="J384" s="176">
        <f>'Discharge Information'!F384</f>
        <v>0</v>
      </c>
      <c r="K384" s="87"/>
    </row>
    <row r="385" spans="1:11" ht="60" customHeight="1" x14ac:dyDescent="0.25">
      <c r="A385" s="1">
        <f t="shared" si="5"/>
        <v>373</v>
      </c>
      <c r="B385" s="116">
        <f>'Initial Client Information'!B385</f>
        <v>0</v>
      </c>
      <c r="C385" s="117">
        <f>'Initial Client Information'!C385</f>
        <v>0</v>
      </c>
      <c r="D385" s="118">
        <f>'Initial Client Information'!D385</f>
        <v>0</v>
      </c>
      <c r="E385" s="130">
        <f>'Initial Client Information'!E385</f>
        <v>0</v>
      </c>
      <c r="F385" s="140"/>
      <c r="G385" s="136"/>
      <c r="H385" s="136"/>
      <c r="I385" s="142"/>
      <c r="J385" s="176">
        <f>'Discharge Information'!F385</f>
        <v>0</v>
      </c>
      <c r="K385" s="87"/>
    </row>
    <row r="386" spans="1:11" ht="60" customHeight="1" x14ac:dyDescent="0.25">
      <c r="A386" s="1">
        <f t="shared" si="5"/>
        <v>374</v>
      </c>
      <c r="B386" s="116">
        <f>'Initial Client Information'!B386</f>
        <v>0</v>
      </c>
      <c r="C386" s="117">
        <f>'Initial Client Information'!C386</f>
        <v>0</v>
      </c>
      <c r="D386" s="118">
        <f>'Initial Client Information'!D386</f>
        <v>0</v>
      </c>
      <c r="E386" s="130">
        <f>'Initial Client Information'!E386</f>
        <v>0</v>
      </c>
      <c r="F386" s="140"/>
      <c r="G386" s="136"/>
      <c r="H386" s="136"/>
      <c r="I386" s="142"/>
      <c r="J386" s="176">
        <f>'Discharge Information'!F386</f>
        <v>0</v>
      </c>
      <c r="K386" s="87"/>
    </row>
    <row r="387" spans="1:11" ht="60" customHeight="1" x14ac:dyDescent="0.25">
      <c r="A387" s="1">
        <f t="shared" si="5"/>
        <v>375</v>
      </c>
      <c r="B387" s="116">
        <f>'Initial Client Information'!B387</f>
        <v>0</v>
      </c>
      <c r="C387" s="117">
        <f>'Initial Client Information'!C387</f>
        <v>0</v>
      </c>
      <c r="D387" s="118">
        <f>'Initial Client Information'!D387</f>
        <v>0</v>
      </c>
      <c r="E387" s="130">
        <f>'Initial Client Information'!E387</f>
        <v>0</v>
      </c>
      <c r="F387" s="140"/>
      <c r="G387" s="136"/>
      <c r="H387" s="136"/>
      <c r="I387" s="142"/>
      <c r="J387" s="176">
        <f>'Discharge Information'!F387</f>
        <v>0</v>
      </c>
      <c r="K387" s="87"/>
    </row>
    <row r="388" spans="1:11" ht="60" customHeight="1" x14ac:dyDescent="0.25">
      <c r="A388" s="1">
        <f t="shared" si="5"/>
        <v>376</v>
      </c>
      <c r="B388" s="116">
        <f>'Initial Client Information'!B388</f>
        <v>0</v>
      </c>
      <c r="C388" s="117">
        <f>'Initial Client Information'!C388</f>
        <v>0</v>
      </c>
      <c r="D388" s="118">
        <f>'Initial Client Information'!D388</f>
        <v>0</v>
      </c>
      <c r="E388" s="130">
        <f>'Initial Client Information'!E388</f>
        <v>0</v>
      </c>
      <c r="F388" s="140"/>
      <c r="G388" s="136"/>
      <c r="H388" s="136"/>
      <c r="I388" s="142"/>
      <c r="J388" s="176">
        <f>'Discharge Information'!F388</f>
        <v>0</v>
      </c>
      <c r="K388" s="87"/>
    </row>
    <row r="389" spans="1:11" ht="60" customHeight="1" x14ac:dyDescent="0.25">
      <c r="A389" s="1">
        <f t="shared" si="5"/>
        <v>377</v>
      </c>
      <c r="B389" s="116">
        <f>'Initial Client Information'!B389</f>
        <v>0</v>
      </c>
      <c r="C389" s="117">
        <f>'Initial Client Information'!C389</f>
        <v>0</v>
      </c>
      <c r="D389" s="118">
        <f>'Initial Client Information'!D389</f>
        <v>0</v>
      </c>
      <c r="E389" s="130">
        <f>'Initial Client Information'!E389</f>
        <v>0</v>
      </c>
      <c r="F389" s="140"/>
      <c r="G389" s="136"/>
      <c r="H389" s="136"/>
      <c r="I389" s="142"/>
      <c r="J389" s="176">
        <f>'Discharge Information'!F389</f>
        <v>0</v>
      </c>
      <c r="K389" s="87"/>
    </row>
    <row r="390" spans="1:11" ht="60" customHeight="1" x14ac:dyDescent="0.25">
      <c r="A390" s="1">
        <f t="shared" si="5"/>
        <v>378</v>
      </c>
      <c r="B390" s="116">
        <f>'Initial Client Information'!B390</f>
        <v>0</v>
      </c>
      <c r="C390" s="117">
        <f>'Initial Client Information'!C390</f>
        <v>0</v>
      </c>
      <c r="D390" s="118">
        <f>'Initial Client Information'!D390</f>
        <v>0</v>
      </c>
      <c r="E390" s="130">
        <f>'Initial Client Information'!E390</f>
        <v>0</v>
      </c>
      <c r="F390" s="140"/>
      <c r="G390" s="136"/>
      <c r="H390" s="136"/>
      <c r="I390" s="142"/>
      <c r="J390" s="176">
        <f>'Discharge Information'!F390</f>
        <v>0</v>
      </c>
      <c r="K390" s="87"/>
    </row>
    <row r="391" spans="1:11" ht="60" customHeight="1" x14ac:dyDescent="0.25">
      <c r="A391" s="1">
        <f t="shared" si="5"/>
        <v>379</v>
      </c>
      <c r="B391" s="116">
        <f>'Initial Client Information'!B391</f>
        <v>0</v>
      </c>
      <c r="C391" s="117">
        <f>'Initial Client Information'!C391</f>
        <v>0</v>
      </c>
      <c r="D391" s="118">
        <f>'Initial Client Information'!D391</f>
        <v>0</v>
      </c>
      <c r="E391" s="130">
        <f>'Initial Client Information'!E391</f>
        <v>0</v>
      </c>
      <c r="F391" s="140"/>
      <c r="G391" s="136"/>
      <c r="H391" s="136"/>
      <c r="I391" s="142"/>
      <c r="J391" s="176">
        <f>'Discharge Information'!F391</f>
        <v>0</v>
      </c>
      <c r="K391" s="87"/>
    </row>
    <row r="392" spans="1:11" ht="60" customHeight="1" x14ac:dyDescent="0.25">
      <c r="A392" s="1">
        <f t="shared" si="5"/>
        <v>380</v>
      </c>
      <c r="B392" s="116">
        <f>'Initial Client Information'!B392</f>
        <v>0</v>
      </c>
      <c r="C392" s="117">
        <f>'Initial Client Information'!C392</f>
        <v>0</v>
      </c>
      <c r="D392" s="118">
        <f>'Initial Client Information'!D392</f>
        <v>0</v>
      </c>
      <c r="E392" s="130">
        <f>'Initial Client Information'!E392</f>
        <v>0</v>
      </c>
      <c r="F392" s="140"/>
      <c r="G392" s="136"/>
      <c r="H392" s="136"/>
      <c r="I392" s="142"/>
      <c r="J392" s="176">
        <f>'Discharge Information'!F392</f>
        <v>0</v>
      </c>
      <c r="K392" s="87"/>
    </row>
    <row r="393" spans="1:11" ht="60" customHeight="1" x14ac:dyDescent="0.25">
      <c r="A393" s="1">
        <f t="shared" si="5"/>
        <v>381</v>
      </c>
      <c r="B393" s="116">
        <f>'Initial Client Information'!B393</f>
        <v>0</v>
      </c>
      <c r="C393" s="117">
        <f>'Initial Client Information'!C393</f>
        <v>0</v>
      </c>
      <c r="D393" s="118">
        <f>'Initial Client Information'!D393</f>
        <v>0</v>
      </c>
      <c r="E393" s="130">
        <f>'Initial Client Information'!E393</f>
        <v>0</v>
      </c>
      <c r="F393" s="140"/>
      <c r="G393" s="136"/>
      <c r="H393" s="136"/>
      <c r="I393" s="142"/>
      <c r="J393" s="176">
        <f>'Discharge Information'!F393</f>
        <v>0</v>
      </c>
      <c r="K393" s="87"/>
    </row>
    <row r="394" spans="1:11" ht="60" customHeight="1" x14ac:dyDescent="0.25">
      <c r="A394" s="1">
        <f t="shared" si="5"/>
        <v>382</v>
      </c>
      <c r="B394" s="116">
        <f>'Initial Client Information'!B394</f>
        <v>0</v>
      </c>
      <c r="C394" s="117">
        <f>'Initial Client Information'!C394</f>
        <v>0</v>
      </c>
      <c r="D394" s="118">
        <f>'Initial Client Information'!D394</f>
        <v>0</v>
      </c>
      <c r="E394" s="130">
        <f>'Initial Client Information'!E394</f>
        <v>0</v>
      </c>
      <c r="F394" s="140"/>
      <c r="G394" s="136"/>
      <c r="H394" s="136"/>
      <c r="I394" s="142"/>
      <c r="J394" s="176">
        <f>'Discharge Information'!F394</f>
        <v>0</v>
      </c>
      <c r="K394" s="87"/>
    </row>
    <row r="395" spans="1:11" ht="60" customHeight="1" x14ac:dyDescent="0.25">
      <c r="A395" s="1">
        <f t="shared" si="5"/>
        <v>383</v>
      </c>
      <c r="B395" s="116">
        <f>'Initial Client Information'!B395</f>
        <v>0</v>
      </c>
      <c r="C395" s="117">
        <f>'Initial Client Information'!C395</f>
        <v>0</v>
      </c>
      <c r="D395" s="118">
        <f>'Initial Client Information'!D395</f>
        <v>0</v>
      </c>
      <c r="E395" s="130">
        <f>'Initial Client Information'!E395</f>
        <v>0</v>
      </c>
      <c r="F395" s="140"/>
      <c r="G395" s="136"/>
      <c r="H395" s="136"/>
      <c r="I395" s="142"/>
      <c r="J395" s="176">
        <f>'Discharge Information'!F395</f>
        <v>0</v>
      </c>
      <c r="K395" s="87"/>
    </row>
    <row r="396" spans="1:11" ht="60" customHeight="1" x14ac:dyDescent="0.25">
      <c r="A396" s="1">
        <f t="shared" si="5"/>
        <v>384</v>
      </c>
      <c r="B396" s="116">
        <f>'Initial Client Information'!B396</f>
        <v>0</v>
      </c>
      <c r="C396" s="117">
        <f>'Initial Client Information'!C396</f>
        <v>0</v>
      </c>
      <c r="D396" s="118">
        <f>'Initial Client Information'!D396</f>
        <v>0</v>
      </c>
      <c r="E396" s="130">
        <f>'Initial Client Information'!E396</f>
        <v>0</v>
      </c>
      <c r="F396" s="140"/>
      <c r="G396" s="136"/>
      <c r="H396" s="136"/>
      <c r="I396" s="142"/>
      <c r="J396" s="176">
        <f>'Discharge Information'!F396</f>
        <v>0</v>
      </c>
      <c r="K396" s="87"/>
    </row>
    <row r="397" spans="1:11" ht="60" customHeight="1" x14ac:dyDescent="0.25">
      <c r="A397" s="1">
        <f t="shared" si="5"/>
        <v>385</v>
      </c>
      <c r="B397" s="116">
        <f>'Initial Client Information'!B397</f>
        <v>0</v>
      </c>
      <c r="C397" s="117">
        <f>'Initial Client Information'!C397</f>
        <v>0</v>
      </c>
      <c r="D397" s="118">
        <f>'Initial Client Information'!D397</f>
        <v>0</v>
      </c>
      <c r="E397" s="130">
        <f>'Initial Client Information'!E397</f>
        <v>0</v>
      </c>
      <c r="F397" s="140"/>
      <c r="G397" s="136"/>
      <c r="H397" s="136"/>
      <c r="I397" s="142"/>
      <c r="J397" s="176">
        <f>'Discharge Information'!F397</f>
        <v>0</v>
      </c>
      <c r="K397" s="87"/>
    </row>
    <row r="398" spans="1:11" ht="60" customHeight="1" x14ac:dyDescent="0.25">
      <c r="A398" s="1">
        <f t="shared" ref="A398:A461" si="6">ROW(A386)</f>
        <v>386</v>
      </c>
      <c r="B398" s="116">
        <f>'Initial Client Information'!B398</f>
        <v>0</v>
      </c>
      <c r="C398" s="117">
        <f>'Initial Client Information'!C398</f>
        <v>0</v>
      </c>
      <c r="D398" s="118">
        <f>'Initial Client Information'!D398</f>
        <v>0</v>
      </c>
      <c r="E398" s="130">
        <f>'Initial Client Information'!E398</f>
        <v>0</v>
      </c>
      <c r="F398" s="140"/>
      <c r="G398" s="136"/>
      <c r="H398" s="136"/>
      <c r="I398" s="142"/>
      <c r="J398" s="176">
        <f>'Discharge Information'!F398</f>
        <v>0</v>
      </c>
      <c r="K398" s="87"/>
    </row>
    <row r="399" spans="1:11" ht="60" customHeight="1" x14ac:dyDescent="0.25">
      <c r="A399" s="1">
        <f t="shared" si="6"/>
        <v>387</v>
      </c>
      <c r="B399" s="116">
        <f>'Initial Client Information'!B399</f>
        <v>0</v>
      </c>
      <c r="C399" s="117">
        <f>'Initial Client Information'!C399</f>
        <v>0</v>
      </c>
      <c r="D399" s="118">
        <f>'Initial Client Information'!D399</f>
        <v>0</v>
      </c>
      <c r="E399" s="130">
        <f>'Initial Client Information'!E399</f>
        <v>0</v>
      </c>
      <c r="F399" s="140"/>
      <c r="G399" s="136"/>
      <c r="H399" s="136"/>
      <c r="I399" s="142"/>
      <c r="J399" s="176">
        <f>'Discharge Information'!F399</f>
        <v>0</v>
      </c>
      <c r="K399" s="87"/>
    </row>
    <row r="400" spans="1:11" ht="60" customHeight="1" x14ac:dyDescent="0.25">
      <c r="A400" s="1">
        <f t="shared" si="6"/>
        <v>388</v>
      </c>
      <c r="B400" s="116">
        <f>'Initial Client Information'!B400</f>
        <v>0</v>
      </c>
      <c r="C400" s="117">
        <f>'Initial Client Information'!C400</f>
        <v>0</v>
      </c>
      <c r="D400" s="118">
        <f>'Initial Client Information'!D400</f>
        <v>0</v>
      </c>
      <c r="E400" s="130">
        <f>'Initial Client Information'!E400</f>
        <v>0</v>
      </c>
      <c r="F400" s="140"/>
      <c r="G400" s="136"/>
      <c r="H400" s="136"/>
      <c r="I400" s="142"/>
      <c r="J400" s="176">
        <f>'Discharge Information'!F400</f>
        <v>0</v>
      </c>
      <c r="K400" s="87"/>
    </row>
    <row r="401" spans="1:11" ht="60" customHeight="1" x14ac:dyDescent="0.25">
      <c r="A401" s="1">
        <f t="shared" si="6"/>
        <v>389</v>
      </c>
      <c r="B401" s="116">
        <f>'Initial Client Information'!B401</f>
        <v>0</v>
      </c>
      <c r="C401" s="117">
        <f>'Initial Client Information'!C401</f>
        <v>0</v>
      </c>
      <c r="D401" s="118">
        <f>'Initial Client Information'!D401</f>
        <v>0</v>
      </c>
      <c r="E401" s="130">
        <f>'Initial Client Information'!E401</f>
        <v>0</v>
      </c>
      <c r="F401" s="140"/>
      <c r="G401" s="136"/>
      <c r="H401" s="136"/>
      <c r="I401" s="142"/>
      <c r="J401" s="176">
        <f>'Discharge Information'!F401</f>
        <v>0</v>
      </c>
      <c r="K401" s="87"/>
    </row>
    <row r="402" spans="1:11" ht="60" customHeight="1" x14ac:dyDescent="0.25">
      <c r="A402" s="1">
        <f t="shared" si="6"/>
        <v>390</v>
      </c>
      <c r="B402" s="116">
        <f>'Initial Client Information'!B402</f>
        <v>0</v>
      </c>
      <c r="C402" s="117">
        <f>'Initial Client Information'!C402</f>
        <v>0</v>
      </c>
      <c r="D402" s="118">
        <f>'Initial Client Information'!D402</f>
        <v>0</v>
      </c>
      <c r="E402" s="130">
        <f>'Initial Client Information'!E402</f>
        <v>0</v>
      </c>
      <c r="F402" s="140"/>
      <c r="G402" s="136"/>
      <c r="H402" s="136"/>
      <c r="I402" s="142"/>
      <c r="J402" s="176">
        <f>'Discharge Information'!F402</f>
        <v>0</v>
      </c>
      <c r="K402" s="87"/>
    </row>
    <row r="403" spans="1:11" ht="60" customHeight="1" x14ac:dyDescent="0.25">
      <c r="A403" s="1">
        <f t="shared" si="6"/>
        <v>391</v>
      </c>
      <c r="B403" s="116">
        <f>'Initial Client Information'!B403</f>
        <v>0</v>
      </c>
      <c r="C403" s="117">
        <f>'Initial Client Information'!C403</f>
        <v>0</v>
      </c>
      <c r="D403" s="118">
        <f>'Initial Client Information'!D403</f>
        <v>0</v>
      </c>
      <c r="E403" s="130">
        <f>'Initial Client Information'!E403</f>
        <v>0</v>
      </c>
      <c r="F403" s="140"/>
      <c r="G403" s="136"/>
      <c r="H403" s="136"/>
      <c r="I403" s="142"/>
      <c r="J403" s="176">
        <f>'Discharge Information'!F403</f>
        <v>0</v>
      </c>
      <c r="K403" s="87"/>
    </row>
    <row r="404" spans="1:11" ht="60" customHeight="1" x14ac:dyDescent="0.25">
      <c r="A404" s="1">
        <f t="shared" si="6"/>
        <v>392</v>
      </c>
      <c r="B404" s="116">
        <f>'Initial Client Information'!B404</f>
        <v>0</v>
      </c>
      <c r="C404" s="117">
        <f>'Initial Client Information'!C404</f>
        <v>0</v>
      </c>
      <c r="D404" s="118">
        <f>'Initial Client Information'!D404</f>
        <v>0</v>
      </c>
      <c r="E404" s="130">
        <f>'Initial Client Information'!E404</f>
        <v>0</v>
      </c>
      <c r="F404" s="140"/>
      <c r="G404" s="136"/>
      <c r="H404" s="136"/>
      <c r="I404" s="142"/>
      <c r="J404" s="176">
        <f>'Discharge Information'!F404</f>
        <v>0</v>
      </c>
      <c r="K404" s="87"/>
    </row>
    <row r="405" spans="1:11" ht="60" customHeight="1" x14ac:dyDescent="0.25">
      <c r="A405" s="1">
        <f t="shared" si="6"/>
        <v>393</v>
      </c>
      <c r="B405" s="116">
        <f>'Initial Client Information'!B405</f>
        <v>0</v>
      </c>
      <c r="C405" s="117">
        <f>'Initial Client Information'!C405</f>
        <v>0</v>
      </c>
      <c r="D405" s="118">
        <f>'Initial Client Information'!D405</f>
        <v>0</v>
      </c>
      <c r="E405" s="130">
        <f>'Initial Client Information'!E405</f>
        <v>0</v>
      </c>
      <c r="F405" s="140"/>
      <c r="G405" s="136"/>
      <c r="H405" s="136"/>
      <c r="I405" s="142"/>
      <c r="J405" s="176">
        <f>'Discharge Information'!F405</f>
        <v>0</v>
      </c>
      <c r="K405" s="87"/>
    </row>
    <row r="406" spans="1:11" ht="60" customHeight="1" x14ac:dyDescent="0.25">
      <c r="A406" s="1">
        <f t="shared" si="6"/>
        <v>394</v>
      </c>
      <c r="B406" s="116">
        <f>'Initial Client Information'!B406</f>
        <v>0</v>
      </c>
      <c r="C406" s="117">
        <f>'Initial Client Information'!C406</f>
        <v>0</v>
      </c>
      <c r="D406" s="118">
        <f>'Initial Client Information'!D406</f>
        <v>0</v>
      </c>
      <c r="E406" s="130">
        <f>'Initial Client Information'!E406</f>
        <v>0</v>
      </c>
      <c r="F406" s="140"/>
      <c r="G406" s="136"/>
      <c r="H406" s="136"/>
      <c r="I406" s="142"/>
      <c r="J406" s="176">
        <f>'Discharge Information'!F406</f>
        <v>0</v>
      </c>
      <c r="K406" s="87"/>
    </row>
    <row r="407" spans="1:11" ht="60" customHeight="1" x14ac:dyDescent="0.25">
      <c r="A407" s="1">
        <f t="shared" si="6"/>
        <v>395</v>
      </c>
      <c r="B407" s="116">
        <f>'Initial Client Information'!B407</f>
        <v>0</v>
      </c>
      <c r="C407" s="117">
        <f>'Initial Client Information'!C407</f>
        <v>0</v>
      </c>
      <c r="D407" s="118">
        <f>'Initial Client Information'!D407</f>
        <v>0</v>
      </c>
      <c r="E407" s="130">
        <f>'Initial Client Information'!E407</f>
        <v>0</v>
      </c>
      <c r="F407" s="140"/>
      <c r="G407" s="136"/>
      <c r="H407" s="136"/>
      <c r="I407" s="142"/>
      <c r="J407" s="176">
        <f>'Discharge Information'!F407</f>
        <v>0</v>
      </c>
      <c r="K407" s="87"/>
    </row>
    <row r="408" spans="1:11" ht="60" customHeight="1" x14ac:dyDescent="0.25">
      <c r="A408" s="1">
        <f t="shared" si="6"/>
        <v>396</v>
      </c>
      <c r="B408" s="116">
        <f>'Initial Client Information'!B408</f>
        <v>0</v>
      </c>
      <c r="C408" s="117">
        <f>'Initial Client Information'!C408</f>
        <v>0</v>
      </c>
      <c r="D408" s="118">
        <f>'Initial Client Information'!D408</f>
        <v>0</v>
      </c>
      <c r="E408" s="130">
        <f>'Initial Client Information'!E408</f>
        <v>0</v>
      </c>
      <c r="F408" s="140"/>
      <c r="G408" s="136"/>
      <c r="H408" s="136"/>
      <c r="I408" s="142"/>
      <c r="J408" s="176">
        <f>'Discharge Information'!F408</f>
        <v>0</v>
      </c>
      <c r="K408" s="87"/>
    </row>
    <row r="409" spans="1:11" ht="60" customHeight="1" x14ac:dyDescent="0.25">
      <c r="A409" s="1">
        <f t="shared" si="6"/>
        <v>397</v>
      </c>
      <c r="B409" s="116">
        <f>'Initial Client Information'!B409</f>
        <v>0</v>
      </c>
      <c r="C409" s="117">
        <f>'Initial Client Information'!C409</f>
        <v>0</v>
      </c>
      <c r="D409" s="118">
        <f>'Initial Client Information'!D409</f>
        <v>0</v>
      </c>
      <c r="E409" s="130">
        <f>'Initial Client Information'!E409</f>
        <v>0</v>
      </c>
      <c r="F409" s="140"/>
      <c r="G409" s="136"/>
      <c r="H409" s="136"/>
      <c r="I409" s="142"/>
      <c r="J409" s="176">
        <f>'Discharge Information'!F409</f>
        <v>0</v>
      </c>
      <c r="K409" s="87"/>
    </row>
    <row r="410" spans="1:11" ht="60" customHeight="1" x14ac:dyDescent="0.25">
      <c r="A410" s="1">
        <f t="shared" si="6"/>
        <v>398</v>
      </c>
      <c r="B410" s="116">
        <f>'Initial Client Information'!B410</f>
        <v>0</v>
      </c>
      <c r="C410" s="117">
        <f>'Initial Client Information'!C410</f>
        <v>0</v>
      </c>
      <c r="D410" s="118">
        <f>'Initial Client Information'!D410</f>
        <v>0</v>
      </c>
      <c r="E410" s="130">
        <f>'Initial Client Information'!E410</f>
        <v>0</v>
      </c>
      <c r="F410" s="140"/>
      <c r="G410" s="136"/>
      <c r="H410" s="136"/>
      <c r="I410" s="142"/>
      <c r="J410" s="176">
        <f>'Discharge Information'!F410</f>
        <v>0</v>
      </c>
      <c r="K410" s="87"/>
    </row>
    <row r="411" spans="1:11" ht="60" customHeight="1" x14ac:dyDescent="0.25">
      <c r="A411" s="1">
        <f t="shared" si="6"/>
        <v>399</v>
      </c>
      <c r="B411" s="116">
        <f>'Initial Client Information'!B411</f>
        <v>0</v>
      </c>
      <c r="C411" s="117">
        <f>'Initial Client Information'!C411</f>
        <v>0</v>
      </c>
      <c r="D411" s="118">
        <f>'Initial Client Information'!D411</f>
        <v>0</v>
      </c>
      <c r="E411" s="130">
        <f>'Initial Client Information'!E411</f>
        <v>0</v>
      </c>
      <c r="F411" s="140"/>
      <c r="G411" s="136"/>
      <c r="H411" s="136"/>
      <c r="I411" s="142"/>
      <c r="J411" s="176">
        <f>'Discharge Information'!F411</f>
        <v>0</v>
      </c>
      <c r="K411" s="87"/>
    </row>
    <row r="412" spans="1:11" ht="60" customHeight="1" x14ac:dyDescent="0.25">
      <c r="A412" s="1">
        <f t="shared" si="6"/>
        <v>400</v>
      </c>
      <c r="B412" s="116">
        <f>'Initial Client Information'!B412</f>
        <v>0</v>
      </c>
      <c r="C412" s="117">
        <f>'Initial Client Information'!C412</f>
        <v>0</v>
      </c>
      <c r="D412" s="118">
        <f>'Initial Client Information'!D412</f>
        <v>0</v>
      </c>
      <c r="E412" s="130">
        <f>'Initial Client Information'!E412</f>
        <v>0</v>
      </c>
      <c r="F412" s="140"/>
      <c r="G412" s="136"/>
      <c r="H412" s="136"/>
      <c r="I412" s="142"/>
      <c r="J412" s="176">
        <f>'Discharge Information'!F412</f>
        <v>0</v>
      </c>
      <c r="K412" s="87"/>
    </row>
    <row r="413" spans="1:11" ht="60" customHeight="1" x14ac:dyDescent="0.25">
      <c r="A413" s="1">
        <f t="shared" si="6"/>
        <v>401</v>
      </c>
      <c r="B413" s="116">
        <f>'Initial Client Information'!B413</f>
        <v>0</v>
      </c>
      <c r="C413" s="117">
        <f>'Initial Client Information'!C413</f>
        <v>0</v>
      </c>
      <c r="D413" s="118">
        <f>'Initial Client Information'!D413</f>
        <v>0</v>
      </c>
      <c r="E413" s="130">
        <f>'Initial Client Information'!E413</f>
        <v>0</v>
      </c>
      <c r="F413" s="140"/>
      <c r="G413" s="136"/>
      <c r="H413" s="136"/>
      <c r="I413" s="142"/>
      <c r="J413" s="176">
        <f>'Discharge Information'!F413</f>
        <v>0</v>
      </c>
      <c r="K413" s="87"/>
    </row>
    <row r="414" spans="1:11" ht="60" customHeight="1" x14ac:dyDescent="0.25">
      <c r="A414" s="1">
        <f t="shared" si="6"/>
        <v>402</v>
      </c>
      <c r="B414" s="116">
        <f>'Initial Client Information'!B414</f>
        <v>0</v>
      </c>
      <c r="C414" s="117">
        <f>'Initial Client Information'!C414</f>
        <v>0</v>
      </c>
      <c r="D414" s="118">
        <f>'Initial Client Information'!D414</f>
        <v>0</v>
      </c>
      <c r="E414" s="130">
        <f>'Initial Client Information'!E414</f>
        <v>0</v>
      </c>
      <c r="F414" s="140"/>
      <c r="G414" s="136"/>
      <c r="H414" s="136"/>
      <c r="I414" s="142"/>
      <c r="J414" s="176">
        <f>'Discharge Information'!F414</f>
        <v>0</v>
      </c>
      <c r="K414" s="87"/>
    </row>
    <row r="415" spans="1:11" ht="60" customHeight="1" x14ac:dyDescent="0.25">
      <c r="A415" s="1">
        <f t="shared" si="6"/>
        <v>403</v>
      </c>
      <c r="B415" s="116">
        <f>'Initial Client Information'!B415</f>
        <v>0</v>
      </c>
      <c r="C415" s="117">
        <f>'Initial Client Information'!C415</f>
        <v>0</v>
      </c>
      <c r="D415" s="118">
        <f>'Initial Client Information'!D415</f>
        <v>0</v>
      </c>
      <c r="E415" s="130">
        <f>'Initial Client Information'!E415</f>
        <v>0</v>
      </c>
      <c r="F415" s="140"/>
      <c r="G415" s="136"/>
      <c r="H415" s="136"/>
      <c r="I415" s="142"/>
      <c r="J415" s="176">
        <f>'Discharge Information'!F415</f>
        <v>0</v>
      </c>
      <c r="K415" s="87"/>
    </row>
    <row r="416" spans="1:11" ht="60" customHeight="1" x14ac:dyDescent="0.25">
      <c r="A416" s="1">
        <f t="shared" si="6"/>
        <v>404</v>
      </c>
      <c r="B416" s="116">
        <f>'Initial Client Information'!B416</f>
        <v>0</v>
      </c>
      <c r="C416" s="117">
        <f>'Initial Client Information'!C416</f>
        <v>0</v>
      </c>
      <c r="D416" s="118">
        <f>'Initial Client Information'!D416</f>
        <v>0</v>
      </c>
      <c r="E416" s="130">
        <f>'Initial Client Information'!E416</f>
        <v>0</v>
      </c>
      <c r="F416" s="140"/>
      <c r="G416" s="136"/>
      <c r="H416" s="136"/>
      <c r="I416" s="142"/>
      <c r="J416" s="176">
        <f>'Discharge Information'!F416</f>
        <v>0</v>
      </c>
      <c r="K416" s="87"/>
    </row>
    <row r="417" spans="1:11" ht="60" customHeight="1" x14ac:dyDescent="0.25">
      <c r="A417" s="1">
        <f t="shared" si="6"/>
        <v>405</v>
      </c>
      <c r="B417" s="116">
        <f>'Initial Client Information'!B417</f>
        <v>0</v>
      </c>
      <c r="C417" s="117">
        <f>'Initial Client Information'!C417</f>
        <v>0</v>
      </c>
      <c r="D417" s="118">
        <f>'Initial Client Information'!D417</f>
        <v>0</v>
      </c>
      <c r="E417" s="130">
        <f>'Initial Client Information'!E417</f>
        <v>0</v>
      </c>
      <c r="F417" s="140"/>
      <c r="G417" s="136"/>
      <c r="H417" s="136"/>
      <c r="I417" s="142"/>
      <c r="J417" s="176">
        <f>'Discharge Information'!F417</f>
        <v>0</v>
      </c>
      <c r="K417" s="87"/>
    </row>
    <row r="418" spans="1:11" ht="60" customHeight="1" x14ac:dyDescent="0.25">
      <c r="A418" s="1">
        <f t="shared" si="6"/>
        <v>406</v>
      </c>
      <c r="B418" s="116">
        <f>'Initial Client Information'!B418</f>
        <v>0</v>
      </c>
      <c r="C418" s="117">
        <f>'Initial Client Information'!C418</f>
        <v>0</v>
      </c>
      <c r="D418" s="118">
        <f>'Initial Client Information'!D418</f>
        <v>0</v>
      </c>
      <c r="E418" s="130">
        <f>'Initial Client Information'!E418</f>
        <v>0</v>
      </c>
      <c r="F418" s="140"/>
      <c r="G418" s="136"/>
      <c r="H418" s="136"/>
      <c r="I418" s="142"/>
      <c r="J418" s="176">
        <f>'Discharge Information'!F418</f>
        <v>0</v>
      </c>
      <c r="K418" s="87"/>
    </row>
    <row r="419" spans="1:11" ht="60" customHeight="1" x14ac:dyDescent="0.25">
      <c r="A419" s="1">
        <f t="shared" si="6"/>
        <v>407</v>
      </c>
      <c r="B419" s="116">
        <f>'Initial Client Information'!B419</f>
        <v>0</v>
      </c>
      <c r="C419" s="117">
        <f>'Initial Client Information'!C419</f>
        <v>0</v>
      </c>
      <c r="D419" s="118">
        <f>'Initial Client Information'!D419</f>
        <v>0</v>
      </c>
      <c r="E419" s="130">
        <f>'Initial Client Information'!E419</f>
        <v>0</v>
      </c>
      <c r="F419" s="140"/>
      <c r="G419" s="136"/>
      <c r="H419" s="136"/>
      <c r="I419" s="142"/>
      <c r="J419" s="176">
        <f>'Discharge Information'!F419</f>
        <v>0</v>
      </c>
      <c r="K419" s="87"/>
    </row>
    <row r="420" spans="1:11" ht="60" customHeight="1" x14ac:dyDescent="0.25">
      <c r="A420" s="1">
        <f t="shared" si="6"/>
        <v>408</v>
      </c>
      <c r="B420" s="116">
        <f>'Initial Client Information'!B420</f>
        <v>0</v>
      </c>
      <c r="C420" s="117">
        <f>'Initial Client Information'!C420</f>
        <v>0</v>
      </c>
      <c r="D420" s="118">
        <f>'Initial Client Information'!D420</f>
        <v>0</v>
      </c>
      <c r="E420" s="130">
        <f>'Initial Client Information'!E420</f>
        <v>0</v>
      </c>
      <c r="F420" s="140"/>
      <c r="G420" s="136"/>
      <c r="H420" s="136"/>
      <c r="I420" s="142"/>
      <c r="J420" s="176">
        <f>'Discharge Information'!F420</f>
        <v>0</v>
      </c>
      <c r="K420" s="87"/>
    </row>
    <row r="421" spans="1:11" ht="60" customHeight="1" x14ac:dyDescent="0.25">
      <c r="A421" s="1">
        <f t="shared" si="6"/>
        <v>409</v>
      </c>
      <c r="B421" s="116">
        <f>'Initial Client Information'!B421</f>
        <v>0</v>
      </c>
      <c r="C421" s="117">
        <f>'Initial Client Information'!C421</f>
        <v>0</v>
      </c>
      <c r="D421" s="118">
        <f>'Initial Client Information'!D421</f>
        <v>0</v>
      </c>
      <c r="E421" s="130">
        <f>'Initial Client Information'!E421</f>
        <v>0</v>
      </c>
      <c r="F421" s="140"/>
      <c r="G421" s="136"/>
      <c r="H421" s="136"/>
      <c r="I421" s="142"/>
      <c r="J421" s="176">
        <f>'Discharge Information'!F421</f>
        <v>0</v>
      </c>
      <c r="K421" s="87"/>
    </row>
    <row r="422" spans="1:11" ht="60" customHeight="1" x14ac:dyDescent="0.25">
      <c r="A422" s="1">
        <f t="shared" si="6"/>
        <v>410</v>
      </c>
      <c r="B422" s="116">
        <f>'Initial Client Information'!B422</f>
        <v>0</v>
      </c>
      <c r="C422" s="117">
        <f>'Initial Client Information'!C422</f>
        <v>0</v>
      </c>
      <c r="D422" s="118">
        <f>'Initial Client Information'!D422</f>
        <v>0</v>
      </c>
      <c r="E422" s="130">
        <f>'Initial Client Information'!E422</f>
        <v>0</v>
      </c>
      <c r="F422" s="140"/>
      <c r="G422" s="136"/>
      <c r="H422" s="136"/>
      <c r="I422" s="142"/>
      <c r="J422" s="176">
        <f>'Discharge Information'!F422</f>
        <v>0</v>
      </c>
      <c r="K422" s="87"/>
    </row>
    <row r="423" spans="1:11" ht="60" customHeight="1" x14ac:dyDescent="0.25">
      <c r="A423" s="1">
        <f t="shared" si="6"/>
        <v>411</v>
      </c>
      <c r="B423" s="116">
        <f>'Initial Client Information'!B423</f>
        <v>0</v>
      </c>
      <c r="C423" s="117">
        <f>'Initial Client Information'!C423</f>
        <v>0</v>
      </c>
      <c r="D423" s="118">
        <f>'Initial Client Information'!D423</f>
        <v>0</v>
      </c>
      <c r="E423" s="130">
        <f>'Initial Client Information'!E423</f>
        <v>0</v>
      </c>
      <c r="F423" s="140"/>
      <c r="G423" s="136"/>
      <c r="H423" s="136"/>
      <c r="I423" s="142"/>
      <c r="J423" s="176">
        <f>'Discharge Information'!F423</f>
        <v>0</v>
      </c>
      <c r="K423" s="87"/>
    </row>
    <row r="424" spans="1:11" ht="60" customHeight="1" x14ac:dyDescent="0.25">
      <c r="A424" s="1">
        <f t="shared" si="6"/>
        <v>412</v>
      </c>
      <c r="B424" s="116">
        <f>'Initial Client Information'!B424</f>
        <v>0</v>
      </c>
      <c r="C424" s="117">
        <f>'Initial Client Information'!C424</f>
        <v>0</v>
      </c>
      <c r="D424" s="118">
        <f>'Initial Client Information'!D424</f>
        <v>0</v>
      </c>
      <c r="E424" s="130">
        <f>'Initial Client Information'!E424</f>
        <v>0</v>
      </c>
      <c r="F424" s="140"/>
      <c r="G424" s="136"/>
      <c r="H424" s="136"/>
      <c r="I424" s="142"/>
      <c r="J424" s="176">
        <f>'Discharge Information'!F424</f>
        <v>0</v>
      </c>
      <c r="K424" s="87"/>
    </row>
    <row r="425" spans="1:11" ht="60" customHeight="1" x14ac:dyDescent="0.25">
      <c r="A425" s="1">
        <f t="shared" si="6"/>
        <v>413</v>
      </c>
      <c r="B425" s="116">
        <f>'Initial Client Information'!B425</f>
        <v>0</v>
      </c>
      <c r="C425" s="117">
        <f>'Initial Client Information'!C425</f>
        <v>0</v>
      </c>
      <c r="D425" s="118">
        <f>'Initial Client Information'!D425</f>
        <v>0</v>
      </c>
      <c r="E425" s="130">
        <f>'Initial Client Information'!E425</f>
        <v>0</v>
      </c>
      <c r="F425" s="140"/>
      <c r="G425" s="136"/>
      <c r="H425" s="136"/>
      <c r="I425" s="142"/>
      <c r="J425" s="176">
        <f>'Discharge Information'!F425</f>
        <v>0</v>
      </c>
      <c r="K425" s="87"/>
    </row>
    <row r="426" spans="1:11" ht="60" customHeight="1" x14ac:dyDescent="0.25">
      <c r="A426" s="1">
        <f t="shared" si="6"/>
        <v>414</v>
      </c>
      <c r="B426" s="116">
        <f>'Initial Client Information'!B426</f>
        <v>0</v>
      </c>
      <c r="C426" s="117">
        <f>'Initial Client Information'!C426</f>
        <v>0</v>
      </c>
      <c r="D426" s="118">
        <f>'Initial Client Information'!D426</f>
        <v>0</v>
      </c>
      <c r="E426" s="130">
        <f>'Initial Client Information'!E426</f>
        <v>0</v>
      </c>
      <c r="F426" s="140"/>
      <c r="G426" s="136"/>
      <c r="H426" s="136"/>
      <c r="I426" s="142"/>
      <c r="J426" s="176">
        <f>'Discharge Information'!F426</f>
        <v>0</v>
      </c>
      <c r="K426" s="87"/>
    </row>
    <row r="427" spans="1:11" ht="60" customHeight="1" x14ac:dyDescent="0.25">
      <c r="A427" s="1">
        <f t="shared" si="6"/>
        <v>415</v>
      </c>
      <c r="B427" s="116">
        <f>'Initial Client Information'!B427</f>
        <v>0</v>
      </c>
      <c r="C427" s="117">
        <f>'Initial Client Information'!C427</f>
        <v>0</v>
      </c>
      <c r="D427" s="118">
        <f>'Initial Client Information'!D427</f>
        <v>0</v>
      </c>
      <c r="E427" s="130">
        <f>'Initial Client Information'!E427</f>
        <v>0</v>
      </c>
      <c r="F427" s="140"/>
      <c r="G427" s="136"/>
      <c r="H427" s="136"/>
      <c r="I427" s="142"/>
      <c r="J427" s="176">
        <f>'Discharge Information'!F427</f>
        <v>0</v>
      </c>
      <c r="K427" s="87"/>
    </row>
    <row r="428" spans="1:11" ht="60" customHeight="1" x14ac:dyDescent="0.25">
      <c r="A428" s="1">
        <f t="shared" si="6"/>
        <v>416</v>
      </c>
      <c r="B428" s="116">
        <f>'Initial Client Information'!B428</f>
        <v>0</v>
      </c>
      <c r="C428" s="117">
        <f>'Initial Client Information'!C428</f>
        <v>0</v>
      </c>
      <c r="D428" s="118">
        <f>'Initial Client Information'!D428</f>
        <v>0</v>
      </c>
      <c r="E428" s="130">
        <f>'Initial Client Information'!E428</f>
        <v>0</v>
      </c>
      <c r="F428" s="140"/>
      <c r="G428" s="136"/>
      <c r="H428" s="136"/>
      <c r="I428" s="142"/>
      <c r="J428" s="176">
        <f>'Discharge Information'!F428</f>
        <v>0</v>
      </c>
      <c r="K428" s="87"/>
    </row>
    <row r="429" spans="1:11" ht="60" customHeight="1" x14ac:dyDescent="0.25">
      <c r="A429" s="1">
        <f t="shared" si="6"/>
        <v>417</v>
      </c>
      <c r="B429" s="116">
        <f>'Initial Client Information'!B429</f>
        <v>0</v>
      </c>
      <c r="C429" s="117">
        <f>'Initial Client Information'!C429</f>
        <v>0</v>
      </c>
      <c r="D429" s="118">
        <f>'Initial Client Information'!D429</f>
        <v>0</v>
      </c>
      <c r="E429" s="130">
        <f>'Initial Client Information'!E429</f>
        <v>0</v>
      </c>
      <c r="F429" s="140"/>
      <c r="G429" s="136"/>
      <c r="H429" s="136"/>
      <c r="I429" s="142"/>
      <c r="J429" s="176">
        <f>'Discharge Information'!F429</f>
        <v>0</v>
      </c>
      <c r="K429" s="87"/>
    </row>
    <row r="430" spans="1:11" ht="60" customHeight="1" x14ac:dyDescent="0.25">
      <c r="A430" s="1">
        <f t="shared" si="6"/>
        <v>418</v>
      </c>
      <c r="B430" s="116">
        <f>'Initial Client Information'!B430</f>
        <v>0</v>
      </c>
      <c r="C430" s="117">
        <f>'Initial Client Information'!C430</f>
        <v>0</v>
      </c>
      <c r="D430" s="118">
        <f>'Initial Client Information'!D430</f>
        <v>0</v>
      </c>
      <c r="E430" s="130">
        <f>'Initial Client Information'!E430</f>
        <v>0</v>
      </c>
      <c r="F430" s="140"/>
      <c r="G430" s="136"/>
      <c r="H430" s="136"/>
      <c r="I430" s="142"/>
      <c r="J430" s="176">
        <f>'Discharge Information'!F430</f>
        <v>0</v>
      </c>
      <c r="K430" s="87"/>
    </row>
    <row r="431" spans="1:11" ht="60" customHeight="1" x14ac:dyDescent="0.25">
      <c r="A431" s="1">
        <f t="shared" si="6"/>
        <v>419</v>
      </c>
      <c r="B431" s="116">
        <f>'Initial Client Information'!B431</f>
        <v>0</v>
      </c>
      <c r="C431" s="117">
        <f>'Initial Client Information'!C431</f>
        <v>0</v>
      </c>
      <c r="D431" s="118">
        <f>'Initial Client Information'!D431</f>
        <v>0</v>
      </c>
      <c r="E431" s="130">
        <f>'Initial Client Information'!E431</f>
        <v>0</v>
      </c>
      <c r="F431" s="140"/>
      <c r="G431" s="136"/>
      <c r="H431" s="136"/>
      <c r="I431" s="142"/>
      <c r="J431" s="176">
        <f>'Discharge Information'!F431</f>
        <v>0</v>
      </c>
      <c r="K431" s="87"/>
    </row>
    <row r="432" spans="1:11" ht="60" customHeight="1" x14ac:dyDescent="0.25">
      <c r="A432" s="1">
        <f t="shared" si="6"/>
        <v>420</v>
      </c>
      <c r="B432" s="116">
        <f>'Initial Client Information'!B432</f>
        <v>0</v>
      </c>
      <c r="C432" s="117">
        <f>'Initial Client Information'!C432</f>
        <v>0</v>
      </c>
      <c r="D432" s="118">
        <f>'Initial Client Information'!D432</f>
        <v>0</v>
      </c>
      <c r="E432" s="130">
        <f>'Initial Client Information'!E432</f>
        <v>0</v>
      </c>
      <c r="F432" s="140"/>
      <c r="G432" s="136"/>
      <c r="H432" s="136"/>
      <c r="I432" s="142"/>
      <c r="J432" s="176">
        <f>'Discharge Information'!F432</f>
        <v>0</v>
      </c>
      <c r="K432" s="87"/>
    </row>
    <row r="433" spans="1:11" ht="60" customHeight="1" x14ac:dyDescent="0.25">
      <c r="A433" s="1">
        <f t="shared" si="6"/>
        <v>421</v>
      </c>
      <c r="B433" s="116">
        <f>'Initial Client Information'!B433</f>
        <v>0</v>
      </c>
      <c r="C433" s="117">
        <f>'Initial Client Information'!C433</f>
        <v>0</v>
      </c>
      <c r="D433" s="118">
        <f>'Initial Client Information'!D433</f>
        <v>0</v>
      </c>
      <c r="E433" s="130">
        <f>'Initial Client Information'!E433</f>
        <v>0</v>
      </c>
      <c r="F433" s="140"/>
      <c r="G433" s="136"/>
      <c r="H433" s="136"/>
      <c r="I433" s="142"/>
      <c r="J433" s="176">
        <f>'Discharge Information'!F433</f>
        <v>0</v>
      </c>
      <c r="K433" s="87"/>
    </row>
    <row r="434" spans="1:11" ht="60" customHeight="1" x14ac:dyDescent="0.25">
      <c r="A434" s="1">
        <f t="shared" si="6"/>
        <v>422</v>
      </c>
      <c r="B434" s="116">
        <f>'Initial Client Information'!B434</f>
        <v>0</v>
      </c>
      <c r="C434" s="117">
        <f>'Initial Client Information'!C434</f>
        <v>0</v>
      </c>
      <c r="D434" s="118">
        <f>'Initial Client Information'!D434</f>
        <v>0</v>
      </c>
      <c r="E434" s="130">
        <f>'Initial Client Information'!E434</f>
        <v>0</v>
      </c>
      <c r="F434" s="140"/>
      <c r="G434" s="136"/>
      <c r="H434" s="136"/>
      <c r="I434" s="142"/>
      <c r="J434" s="176">
        <f>'Discharge Information'!F434</f>
        <v>0</v>
      </c>
      <c r="K434" s="87"/>
    </row>
    <row r="435" spans="1:11" ht="60" customHeight="1" x14ac:dyDescent="0.25">
      <c r="A435" s="1">
        <f t="shared" si="6"/>
        <v>423</v>
      </c>
      <c r="B435" s="116">
        <f>'Initial Client Information'!B435</f>
        <v>0</v>
      </c>
      <c r="C435" s="117">
        <f>'Initial Client Information'!C435</f>
        <v>0</v>
      </c>
      <c r="D435" s="118">
        <f>'Initial Client Information'!D435</f>
        <v>0</v>
      </c>
      <c r="E435" s="130">
        <f>'Initial Client Information'!E435</f>
        <v>0</v>
      </c>
      <c r="F435" s="140"/>
      <c r="G435" s="136"/>
      <c r="H435" s="136"/>
      <c r="I435" s="142"/>
      <c r="J435" s="176">
        <f>'Discharge Information'!F435</f>
        <v>0</v>
      </c>
      <c r="K435" s="87"/>
    </row>
    <row r="436" spans="1:11" ht="60" customHeight="1" x14ac:dyDescent="0.25">
      <c r="A436" s="1">
        <f t="shared" si="6"/>
        <v>424</v>
      </c>
      <c r="B436" s="116">
        <f>'Initial Client Information'!B436</f>
        <v>0</v>
      </c>
      <c r="C436" s="117">
        <f>'Initial Client Information'!C436</f>
        <v>0</v>
      </c>
      <c r="D436" s="118">
        <f>'Initial Client Information'!D436</f>
        <v>0</v>
      </c>
      <c r="E436" s="130">
        <f>'Initial Client Information'!E436</f>
        <v>0</v>
      </c>
      <c r="F436" s="140"/>
      <c r="G436" s="136"/>
      <c r="H436" s="136"/>
      <c r="I436" s="142"/>
      <c r="J436" s="176">
        <f>'Discharge Information'!F436</f>
        <v>0</v>
      </c>
      <c r="K436" s="87"/>
    </row>
    <row r="437" spans="1:11" ht="60" customHeight="1" x14ac:dyDescent="0.25">
      <c r="A437" s="1">
        <f t="shared" si="6"/>
        <v>425</v>
      </c>
      <c r="B437" s="116">
        <f>'Initial Client Information'!B437</f>
        <v>0</v>
      </c>
      <c r="C437" s="117">
        <f>'Initial Client Information'!C437</f>
        <v>0</v>
      </c>
      <c r="D437" s="118">
        <f>'Initial Client Information'!D437</f>
        <v>0</v>
      </c>
      <c r="E437" s="130">
        <f>'Initial Client Information'!E437</f>
        <v>0</v>
      </c>
      <c r="F437" s="140"/>
      <c r="G437" s="136"/>
      <c r="H437" s="136"/>
      <c r="I437" s="142"/>
      <c r="J437" s="176">
        <f>'Discharge Information'!F437</f>
        <v>0</v>
      </c>
      <c r="K437" s="87"/>
    </row>
    <row r="438" spans="1:11" ht="60" customHeight="1" x14ac:dyDescent="0.25">
      <c r="A438" s="1">
        <f t="shared" si="6"/>
        <v>426</v>
      </c>
      <c r="B438" s="116">
        <f>'Initial Client Information'!B438</f>
        <v>0</v>
      </c>
      <c r="C438" s="117">
        <f>'Initial Client Information'!C438</f>
        <v>0</v>
      </c>
      <c r="D438" s="118">
        <f>'Initial Client Information'!D438</f>
        <v>0</v>
      </c>
      <c r="E438" s="130">
        <f>'Initial Client Information'!E438</f>
        <v>0</v>
      </c>
      <c r="F438" s="140"/>
      <c r="G438" s="136"/>
      <c r="H438" s="136"/>
      <c r="I438" s="142"/>
      <c r="J438" s="176">
        <f>'Discharge Information'!F438</f>
        <v>0</v>
      </c>
      <c r="K438" s="87"/>
    </row>
    <row r="439" spans="1:11" ht="60" customHeight="1" x14ac:dyDescent="0.25">
      <c r="A439" s="1">
        <f t="shared" si="6"/>
        <v>427</v>
      </c>
      <c r="B439" s="116">
        <f>'Initial Client Information'!B439</f>
        <v>0</v>
      </c>
      <c r="C439" s="117">
        <f>'Initial Client Information'!C439</f>
        <v>0</v>
      </c>
      <c r="D439" s="118">
        <f>'Initial Client Information'!D439</f>
        <v>0</v>
      </c>
      <c r="E439" s="130">
        <f>'Initial Client Information'!E439</f>
        <v>0</v>
      </c>
      <c r="F439" s="140"/>
      <c r="G439" s="136"/>
      <c r="H439" s="136"/>
      <c r="I439" s="142"/>
      <c r="J439" s="176">
        <f>'Discharge Information'!F439</f>
        <v>0</v>
      </c>
      <c r="K439" s="87"/>
    </row>
    <row r="440" spans="1:11" ht="60" customHeight="1" x14ac:dyDescent="0.25">
      <c r="A440" s="1">
        <f t="shared" si="6"/>
        <v>428</v>
      </c>
      <c r="B440" s="116">
        <f>'Initial Client Information'!B440</f>
        <v>0</v>
      </c>
      <c r="C440" s="117">
        <f>'Initial Client Information'!C440</f>
        <v>0</v>
      </c>
      <c r="D440" s="118">
        <f>'Initial Client Information'!D440</f>
        <v>0</v>
      </c>
      <c r="E440" s="130">
        <f>'Initial Client Information'!E440</f>
        <v>0</v>
      </c>
      <c r="F440" s="140"/>
      <c r="G440" s="136"/>
      <c r="H440" s="136"/>
      <c r="I440" s="142"/>
      <c r="J440" s="176">
        <f>'Discharge Information'!F440</f>
        <v>0</v>
      </c>
      <c r="K440" s="87"/>
    </row>
    <row r="441" spans="1:11" ht="60" customHeight="1" x14ac:dyDescent="0.25">
      <c r="A441" s="1">
        <f t="shared" si="6"/>
        <v>429</v>
      </c>
      <c r="B441" s="116">
        <f>'Initial Client Information'!B441</f>
        <v>0</v>
      </c>
      <c r="C441" s="117">
        <f>'Initial Client Information'!C441</f>
        <v>0</v>
      </c>
      <c r="D441" s="118">
        <f>'Initial Client Information'!D441</f>
        <v>0</v>
      </c>
      <c r="E441" s="130">
        <f>'Initial Client Information'!E441</f>
        <v>0</v>
      </c>
      <c r="F441" s="140"/>
      <c r="G441" s="136"/>
      <c r="H441" s="136"/>
      <c r="I441" s="142"/>
      <c r="J441" s="176">
        <f>'Discharge Information'!F441</f>
        <v>0</v>
      </c>
      <c r="K441" s="87"/>
    </row>
    <row r="442" spans="1:11" ht="60" customHeight="1" x14ac:dyDescent="0.25">
      <c r="A442" s="1">
        <f t="shared" si="6"/>
        <v>430</v>
      </c>
      <c r="B442" s="116">
        <f>'Initial Client Information'!B442</f>
        <v>0</v>
      </c>
      <c r="C442" s="117">
        <f>'Initial Client Information'!C442</f>
        <v>0</v>
      </c>
      <c r="D442" s="118">
        <f>'Initial Client Information'!D442</f>
        <v>0</v>
      </c>
      <c r="E442" s="130">
        <f>'Initial Client Information'!E442</f>
        <v>0</v>
      </c>
      <c r="F442" s="140"/>
      <c r="G442" s="136"/>
      <c r="H442" s="136"/>
      <c r="I442" s="142"/>
      <c r="J442" s="176">
        <f>'Discharge Information'!F442</f>
        <v>0</v>
      </c>
      <c r="K442" s="87"/>
    </row>
    <row r="443" spans="1:11" ht="60" customHeight="1" x14ac:dyDescent="0.25">
      <c r="A443" s="1">
        <f t="shared" si="6"/>
        <v>431</v>
      </c>
      <c r="B443" s="116">
        <f>'Initial Client Information'!B443</f>
        <v>0</v>
      </c>
      <c r="C443" s="117">
        <f>'Initial Client Information'!C443</f>
        <v>0</v>
      </c>
      <c r="D443" s="118">
        <f>'Initial Client Information'!D443</f>
        <v>0</v>
      </c>
      <c r="E443" s="130">
        <f>'Initial Client Information'!E443</f>
        <v>0</v>
      </c>
      <c r="F443" s="140"/>
      <c r="G443" s="136"/>
      <c r="H443" s="136"/>
      <c r="I443" s="142"/>
      <c r="J443" s="176">
        <f>'Discharge Information'!F443</f>
        <v>0</v>
      </c>
      <c r="K443" s="87"/>
    </row>
    <row r="444" spans="1:11" ht="60" customHeight="1" x14ac:dyDescent="0.25">
      <c r="A444" s="1">
        <f t="shared" si="6"/>
        <v>432</v>
      </c>
      <c r="B444" s="116">
        <f>'Initial Client Information'!B444</f>
        <v>0</v>
      </c>
      <c r="C444" s="117">
        <f>'Initial Client Information'!C444</f>
        <v>0</v>
      </c>
      <c r="D444" s="118">
        <f>'Initial Client Information'!D444</f>
        <v>0</v>
      </c>
      <c r="E444" s="130">
        <f>'Initial Client Information'!E444</f>
        <v>0</v>
      </c>
      <c r="F444" s="140"/>
      <c r="G444" s="136"/>
      <c r="H444" s="136"/>
      <c r="I444" s="142"/>
      <c r="J444" s="176">
        <f>'Discharge Information'!F444</f>
        <v>0</v>
      </c>
      <c r="K444" s="87"/>
    </row>
    <row r="445" spans="1:11" ht="60" customHeight="1" x14ac:dyDescent="0.25">
      <c r="A445" s="1">
        <f t="shared" si="6"/>
        <v>433</v>
      </c>
      <c r="B445" s="116">
        <f>'Initial Client Information'!B445</f>
        <v>0</v>
      </c>
      <c r="C445" s="117">
        <f>'Initial Client Information'!C445</f>
        <v>0</v>
      </c>
      <c r="D445" s="118">
        <f>'Initial Client Information'!D445</f>
        <v>0</v>
      </c>
      <c r="E445" s="130">
        <f>'Initial Client Information'!E445</f>
        <v>0</v>
      </c>
      <c r="F445" s="140"/>
      <c r="G445" s="136"/>
      <c r="H445" s="136"/>
      <c r="I445" s="142"/>
      <c r="J445" s="176">
        <f>'Discharge Information'!F445</f>
        <v>0</v>
      </c>
      <c r="K445" s="87"/>
    </row>
    <row r="446" spans="1:11" ht="60" customHeight="1" x14ac:dyDescent="0.25">
      <c r="A446" s="1">
        <f t="shared" si="6"/>
        <v>434</v>
      </c>
      <c r="B446" s="116">
        <f>'Initial Client Information'!B446</f>
        <v>0</v>
      </c>
      <c r="C446" s="117">
        <f>'Initial Client Information'!C446</f>
        <v>0</v>
      </c>
      <c r="D446" s="118">
        <f>'Initial Client Information'!D446</f>
        <v>0</v>
      </c>
      <c r="E446" s="130">
        <f>'Initial Client Information'!E446</f>
        <v>0</v>
      </c>
      <c r="F446" s="140"/>
      <c r="G446" s="136"/>
      <c r="H446" s="136"/>
      <c r="I446" s="142"/>
      <c r="J446" s="176">
        <f>'Discharge Information'!F446</f>
        <v>0</v>
      </c>
      <c r="K446" s="87"/>
    </row>
    <row r="447" spans="1:11" ht="60" customHeight="1" x14ac:dyDescent="0.25">
      <c r="A447" s="1">
        <f t="shared" si="6"/>
        <v>435</v>
      </c>
      <c r="B447" s="116">
        <f>'Initial Client Information'!B447</f>
        <v>0</v>
      </c>
      <c r="C447" s="117">
        <f>'Initial Client Information'!C447</f>
        <v>0</v>
      </c>
      <c r="D447" s="118">
        <f>'Initial Client Information'!D447</f>
        <v>0</v>
      </c>
      <c r="E447" s="130">
        <f>'Initial Client Information'!E447</f>
        <v>0</v>
      </c>
      <c r="F447" s="140"/>
      <c r="G447" s="136"/>
      <c r="H447" s="136"/>
      <c r="I447" s="142"/>
      <c r="J447" s="176">
        <f>'Discharge Information'!F447</f>
        <v>0</v>
      </c>
      <c r="K447" s="87"/>
    </row>
    <row r="448" spans="1:11" ht="60" customHeight="1" x14ac:dyDescent="0.25">
      <c r="A448" s="1">
        <f t="shared" si="6"/>
        <v>436</v>
      </c>
      <c r="B448" s="116">
        <f>'Initial Client Information'!B448</f>
        <v>0</v>
      </c>
      <c r="C448" s="117">
        <f>'Initial Client Information'!C448</f>
        <v>0</v>
      </c>
      <c r="D448" s="118">
        <f>'Initial Client Information'!D448</f>
        <v>0</v>
      </c>
      <c r="E448" s="130">
        <f>'Initial Client Information'!E448</f>
        <v>0</v>
      </c>
      <c r="F448" s="140"/>
      <c r="G448" s="136"/>
      <c r="H448" s="136"/>
      <c r="I448" s="142"/>
      <c r="J448" s="176">
        <f>'Discharge Information'!F448</f>
        <v>0</v>
      </c>
      <c r="K448" s="87"/>
    </row>
    <row r="449" spans="1:11" ht="60" customHeight="1" x14ac:dyDescent="0.25">
      <c r="A449" s="1">
        <f t="shared" si="6"/>
        <v>437</v>
      </c>
      <c r="B449" s="116">
        <f>'Initial Client Information'!B449</f>
        <v>0</v>
      </c>
      <c r="C449" s="117">
        <f>'Initial Client Information'!C449</f>
        <v>0</v>
      </c>
      <c r="D449" s="118">
        <f>'Initial Client Information'!D449</f>
        <v>0</v>
      </c>
      <c r="E449" s="130">
        <f>'Initial Client Information'!E449</f>
        <v>0</v>
      </c>
      <c r="F449" s="140"/>
      <c r="G449" s="136"/>
      <c r="H449" s="136"/>
      <c r="I449" s="142"/>
      <c r="J449" s="176">
        <f>'Discharge Information'!F449</f>
        <v>0</v>
      </c>
      <c r="K449" s="87"/>
    </row>
    <row r="450" spans="1:11" ht="60" customHeight="1" x14ac:dyDescent="0.25">
      <c r="A450" s="1">
        <f t="shared" si="6"/>
        <v>438</v>
      </c>
      <c r="B450" s="116">
        <f>'Initial Client Information'!B450</f>
        <v>0</v>
      </c>
      <c r="C450" s="117">
        <f>'Initial Client Information'!C450</f>
        <v>0</v>
      </c>
      <c r="D450" s="118">
        <f>'Initial Client Information'!D450</f>
        <v>0</v>
      </c>
      <c r="E450" s="130">
        <f>'Initial Client Information'!E450</f>
        <v>0</v>
      </c>
      <c r="F450" s="140"/>
      <c r="G450" s="136"/>
      <c r="H450" s="136"/>
      <c r="I450" s="142"/>
      <c r="J450" s="176">
        <f>'Discharge Information'!F450</f>
        <v>0</v>
      </c>
      <c r="K450" s="87"/>
    </row>
    <row r="451" spans="1:11" ht="60" customHeight="1" x14ac:dyDescent="0.25">
      <c r="A451" s="1">
        <f t="shared" si="6"/>
        <v>439</v>
      </c>
      <c r="B451" s="116">
        <f>'Initial Client Information'!B451</f>
        <v>0</v>
      </c>
      <c r="C451" s="117">
        <f>'Initial Client Information'!C451</f>
        <v>0</v>
      </c>
      <c r="D451" s="118">
        <f>'Initial Client Information'!D451</f>
        <v>0</v>
      </c>
      <c r="E451" s="130">
        <f>'Initial Client Information'!E451</f>
        <v>0</v>
      </c>
      <c r="F451" s="140"/>
      <c r="G451" s="136"/>
      <c r="H451" s="136"/>
      <c r="I451" s="142"/>
      <c r="J451" s="176">
        <f>'Discharge Information'!F451</f>
        <v>0</v>
      </c>
      <c r="K451" s="87"/>
    </row>
    <row r="452" spans="1:11" ht="60" customHeight="1" x14ac:dyDescent="0.25">
      <c r="A452" s="1">
        <f t="shared" si="6"/>
        <v>440</v>
      </c>
      <c r="B452" s="116">
        <f>'Initial Client Information'!B452</f>
        <v>0</v>
      </c>
      <c r="C452" s="117">
        <f>'Initial Client Information'!C452</f>
        <v>0</v>
      </c>
      <c r="D452" s="118">
        <f>'Initial Client Information'!D452</f>
        <v>0</v>
      </c>
      <c r="E452" s="130">
        <f>'Initial Client Information'!E452</f>
        <v>0</v>
      </c>
      <c r="F452" s="140"/>
      <c r="G452" s="136"/>
      <c r="H452" s="136"/>
      <c r="I452" s="142"/>
      <c r="J452" s="176">
        <f>'Discharge Information'!F452</f>
        <v>0</v>
      </c>
      <c r="K452" s="87"/>
    </row>
    <row r="453" spans="1:11" ht="60" customHeight="1" x14ac:dyDescent="0.25">
      <c r="A453" s="1">
        <f t="shared" si="6"/>
        <v>441</v>
      </c>
      <c r="B453" s="116">
        <f>'Initial Client Information'!B453</f>
        <v>0</v>
      </c>
      <c r="C453" s="117">
        <f>'Initial Client Information'!C453</f>
        <v>0</v>
      </c>
      <c r="D453" s="118">
        <f>'Initial Client Information'!D453</f>
        <v>0</v>
      </c>
      <c r="E453" s="130">
        <f>'Initial Client Information'!E453</f>
        <v>0</v>
      </c>
      <c r="F453" s="140"/>
      <c r="G453" s="136"/>
      <c r="H453" s="136"/>
      <c r="I453" s="142"/>
      <c r="J453" s="176">
        <f>'Discharge Information'!F453</f>
        <v>0</v>
      </c>
      <c r="K453" s="87"/>
    </row>
    <row r="454" spans="1:11" ht="60" customHeight="1" x14ac:dyDescent="0.25">
      <c r="A454" s="1">
        <f t="shared" si="6"/>
        <v>442</v>
      </c>
      <c r="B454" s="116">
        <f>'Initial Client Information'!B454</f>
        <v>0</v>
      </c>
      <c r="C454" s="117">
        <f>'Initial Client Information'!C454</f>
        <v>0</v>
      </c>
      <c r="D454" s="118">
        <f>'Initial Client Information'!D454</f>
        <v>0</v>
      </c>
      <c r="E454" s="130">
        <f>'Initial Client Information'!E454</f>
        <v>0</v>
      </c>
      <c r="F454" s="140"/>
      <c r="G454" s="136"/>
      <c r="H454" s="136"/>
      <c r="I454" s="142"/>
      <c r="J454" s="176">
        <f>'Discharge Information'!F454</f>
        <v>0</v>
      </c>
      <c r="K454" s="87"/>
    </row>
    <row r="455" spans="1:11" ht="60" customHeight="1" x14ac:dyDescent="0.25">
      <c r="A455" s="1">
        <f t="shared" si="6"/>
        <v>443</v>
      </c>
      <c r="B455" s="116">
        <f>'Initial Client Information'!B455</f>
        <v>0</v>
      </c>
      <c r="C455" s="117">
        <f>'Initial Client Information'!C455</f>
        <v>0</v>
      </c>
      <c r="D455" s="118">
        <f>'Initial Client Information'!D455</f>
        <v>0</v>
      </c>
      <c r="E455" s="130">
        <f>'Initial Client Information'!E455</f>
        <v>0</v>
      </c>
      <c r="F455" s="140"/>
      <c r="G455" s="136"/>
      <c r="H455" s="136"/>
      <c r="I455" s="142"/>
      <c r="J455" s="176">
        <f>'Discharge Information'!F455</f>
        <v>0</v>
      </c>
      <c r="K455" s="87"/>
    </row>
    <row r="456" spans="1:11" ht="60" customHeight="1" x14ac:dyDescent="0.25">
      <c r="A456" s="1">
        <f t="shared" si="6"/>
        <v>444</v>
      </c>
      <c r="B456" s="116">
        <f>'Initial Client Information'!B456</f>
        <v>0</v>
      </c>
      <c r="C456" s="117">
        <f>'Initial Client Information'!C456</f>
        <v>0</v>
      </c>
      <c r="D456" s="118">
        <f>'Initial Client Information'!D456</f>
        <v>0</v>
      </c>
      <c r="E456" s="130">
        <f>'Initial Client Information'!E456</f>
        <v>0</v>
      </c>
      <c r="F456" s="140"/>
      <c r="G456" s="136"/>
      <c r="H456" s="136"/>
      <c r="I456" s="142"/>
      <c r="J456" s="176">
        <f>'Discharge Information'!F456</f>
        <v>0</v>
      </c>
      <c r="K456" s="87"/>
    </row>
    <row r="457" spans="1:11" ht="60" customHeight="1" x14ac:dyDescent="0.25">
      <c r="A457" s="1">
        <f t="shared" si="6"/>
        <v>445</v>
      </c>
      <c r="B457" s="116">
        <f>'Initial Client Information'!B457</f>
        <v>0</v>
      </c>
      <c r="C457" s="117">
        <f>'Initial Client Information'!C457</f>
        <v>0</v>
      </c>
      <c r="D457" s="118">
        <f>'Initial Client Information'!D457</f>
        <v>0</v>
      </c>
      <c r="E457" s="130">
        <f>'Initial Client Information'!E457</f>
        <v>0</v>
      </c>
      <c r="F457" s="140"/>
      <c r="G457" s="136"/>
      <c r="H457" s="136"/>
      <c r="I457" s="142"/>
      <c r="J457" s="176">
        <f>'Discharge Information'!F457</f>
        <v>0</v>
      </c>
      <c r="K457" s="87"/>
    </row>
    <row r="458" spans="1:11" ht="60" customHeight="1" x14ac:dyDescent="0.25">
      <c r="A458" s="1">
        <f t="shared" si="6"/>
        <v>446</v>
      </c>
      <c r="B458" s="116">
        <f>'Initial Client Information'!B458</f>
        <v>0</v>
      </c>
      <c r="C458" s="117">
        <f>'Initial Client Information'!C458</f>
        <v>0</v>
      </c>
      <c r="D458" s="118">
        <f>'Initial Client Information'!D458</f>
        <v>0</v>
      </c>
      <c r="E458" s="130">
        <f>'Initial Client Information'!E458</f>
        <v>0</v>
      </c>
      <c r="F458" s="140"/>
      <c r="G458" s="136"/>
      <c r="H458" s="136"/>
      <c r="I458" s="142"/>
      <c r="J458" s="176">
        <f>'Discharge Information'!F458</f>
        <v>0</v>
      </c>
      <c r="K458" s="87"/>
    </row>
    <row r="459" spans="1:11" ht="60" customHeight="1" x14ac:dyDescent="0.25">
      <c r="A459" s="1">
        <f t="shared" si="6"/>
        <v>447</v>
      </c>
      <c r="B459" s="116">
        <f>'Initial Client Information'!B459</f>
        <v>0</v>
      </c>
      <c r="C459" s="117">
        <f>'Initial Client Information'!C459</f>
        <v>0</v>
      </c>
      <c r="D459" s="118">
        <f>'Initial Client Information'!D459</f>
        <v>0</v>
      </c>
      <c r="E459" s="130">
        <f>'Initial Client Information'!E459</f>
        <v>0</v>
      </c>
      <c r="F459" s="140"/>
      <c r="G459" s="136"/>
      <c r="H459" s="136"/>
      <c r="I459" s="142"/>
      <c r="J459" s="176">
        <f>'Discharge Information'!F459</f>
        <v>0</v>
      </c>
      <c r="K459" s="87"/>
    </row>
    <row r="460" spans="1:11" ht="60" customHeight="1" x14ac:dyDescent="0.25">
      <c r="A460" s="1">
        <f t="shared" si="6"/>
        <v>448</v>
      </c>
      <c r="B460" s="116">
        <f>'Initial Client Information'!B460</f>
        <v>0</v>
      </c>
      <c r="C460" s="117">
        <f>'Initial Client Information'!C460</f>
        <v>0</v>
      </c>
      <c r="D460" s="118">
        <f>'Initial Client Information'!D460</f>
        <v>0</v>
      </c>
      <c r="E460" s="130">
        <f>'Initial Client Information'!E460</f>
        <v>0</v>
      </c>
      <c r="F460" s="140"/>
      <c r="G460" s="136"/>
      <c r="H460" s="136"/>
      <c r="I460" s="142"/>
      <c r="J460" s="176">
        <f>'Discharge Information'!F460</f>
        <v>0</v>
      </c>
      <c r="K460" s="87"/>
    </row>
    <row r="461" spans="1:11" ht="60" customHeight="1" x14ac:dyDescent="0.25">
      <c r="A461" s="1">
        <f t="shared" si="6"/>
        <v>449</v>
      </c>
      <c r="B461" s="116">
        <f>'Initial Client Information'!B461</f>
        <v>0</v>
      </c>
      <c r="C461" s="117">
        <f>'Initial Client Information'!C461</f>
        <v>0</v>
      </c>
      <c r="D461" s="118">
        <f>'Initial Client Information'!D461</f>
        <v>0</v>
      </c>
      <c r="E461" s="130">
        <f>'Initial Client Information'!E461</f>
        <v>0</v>
      </c>
      <c r="F461" s="140"/>
      <c r="G461" s="136"/>
      <c r="H461" s="136"/>
      <c r="I461" s="142"/>
      <c r="J461" s="176">
        <f>'Discharge Information'!F461</f>
        <v>0</v>
      </c>
      <c r="K461" s="87"/>
    </row>
    <row r="462" spans="1:11" ht="60" customHeight="1" x14ac:dyDescent="0.25">
      <c r="A462" s="1">
        <f t="shared" ref="A462:A512" si="7">ROW(A450)</f>
        <v>450</v>
      </c>
      <c r="B462" s="116">
        <f>'Initial Client Information'!B462</f>
        <v>0</v>
      </c>
      <c r="C462" s="117">
        <f>'Initial Client Information'!C462</f>
        <v>0</v>
      </c>
      <c r="D462" s="118">
        <f>'Initial Client Information'!D462</f>
        <v>0</v>
      </c>
      <c r="E462" s="130">
        <f>'Initial Client Information'!E462</f>
        <v>0</v>
      </c>
      <c r="F462" s="140"/>
      <c r="G462" s="136"/>
      <c r="H462" s="136"/>
      <c r="I462" s="142"/>
      <c r="J462" s="176">
        <f>'Discharge Information'!F462</f>
        <v>0</v>
      </c>
      <c r="K462" s="87"/>
    </row>
    <row r="463" spans="1:11" ht="60" customHeight="1" x14ac:dyDescent="0.25">
      <c r="A463" s="1">
        <f t="shared" si="7"/>
        <v>451</v>
      </c>
      <c r="B463" s="116">
        <f>'Initial Client Information'!B463</f>
        <v>0</v>
      </c>
      <c r="C463" s="117">
        <f>'Initial Client Information'!C463</f>
        <v>0</v>
      </c>
      <c r="D463" s="118">
        <f>'Initial Client Information'!D463</f>
        <v>0</v>
      </c>
      <c r="E463" s="130">
        <f>'Initial Client Information'!E463</f>
        <v>0</v>
      </c>
      <c r="F463" s="140"/>
      <c r="G463" s="136"/>
      <c r="H463" s="136"/>
      <c r="I463" s="142"/>
      <c r="J463" s="176">
        <f>'Discharge Information'!F463</f>
        <v>0</v>
      </c>
      <c r="K463" s="87"/>
    </row>
    <row r="464" spans="1:11" ht="60" customHeight="1" x14ac:dyDescent="0.25">
      <c r="A464" s="1">
        <f t="shared" si="7"/>
        <v>452</v>
      </c>
      <c r="B464" s="116">
        <f>'Initial Client Information'!B464</f>
        <v>0</v>
      </c>
      <c r="C464" s="117">
        <f>'Initial Client Information'!C464</f>
        <v>0</v>
      </c>
      <c r="D464" s="118">
        <f>'Initial Client Information'!D464</f>
        <v>0</v>
      </c>
      <c r="E464" s="130">
        <f>'Initial Client Information'!E464</f>
        <v>0</v>
      </c>
      <c r="F464" s="140"/>
      <c r="G464" s="136"/>
      <c r="H464" s="136"/>
      <c r="I464" s="142"/>
      <c r="J464" s="176">
        <f>'Discharge Information'!F464</f>
        <v>0</v>
      </c>
      <c r="K464" s="87"/>
    </row>
    <row r="465" spans="1:11" ht="60" customHeight="1" x14ac:dyDescent="0.25">
      <c r="A465" s="1">
        <f t="shared" si="7"/>
        <v>453</v>
      </c>
      <c r="B465" s="116">
        <f>'Initial Client Information'!B465</f>
        <v>0</v>
      </c>
      <c r="C465" s="117">
        <f>'Initial Client Information'!C465</f>
        <v>0</v>
      </c>
      <c r="D465" s="118">
        <f>'Initial Client Information'!D465</f>
        <v>0</v>
      </c>
      <c r="E465" s="130">
        <f>'Initial Client Information'!E465</f>
        <v>0</v>
      </c>
      <c r="F465" s="140"/>
      <c r="G465" s="136"/>
      <c r="H465" s="136"/>
      <c r="I465" s="142"/>
      <c r="J465" s="176">
        <f>'Discharge Information'!F465</f>
        <v>0</v>
      </c>
      <c r="K465" s="87"/>
    </row>
    <row r="466" spans="1:11" ht="60" customHeight="1" x14ac:dyDescent="0.25">
      <c r="A466" s="1">
        <f t="shared" si="7"/>
        <v>454</v>
      </c>
      <c r="B466" s="116">
        <f>'Initial Client Information'!B466</f>
        <v>0</v>
      </c>
      <c r="C466" s="117">
        <f>'Initial Client Information'!C466</f>
        <v>0</v>
      </c>
      <c r="D466" s="118">
        <f>'Initial Client Information'!D466</f>
        <v>0</v>
      </c>
      <c r="E466" s="130">
        <f>'Initial Client Information'!E466</f>
        <v>0</v>
      </c>
      <c r="F466" s="140"/>
      <c r="G466" s="136"/>
      <c r="H466" s="136"/>
      <c r="I466" s="142"/>
      <c r="J466" s="176">
        <f>'Discharge Information'!F466</f>
        <v>0</v>
      </c>
      <c r="K466" s="87"/>
    </row>
    <row r="467" spans="1:11" ht="60" customHeight="1" x14ac:dyDescent="0.25">
      <c r="A467" s="1">
        <f t="shared" si="7"/>
        <v>455</v>
      </c>
      <c r="B467" s="116">
        <f>'Initial Client Information'!B467</f>
        <v>0</v>
      </c>
      <c r="C467" s="117">
        <f>'Initial Client Information'!C467</f>
        <v>0</v>
      </c>
      <c r="D467" s="118">
        <f>'Initial Client Information'!D467</f>
        <v>0</v>
      </c>
      <c r="E467" s="130">
        <f>'Initial Client Information'!E467</f>
        <v>0</v>
      </c>
      <c r="F467" s="140"/>
      <c r="G467" s="136"/>
      <c r="H467" s="136"/>
      <c r="I467" s="142"/>
      <c r="J467" s="176">
        <f>'Discharge Information'!F467</f>
        <v>0</v>
      </c>
      <c r="K467" s="87"/>
    </row>
    <row r="468" spans="1:11" ht="60" customHeight="1" x14ac:dyDescent="0.25">
      <c r="A468" s="1">
        <f t="shared" si="7"/>
        <v>456</v>
      </c>
      <c r="B468" s="116">
        <f>'Initial Client Information'!B468</f>
        <v>0</v>
      </c>
      <c r="C468" s="117">
        <f>'Initial Client Information'!C468</f>
        <v>0</v>
      </c>
      <c r="D468" s="118">
        <f>'Initial Client Information'!D468</f>
        <v>0</v>
      </c>
      <c r="E468" s="130">
        <f>'Initial Client Information'!E468</f>
        <v>0</v>
      </c>
      <c r="F468" s="140"/>
      <c r="G468" s="136"/>
      <c r="H468" s="136"/>
      <c r="I468" s="142"/>
      <c r="J468" s="176">
        <f>'Discharge Information'!F468</f>
        <v>0</v>
      </c>
      <c r="K468" s="87"/>
    </row>
    <row r="469" spans="1:11" ht="60" customHeight="1" x14ac:dyDescent="0.25">
      <c r="A469" s="1">
        <f t="shared" si="7"/>
        <v>457</v>
      </c>
      <c r="B469" s="116">
        <f>'Initial Client Information'!B469</f>
        <v>0</v>
      </c>
      <c r="C469" s="117">
        <f>'Initial Client Information'!C469</f>
        <v>0</v>
      </c>
      <c r="D469" s="118">
        <f>'Initial Client Information'!D469</f>
        <v>0</v>
      </c>
      <c r="E469" s="130">
        <f>'Initial Client Information'!E469</f>
        <v>0</v>
      </c>
      <c r="F469" s="140"/>
      <c r="G469" s="136"/>
      <c r="H469" s="136"/>
      <c r="I469" s="142"/>
      <c r="J469" s="176">
        <f>'Discharge Information'!F469</f>
        <v>0</v>
      </c>
      <c r="K469" s="87"/>
    </row>
    <row r="470" spans="1:11" ht="60" customHeight="1" x14ac:dyDescent="0.25">
      <c r="A470" s="1">
        <f t="shared" si="7"/>
        <v>458</v>
      </c>
      <c r="B470" s="116">
        <f>'Initial Client Information'!B470</f>
        <v>0</v>
      </c>
      <c r="C470" s="117">
        <f>'Initial Client Information'!C470</f>
        <v>0</v>
      </c>
      <c r="D470" s="118">
        <f>'Initial Client Information'!D470</f>
        <v>0</v>
      </c>
      <c r="E470" s="130">
        <f>'Initial Client Information'!E470</f>
        <v>0</v>
      </c>
      <c r="F470" s="140"/>
      <c r="G470" s="136"/>
      <c r="H470" s="136"/>
      <c r="I470" s="142"/>
      <c r="J470" s="176">
        <f>'Discharge Information'!F470</f>
        <v>0</v>
      </c>
      <c r="K470" s="87"/>
    </row>
    <row r="471" spans="1:11" ht="60" customHeight="1" x14ac:dyDescent="0.25">
      <c r="A471" s="1">
        <f t="shared" si="7"/>
        <v>459</v>
      </c>
      <c r="B471" s="116">
        <f>'Initial Client Information'!B471</f>
        <v>0</v>
      </c>
      <c r="C471" s="117">
        <f>'Initial Client Information'!C471</f>
        <v>0</v>
      </c>
      <c r="D471" s="118">
        <f>'Initial Client Information'!D471</f>
        <v>0</v>
      </c>
      <c r="E471" s="130">
        <f>'Initial Client Information'!E471</f>
        <v>0</v>
      </c>
      <c r="F471" s="140"/>
      <c r="G471" s="136"/>
      <c r="H471" s="136"/>
      <c r="I471" s="142"/>
      <c r="J471" s="176">
        <f>'Discharge Information'!F471</f>
        <v>0</v>
      </c>
      <c r="K471" s="87"/>
    </row>
    <row r="472" spans="1:11" ht="60" customHeight="1" x14ac:dyDescent="0.25">
      <c r="A472" s="1">
        <f t="shared" si="7"/>
        <v>460</v>
      </c>
      <c r="B472" s="116">
        <f>'Initial Client Information'!B472</f>
        <v>0</v>
      </c>
      <c r="C472" s="117">
        <f>'Initial Client Information'!C472</f>
        <v>0</v>
      </c>
      <c r="D472" s="118">
        <f>'Initial Client Information'!D472</f>
        <v>0</v>
      </c>
      <c r="E472" s="130">
        <f>'Initial Client Information'!E472</f>
        <v>0</v>
      </c>
      <c r="F472" s="140"/>
      <c r="G472" s="136"/>
      <c r="H472" s="136"/>
      <c r="I472" s="142"/>
      <c r="J472" s="176">
        <f>'Discharge Information'!F472</f>
        <v>0</v>
      </c>
      <c r="K472" s="87"/>
    </row>
    <row r="473" spans="1:11" ht="60" customHeight="1" x14ac:dyDescent="0.25">
      <c r="A473" s="1">
        <f t="shared" si="7"/>
        <v>461</v>
      </c>
      <c r="B473" s="116">
        <f>'Initial Client Information'!B473</f>
        <v>0</v>
      </c>
      <c r="C473" s="117">
        <f>'Initial Client Information'!C473</f>
        <v>0</v>
      </c>
      <c r="D473" s="118">
        <f>'Initial Client Information'!D473</f>
        <v>0</v>
      </c>
      <c r="E473" s="130">
        <f>'Initial Client Information'!E473</f>
        <v>0</v>
      </c>
      <c r="F473" s="140"/>
      <c r="G473" s="136"/>
      <c r="H473" s="136"/>
      <c r="I473" s="142"/>
      <c r="J473" s="176">
        <f>'Discharge Information'!F473</f>
        <v>0</v>
      </c>
      <c r="K473" s="87"/>
    </row>
    <row r="474" spans="1:11" ht="60" customHeight="1" x14ac:dyDescent="0.25">
      <c r="A474" s="1">
        <f t="shared" si="7"/>
        <v>462</v>
      </c>
      <c r="B474" s="116">
        <f>'Initial Client Information'!B474</f>
        <v>0</v>
      </c>
      <c r="C474" s="117">
        <f>'Initial Client Information'!C474</f>
        <v>0</v>
      </c>
      <c r="D474" s="118">
        <f>'Initial Client Information'!D474</f>
        <v>0</v>
      </c>
      <c r="E474" s="130">
        <f>'Initial Client Information'!E474</f>
        <v>0</v>
      </c>
      <c r="F474" s="140"/>
      <c r="G474" s="136"/>
      <c r="H474" s="136"/>
      <c r="I474" s="142"/>
      <c r="J474" s="176">
        <f>'Discharge Information'!F474</f>
        <v>0</v>
      </c>
      <c r="K474" s="87"/>
    </row>
    <row r="475" spans="1:11" ht="60" customHeight="1" x14ac:dyDescent="0.25">
      <c r="A475" s="1">
        <f t="shared" si="7"/>
        <v>463</v>
      </c>
      <c r="B475" s="116">
        <f>'Initial Client Information'!B475</f>
        <v>0</v>
      </c>
      <c r="C475" s="117">
        <f>'Initial Client Information'!C475</f>
        <v>0</v>
      </c>
      <c r="D475" s="118">
        <f>'Initial Client Information'!D475</f>
        <v>0</v>
      </c>
      <c r="E475" s="130">
        <f>'Initial Client Information'!E475</f>
        <v>0</v>
      </c>
      <c r="F475" s="140"/>
      <c r="G475" s="136"/>
      <c r="H475" s="136"/>
      <c r="I475" s="142"/>
      <c r="J475" s="176">
        <f>'Discharge Information'!F475</f>
        <v>0</v>
      </c>
      <c r="K475" s="87"/>
    </row>
    <row r="476" spans="1:11" ht="60" customHeight="1" x14ac:dyDescent="0.25">
      <c r="A476" s="1">
        <f t="shared" si="7"/>
        <v>464</v>
      </c>
      <c r="B476" s="116">
        <f>'Initial Client Information'!B476</f>
        <v>0</v>
      </c>
      <c r="C476" s="117">
        <f>'Initial Client Information'!C476</f>
        <v>0</v>
      </c>
      <c r="D476" s="118">
        <f>'Initial Client Information'!D476</f>
        <v>0</v>
      </c>
      <c r="E476" s="130">
        <f>'Initial Client Information'!E476</f>
        <v>0</v>
      </c>
      <c r="F476" s="140"/>
      <c r="G476" s="136"/>
      <c r="H476" s="136"/>
      <c r="I476" s="142"/>
      <c r="J476" s="176">
        <f>'Discharge Information'!F476</f>
        <v>0</v>
      </c>
      <c r="K476" s="87"/>
    </row>
    <row r="477" spans="1:11" ht="60" customHeight="1" x14ac:dyDescent="0.25">
      <c r="A477" s="1">
        <f t="shared" si="7"/>
        <v>465</v>
      </c>
      <c r="B477" s="116">
        <f>'Initial Client Information'!B477</f>
        <v>0</v>
      </c>
      <c r="C477" s="117">
        <f>'Initial Client Information'!C477</f>
        <v>0</v>
      </c>
      <c r="D477" s="118">
        <f>'Initial Client Information'!D477</f>
        <v>0</v>
      </c>
      <c r="E477" s="130">
        <f>'Initial Client Information'!E477</f>
        <v>0</v>
      </c>
      <c r="F477" s="140"/>
      <c r="G477" s="136"/>
      <c r="H477" s="136"/>
      <c r="I477" s="142"/>
      <c r="J477" s="176">
        <f>'Discharge Information'!F477</f>
        <v>0</v>
      </c>
      <c r="K477" s="87"/>
    </row>
    <row r="478" spans="1:11" ht="60" customHeight="1" x14ac:dyDescent="0.25">
      <c r="A478" s="1">
        <f t="shared" si="7"/>
        <v>466</v>
      </c>
      <c r="B478" s="116">
        <f>'Initial Client Information'!B478</f>
        <v>0</v>
      </c>
      <c r="C478" s="117">
        <f>'Initial Client Information'!C478</f>
        <v>0</v>
      </c>
      <c r="D478" s="118">
        <f>'Initial Client Information'!D478</f>
        <v>0</v>
      </c>
      <c r="E478" s="130">
        <f>'Initial Client Information'!E478</f>
        <v>0</v>
      </c>
      <c r="F478" s="140"/>
      <c r="G478" s="136"/>
      <c r="H478" s="136"/>
      <c r="I478" s="142"/>
      <c r="J478" s="176">
        <f>'Discharge Information'!F478</f>
        <v>0</v>
      </c>
      <c r="K478" s="87"/>
    </row>
    <row r="479" spans="1:11" ht="60" customHeight="1" x14ac:dyDescent="0.25">
      <c r="A479" s="1">
        <f t="shared" si="7"/>
        <v>467</v>
      </c>
      <c r="B479" s="116">
        <f>'Initial Client Information'!B479</f>
        <v>0</v>
      </c>
      <c r="C479" s="117">
        <f>'Initial Client Information'!C479</f>
        <v>0</v>
      </c>
      <c r="D479" s="118">
        <f>'Initial Client Information'!D479</f>
        <v>0</v>
      </c>
      <c r="E479" s="130">
        <f>'Initial Client Information'!E479</f>
        <v>0</v>
      </c>
      <c r="F479" s="140"/>
      <c r="G479" s="136"/>
      <c r="H479" s="136"/>
      <c r="I479" s="142"/>
      <c r="J479" s="176">
        <f>'Discharge Information'!F479</f>
        <v>0</v>
      </c>
      <c r="K479" s="87"/>
    </row>
    <row r="480" spans="1:11" ht="60" customHeight="1" x14ac:dyDescent="0.25">
      <c r="A480" s="1">
        <f t="shared" si="7"/>
        <v>468</v>
      </c>
      <c r="B480" s="116">
        <f>'Initial Client Information'!B480</f>
        <v>0</v>
      </c>
      <c r="C480" s="117">
        <f>'Initial Client Information'!C480</f>
        <v>0</v>
      </c>
      <c r="D480" s="118">
        <f>'Initial Client Information'!D480</f>
        <v>0</v>
      </c>
      <c r="E480" s="130">
        <f>'Initial Client Information'!E480</f>
        <v>0</v>
      </c>
      <c r="F480" s="140"/>
      <c r="G480" s="136"/>
      <c r="H480" s="136"/>
      <c r="I480" s="142"/>
      <c r="J480" s="176">
        <f>'Discharge Information'!F480</f>
        <v>0</v>
      </c>
      <c r="K480" s="87"/>
    </row>
    <row r="481" spans="1:11" ht="60" customHeight="1" x14ac:dyDescent="0.25">
      <c r="A481" s="1">
        <f t="shared" si="7"/>
        <v>469</v>
      </c>
      <c r="B481" s="116">
        <f>'Initial Client Information'!B481</f>
        <v>0</v>
      </c>
      <c r="C481" s="117">
        <f>'Initial Client Information'!C481</f>
        <v>0</v>
      </c>
      <c r="D481" s="118">
        <f>'Initial Client Information'!D481</f>
        <v>0</v>
      </c>
      <c r="E481" s="130">
        <f>'Initial Client Information'!E481</f>
        <v>0</v>
      </c>
      <c r="F481" s="140"/>
      <c r="G481" s="136"/>
      <c r="H481" s="136"/>
      <c r="I481" s="142"/>
      <c r="J481" s="176">
        <f>'Discharge Information'!F481</f>
        <v>0</v>
      </c>
      <c r="K481" s="87"/>
    </row>
    <row r="482" spans="1:11" ht="60" customHeight="1" x14ac:dyDescent="0.25">
      <c r="A482" s="1">
        <f t="shared" si="7"/>
        <v>470</v>
      </c>
      <c r="B482" s="116">
        <f>'Initial Client Information'!B482</f>
        <v>0</v>
      </c>
      <c r="C482" s="117">
        <f>'Initial Client Information'!C482</f>
        <v>0</v>
      </c>
      <c r="D482" s="118">
        <f>'Initial Client Information'!D482</f>
        <v>0</v>
      </c>
      <c r="E482" s="130">
        <f>'Initial Client Information'!E482</f>
        <v>0</v>
      </c>
      <c r="F482" s="140"/>
      <c r="G482" s="136"/>
      <c r="H482" s="136"/>
      <c r="I482" s="142"/>
      <c r="J482" s="176">
        <f>'Discharge Information'!F482</f>
        <v>0</v>
      </c>
      <c r="K482" s="87"/>
    </row>
    <row r="483" spans="1:11" ht="60" customHeight="1" x14ac:dyDescent="0.25">
      <c r="A483" s="1">
        <f t="shared" si="7"/>
        <v>471</v>
      </c>
      <c r="B483" s="116">
        <f>'Initial Client Information'!B483</f>
        <v>0</v>
      </c>
      <c r="C483" s="117">
        <f>'Initial Client Information'!C483</f>
        <v>0</v>
      </c>
      <c r="D483" s="118">
        <f>'Initial Client Information'!D483</f>
        <v>0</v>
      </c>
      <c r="E483" s="130">
        <f>'Initial Client Information'!E483</f>
        <v>0</v>
      </c>
      <c r="F483" s="140"/>
      <c r="G483" s="136"/>
      <c r="H483" s="136"/>
      <c r="I483" s="142"/>
      <c r="J483" s="176">
        <f>'Discharge Information'!F483</f>
        <v>0</v>
      </c>
      <c r="K483" s="87"/>
    </row>
    <row r="484" spans="1:11" ht="60" customHeight="1" x14ac:dyDescent="0.25">
      <c r="A484" s="1">
        <f t="shared" si="7"/>
        <v>472</v>
      </c>
      <c r="B484" s="116">
        <f>'Initial Client Information'!B484</f>
        <v>0</v>
      </c>
      <c r="C484" s="117">
        <f>'Initial Client Information'!C484</f>
        <v>0</v>
      </c>
      <c r="D484" s="118">
        <f>'Initial Client Information'!D484</f>
        <v>0</v>
      </c>
      <c r="E484" s="130">
        <f>'Initial Client Information'!E484</f>
        <v>0</v>
      </c>
      <c r="F484" s="140"/>
      <c r="G484" s="136"/>
      <c r="H484" s="136"/>
      <c r="I484" s="142"/>
      <c r="J484" s="176">
        <f>'Discharge Information'!F484</f>
        <v>0</v>
      </c>
      <c r="K484" s="87"/>
    </row>
    <row r="485" spans="1:11" ht="60" customHeight="1" x14ac:dyDescent="0.25">
      <c r="A485" s="1">
        <f t="shared" si="7"/>
        <v>473</v>
      </c>
      <c r="B485" s="116">
        <f>'Initial Client Information'!B485</f>
        <v>0</v>
      </c>
      <c r="C485" s="117">
        <f>'Initial Client Information'!C485</f>
        <v>0</v>
      </c>
      <c r="D485" s="118">
        <f>'Initial Client Information'!D485</f>
        <v>0</v>
      </c>
      <c r="E485" s="130">
        <f>'Initial Client Information'!E485</f>
        <v>0</v>
      </c>
      <c r="F485" s="140"/>
      <c r="G485" s="136"/>
      <c r="H485" s="136"/>
      <c r="I485" s="142"/>
      <c r="J485" s="176">
        <f>'Discharge Information'!F485</f>
        <v>0</v>
      </c>
      <c r="K485" s="87"/>
    </row>
    <row r="486" spans="1:11" ht="60" customHeight="1" x14ac:dyDescent="0.25">
      <c r="A486" s="1">
        <f t="shared" si="7"/>
        <v>474</v>
      </c>
      <c r="B486" s="116">
        <f>'Initial Client Information'!B486</f>
        <v>0</v>
      </c>
      <c r="C486" s="117">
        <f>'Initial Client Information'!C486</f>
        <v>0</v>
      </c>
      <c r="D486" s="118">
        <f>'Initial Client Information'!D486</f>
        <v>0</v>
      </c>
      <c r="E486" s="130">
        <f>'Initial Client Information'!E486</f>
        <v>0</v>
      </c>
      <c r="F486" s="140"/>
      <c r="G486" s="136"/>
      <c r="H486" s="136"/>
      <c r="I486" s="142"/>
      <c r="J486" s="176">
        <f>'Discharge Information'!F486</f>
        <v>0</v>
      </c>
      <c r="K486" s="87"/>
    </row>
    <row r="487" spans="1:11" ht="60" customHeight="1" x14ac:dyDescent="0.25">
      <c r="A487" s="1">
        <f t="shared" si="7"/>
        <v>475</v>
      </c>
      <c r="B487" s="116">
        <f>'Initial Client Information'!B487</f>
        <v>0</v>
      </c>
      <c r="C487" s="117">
        <f>'Initial Client Information'!C487</f>
        <v>0</v>
      </c>
      <c r="D487" s="118">
        <f>'Initial Client Information'!D487</f>
        <v>0</v>
      </c>
      <c r="E487" s="130">
        <f>'Initial Client Information'!E487</f>
        <v>0</v>
      </c>
      <c r="F487" s="140"/>
      <c r="G487" s="136"/>
      <c r="H487" s="136"/>
      <c r="I487" s="142"/>
      <c r="J487" s="176">
        <f>'Discharge Information'!F487</f>
        <v>0</v>
      </c>
      <c r="K487" s="87"/>
    </row>
    <row r="488" spans="1:11" ht="60" customHeight="1" x14ac:dyDescent="0.25">
      <c r="A488" s="1">
        <f t="shared" si="7"/>
        <v>476</v>
      </c>
      <c r="B488" s="116">
        <f>'Initial Client Information'!B488</f>
        <v>0</v>
      </c>
      <c r="C488" s="117">
        <f>'Initial Client Information'!C488</f>
        <v>0</v>
      </c>
      <c r="D488" s="118">
        <f>'Initial Client Information'!D488</f>
        <v>0</v>
      </c>
      <c r="E488" s="130">
        <f>'Initial Client Information'!E488</f>
        <v>0</v>
      </c>
      <c r="F488" s="140"/>
      <c r="G488" s="136"/>
      <c r="H488" s="136"/>
      <c r="I488" s="142"/>
      <c r="J488" s="176">
        <f>'Discharge Information'!F488</f>
        <v>0</v>
      </c>
      <c r="K488" s="87"/>
    </row>
    <row r="489" spans="1:11" ht="60" customHeight="1" x14ac:dyDescent="0.25">
      <c r="A489" s="1">
        <f t="shared" si="7"/>
        <v>477</v>
      </c>
      <c r="B489" s="116">
        <f>'Initial Client Information'!B489</f>
        <v>0</v>
      </c>
      <c r="C489" s="117">
        <f>'Initial Client Information'!C489</f>
        <v>0</v>
      </c>
      <c r="D489" s="118">
        <f>'Initial Client Information'!D489</f>
        <v>0</v>
      </c>
      <c r="E489" s="130">
        <f>'Initial Client Information'!E489</f>
        <v>0</v>
      </c>
      <c r="F489" s="140"/>
      <c r="G489" s="136"/>
      <c r="H489" s="136"/>
      <c r="I489" s="142"/>
      <c r="J489" s="176">
        <f>'Discharge Information'!F489</f>
        <v>0</v>
      </c>
      <c r="K489" s="87"/>
    </row>
    <row r="490" spans="1:11" ht="60" customHeight="1" x14ac:dyDescent="0.25">
      <c r="A490" s="1">
        <f t="shared" si="7"/>
        <v>478</v>
      </c>
      <c r="B490" s="116">
        <f>'Initial Client Information'!B490</f>
        <v>0</v>
      </c>
      <c r="C490" s="117">
        <f>'Initial Client Information'!C490</f>
        <v>0</v>
      </c>
      <c r="D490" s="118">
        <f>'Initial Client Information'!D490</f>
        <v>0</v>
      </c>
      <c r="E490" s="130">
        <f>'Initial Client Information'!E490</f>
        <v>0</v>
      </c>
      <c r="F490" s="140"/>
      <c r="G490" s="136"/>
      <c r="H490" s="136"/>
      <c r="I490" s="142"/>
      <c r="J490" s="176">
        <f>'Discharge Information'!F490</f>
        <v>0</v>
      </c>
      <c r="K490" s="87"/>
    </row>
    <row r="491" spans="1:11" ht="60" customHeight="1" x14ac:dyDescent="0.25">
      <c r="A491" s="1">
        <f t="shared" si="7"/>
        <v>479</v>
      </c>
      <c r="B491" s="116">
        <f>'Initial Client Information'!B491</f>
        <v>0</v>
      </c>
      <c r="C491" s="117">
        <f>'Initial Client Information'!C491</f>
        <v>0</v>
      </c>
      <c r="D491" s="118">
        <f>'Initial Client Information'!D491</f>
        <v>0</v>
      </c>
      <c r="E491" s="130">
        <f>'Initial Client Information'!E491</f>
        <v>0</v>
      </c>
      <c r="F491" s="140"/>
      <c r="G491" s="136"/>
      <c r="H491" s="136"/>
      <c r="I491" s="142"/>
      <c r="J491" s="176">
        <f>'Discharge Information'!F491</f>
        <v>0</v>
      </c>
      <c r="K491" s="87"/>
    </row>
    <row r="492" spans="1:11" ht="60" customHeight="1" x14ac:dyDescent="0.25">
      <c r="A492" s="1">
        <f t="shared" si="7"/>
        <v>480</v>
      </c>
      <c r="B492" s="116">
        <f>'Initial Client Information'!B492</f>
        <v>0</v>
      </c>
      <c r="C492" s="117">
        <f>'Initial Client Information'!C492</f>
        <v>0</v>
      </c>
      <c r="D492" s="118">
        <f>'Initial Client Information'!D492</f>
        <v>0</v>
      </c>
      <c r="E492" s="130">
        <f>'Initial Client Information'!E492</f>
        <v>0</v>
      </c>
      <c r="F492" s="140"/>
      <c r="G492" s="136"/>
      <c r="H492" s="136"/>
      <c r="I492" s="142"/>
      <c r="J492" s="176">
        <f>'Discharge Information'!F492</f>
        <v>0</v>
      </c>
      <c r="K492" s="87"/>
    </row>
    <row r="493" spans="1:11" ht="60" customHeight="1" x14ac:dyDescent="0.25">
      <c r="A493" s="1">
        <f t="shared" si="7"/>
        <v>481</v>
      </c>
      <c r="B493" s="116">
        <f>'Initial Client Information'!B493</f>
        <v>0</v>
      </c>
      <c r="C493" s="117">
        <f>'Initial Client Information'!C493</f>
        <v>0</v>
      </c>
      <c r="D493" s="118">
        <f>'Initial Client Information'!D493</f>
        <v>0</v>
      </c>
      <c r="E493" s="130">
        <f>'Initial Client Information'!E493</f>
        <v>0</v>
      </c>
      <c r="F493" s="140"/>
      <c r="G493" s="136"/>
      <c r="H493" s="136"/>
      <c r="I493" s="142"/>
      <c r="J493" s="176">
        <f>'Discharge Information'!F493</f>
        <v>0</v>
      </c>
      <c r="K493" s="87"/>
    </row>
    <row r="494" spans="1:11" ht="60" customHeight="1" x14ac:dyDescent="0.25">
      <c r="A494" s="1">
        <f t="shared" si="7"/>
        <v>482</v>
      </c>
      <c r="B494" s="116">
        <f>'Initial Client Information'!B494</f>
        <v>0</v>
      </c>
      <c r="C494" s="117">
        <f>'Initial Client Information'!C494</f>
        <v>0</v>
      </c>
      <c r="D494" s="118">
        <f>'Initial Client Information'!D494</f>
        <v>0</v>
      </c>
      <c r="E494" s="130">
        <f>'Initial Client Information'!E494</f>
        <v>0</v>
      </c>
      <c r="F494" s="140"/>
      <c r="G494" s="136"/>
      <c r="H494" s="136"/>
      <c r="I494" s="142"/>
      <c r="J494" s="176">
        <f>'Discharge Information'!F494</f>
        <v>0</v>
      </c>
      <c r="K494" s="87"/>
    </row>
    <row r="495" spans="1:11" ht="60" customHeight="1" x14ac:dyDescent="0.25">
      <c r="A495" s="1">
        <f t="shared" si="7"/>
        <v>483</v>
      </c>
      <c r="B495" s="116">
        <f>'Initial Client Information'!B495</f>
        <v>0</v>
      </c>
      <c r="C495" s="117">
        <f>'Initial Client Information'!C495</f>
        <v>0</v>
      </c>
      <c r="D495" s="118">
        <f>'Initial Client Information'!D495</f>
        <v>0</v>
      </c>
      <c r="E495" s="130">
        <f>'Initial Client Information'!E495</f>
        <v>0</v>
      </c>
      <c r="F495" s="140"/>
      <c r="G495" s="136"/>
      <c r="H495" s="136"/>
      <c r="I495" s="142"/>
      <c r="J495" s="176">
        <f>'Discharge Information'!F495</f>
        <v>0</v>
      </c>
      <c r="K495" s="87"/>
    </row>
    <row r="496" spans="1:11" ht="60" customHeight="1" x14ac:dyDescent="0.25">
      <c r="A496" s="1">
        <f t="shared" si="7"/>
        <v>484</v>
      </c>
      <c r="B496" s="116">
        <f>'Initial Client Information'!B496</f>
        <v>0</v>
      </c>
      <c r="C496" s="117">
        <f>'Initial Client Information'!C496</f>
        <v>0</v>
      </c>
      <c r="D496" s="118">
        <f>'Initial Client Information'!D496</f>
        <v>0</v>
      </c>
      <c r="E496" s="130">
        <f>'Initial Client Information'!E496</f>
        <v>0</v>
      </c>
      <c r="F496" s="140"/>
      <c r="G496" s="136"/>
      <c r="H496" s="136"/>
      <c r="I496" s="142"/>
      <c r="J496" s="176">
        <f>'Discharge Information'!F496</f>
        <v>0</v>
      </c>
      <c r="K496" s="87"/>
    </row>
    <row r="497" spans="1:11" ht="60" customHeight="1" x14ac:dyDescent="0.25">
      <c r="A497" s="1">
        <f t="shared" si="7"/>
        <v>485</v>
      </c>
      <c r="B497" s="116">
        <f>'Initial Client Information'!B497</f>
        <v>0</v>
      </c>
      <c r="C497" s="117">
        <f>'Initial Client Information'!C497</f>
        <v>0</v>
      </c>
      <c r="D497" s="118">
        <f>'Initial Client Information'!D497</f>
        <v>0</v>
      </c>
      <c r="E497" s="130">
        <f>'Initial Client Information'!E497</f>
        <v>0</v>
      </c>
      <c r="F497" s="140"/>
      <c r="G497" s="136"/>
      <c r="H497" s="136"/>
      <c r="I497" s="142"/>
      <c r="J497" s="176">
        <f>'Discharge Information'!F497</f>
        <v>0</v>
      </c>
      <c r="K497" s="87"/>
    </row>
    <row r="498" spans="1:11" ht="60" customHeight="1" x14ac:dyDescent="0.25">
      <c r="A498" s="1">
        <f t="shared" si="7"/>
        <v>486</v>
      </c>
      <c r="B498" s="116">
        <f>'Initial Client Information'!B498</f>
        <v>0</v>
      </c>
      <c r="C498" s="117">
        <f>'Initial Client Information'!C498</f>
        <v>0</v>
      </c>
      <c r="D498" s="118">
        <f>'Initial Client Information'!D498</f>
        <v>0</v>
      </c>
      <c r="E498" s="130">
        <f>'Initial Client Information'!E498</f>
        <v>0</v>
      </c>
      <c r="F498" s="140"/>
      <c r="G498" s="136"/>
      <c r="H498" s="136"/>
      <c r="I498" s="142"/>
      <c r="J498" s="176">
        <f>'Discharge Information'!F498</f>
        <v>0</v>
      </c>
      <c r="K498" s="87"/>
    </row>
    <row r="499" spans="1:11" ht="60" customHeight="1" x14ac:dyDescent="0.25">
      <c r="A499" s="1">
        <f t="shared" si="7"/>
        <v>487</v>
      </c>
      <c r="B499" s="116">
        <f>'Initial Client Information'!B499</f>
        <v>0</v>
      </c>
      <c r="C499" s="117">
        <f>'Initial Client Information'!C499</f>
        <v>0</v>
      </c>
      <c r="D499" s="118">
        <f>'Initial Client Information'!D499</f>
        <v>0</v>
      </c>
      <c r="E499" s="130">
        <f>'Initial Client Information'!E499</f>
        <v>0</v>
      </c>
      <c r="F499" s="140"/>
      <c r="G499" s="136"/>
      <c r="H499" s="136"/>
      <c r="I499" s="142"/>
      <c r="J499" s="176">
        <f>'Discharge Information'!F499</f>
        <v>0</v>
      </c>
      <c r="K499" s="87"/>
    </row>
    <row r="500" spans="1:11" ht="60" customHeight="1" x14ac:dyDescent="0.25">
      <c r="A500" s="1">
        <f t="shared" si="7"/>
        <v>488</v>
      </c>
      <c r="B500" s="116">
        <f>'Initial Client Information'!B500</f>
        <v>0</v>
      </c>
      <c r="C500" s="117">
        <f>'Initial Client Information'!C500</f>
        <v>0</v>
      </c>
      <c r="D500" s="118">
        <f>'Initial Client Information'!D500</f>
        <v>0</v>
      </c>
      <c r="E500" s="130">
        <f>'Initial Client Information'!E500</f>
        <v>0</v>
      </c>
      <c r="F500" s="140"/>
      <c r="G500" s="136"/>
      <c r="H500" s="136"/>
      <c r="I500" s="142"/>
      <c r="J500" s="176">
        <f>'Discharge Information'!F500</f>
        <v>0</v>
      </c>
      <c r="K500" s="87"/>
    </row>
    <row r="501" spans="1:11" ht="60" customHeight="1" x14ac:dyDescent="0.25">
      <c r="A501" s="1">
        <f t="shared" si="7"/>
        <v>489</v>
      </c>
      <c r="B501" s="116">
        <f>'Initial Client Information'!B501</f>
        <v>0</v>
      </c>
      <c r="C501" s="117">
        <f>'Initial Client Information'!C501</f>
        <v>0</v>
      </c>
      <c r="D501" s="118">
        <f>'Initial Client Information'!D501</f>
        <v>0</v>
      </c>
      <c r="E501" s="130">
        <f>'Initial Client Information'!E501</f>
        <v>0</v>
      </c>
      <c r="F501" s="140"/>
      <c r="G501" s="136"/>
      <c r="H501" s="136"/>
      <c r="I501" s="142"/>
      <c r="J501" s="176">
        <f>'Discharge Information'!F501</f>
        <v>0</v>
      </c>
      <c r="K501" s="87"/>
    </row>
    <row r="502" spans="1:11" ht="60" customHeight="1" x14ac:dyDescent="0.25">
      <c r="A502" s="1">
        <f t="shared" si="7"/>
        <v>490</v>
      </c>
      <c r="B502" s="116">
        <f>'Initial Client Information'!B502</f>
        <v>0</v>
      </c>
      <c r="C502" s="117">
        <f>'Initial Client Information'!C502</f>
        <v>0</v>
      </c>
      <c r="D502" s="118">
        <f>'Initial Client Information'!D502</f>
        <v>0</v>
      </c>
      <c r="E502" s="130">
        <f>'Initial Client Information'!E502</f>
        <v>0</v>
      </c>
      <c r="F502" s="140"/>
      <c r="G502" s="136"/>
      <c r="H502" s="136"/>
      <c r="I502" s="142"/>
      <c r="J502" s="176">
        <f>'Discharge Information'!F502</f>
        <v>0</v>
      </c>
      <c r="K502" s="87"/>
    </row>
    <row r="503" spans="1:11" ht="60" customHeight="1" x14ac:dyDescent="0.25">
      <c r="A503" s="1">
        <f t="shared" si="7"/>
        <v>491</v>
      </c>
      <c r="B503" s="116">
        <f>'Initial Client Information'!B503</f>
        <v>0</v>
      </c>
      <c r="C503" s="117">
        <f>'Initial Client Information'!C503</f>
        <v>0</v>
      </c>
      <c r="D503" s="118">
        <f>'Initial Client Information'!D503</f>
        <v>0</v>
      </c>
      <c r="E503" s="130">
        <f>'Initial Client Information'!E503</f>
        <v>0</v>
      </c>
      <c r="F503" s="140"/>
      <c r="G503" s="136"/>
      <c r="H503" s="136"/>
      <c r="I503" s="142"/>
      <c r="J503" s="176">
        <f>'Discharge Information'!F503</f>
        <v>0</v>
      </c>
      <c r="K503" s="87"/>
    </row>
    <row r="504" spans="1:11" ht="60" customHeight="1" x14ac:dyDescent="0.25">
      <c r="A504" s="1">
        <f t="shared" si="7"/>
        <v>492</v>
      </c>
      <c r="B504" s="116">
        <f>'Initial Client Information'!B504</f>
        <v>0</v>
      </c>
      <c r="C504" s="117">
        <f>'Initial Client Information'!C504</f>
        <v>0</v>
      </c>
      <c r="D504" s="118">
        <f>'Initial Client Information'!D504</f>
        <v>0</v>
      </c>
      <c r="E504" s="130">
        <f>'Initial Client Information'!E504</f>
        <v>0</v>
      </c>
      <c r="F504" s="140"/>
      <c r="G504" s="136"/>
      <c r="H504" s="136"/>
      <c r="I504" s="142"/>
      <c r="J504" s="176">
        <f>'Discharge Information'!F504</f>
        <v>0</v>
      </c>
      <c r="K504" s="87"/>
    </row>
    <row r="505" spans="1:11" ht="60" customHeight="1" x14ac:dyDescent="0.25">
      <c r="A505" s="1">
        <f t="shared" si="7"/>
        <v>493</v>
      </c>
      <c r="B505" s="116">
        <f>'Initial Client Information'!B505</f>
        <v>0</v>
      </c>
      <c r="C505" s="117">
        <f>'Initial Client Information'!C505</f>
        <v>0</v>
      </c>
      <c r="D505" s="118">
        <f>'Initial Client Information'!D505</f>
        <v>0</v>
      </c>
      <c r="E505" s="130">
        <f>'Initial Client Information'!E505</f>
        <v>0</v>
      </c>
      <c r="F505" s="140"/>
      <c r="G505" s="136"/>
      <c r="H505" s="136"/>
      <c r="I505" s="142"/>
      <c r="J505" s="176">
        <f>'Discharge Information'!F505</f>
        <v>0</v>
      </c>
      <c r="K505" s="87"/>
    </row>
    <row r="506" spans="1:11" ht="60" customHeight="1" x14ac:dyDescent="0.25">
      <c r="A506" s="1">
        <f t="shared" si="7"/>
        <v>494</v>
      </c>
      <c r="B506" s="116">
        <f>'Initial Client Information'!B506</f>
        <v>0</v>
      </c>
      <c r="C506" s="117">
        <f>'Initial Client Information'!C506</f>
        <v>0</v>
      </c>
      <c r="D506" s="118">
        <f>'Initial Client Information'!D506</f>
        <v>0</v>
      </c>
      <c r="E506" s="130">
        <f>'Initial Client Information'!E506</f>
        <v>0</v>
      </c>
      <c r="F506" s="140"/>
      <c r="G506" s="136"/>
      <c r="H506" s="136"/>
      <c r="I506" s="142"/>
      <c r="J506" s="176">
        <f>'Discharge Information'!F506</f>
        <v>0</v>
      </c>
      <c r="K506" s="87"/>
    </row>
    <row r="507" spans="1:11" ht="60" customHeight="1" x14ac:dyDescent="0.25">
      <c r="A507" s="1">
        <f t="shared" si="7"/>
        <v>495</v>
      </c>
      <c r="B507" s="116">
        <f>'Initial Client Information'!B507</f>
        <v>0</v>
      </c>
      <c r="C507" s="117">
        <f>'Initial Client Information'!C507</f>
        <v>0</v>
      </c>
      <c r="D507" s="118">
        <f>'Initial Client Information'!D507</f>
        <v>0</v>
      </c>
      <c r="E507" s="130">
        <f>'Initial Client Information'!E507</f>
        <v>0</v>
      </c>
      <c r="F507" s="140"/>
      <c r="G507" s="136"/>
      <c r="H507" s="136"/>
      <c r="I507" s="142"/>
      <c r="J507" s="176">
        <f>'Discharge Information'!F507</f>
        <v>0</v>
      </c>
      <c r="K507" s="87"/>
    </row>
    <row r="508" spans="1:11" ht="60" customHeight="1" x14ac:dyDescent="0.25">
      <c r="A508" s="1">
        <f t="shared" si="7"/>
        <v>496</v>
      </c>
      <c r="B508" s="116">
        <f>'Initial Client Information'!B508</f>
        <v>0</v>
      </c>
      <c r="C508" s="117">
        <f>'Initial Client Information'!C508</f>
        <v>0</v>
      </c>
      <c r="D508" s="118">
        <f>'Initial Client Information'!D508</f>
        <v>0</v>
      </c>
      <c r="E508" s="130">
        <f>'Initial Client Information'!E508</f>
        <v>0</v>
      </c>
      <c r="F508" s="140"/>
      <c r="G508" s="136"/>
      <c r="H508" s="136"/>
      <c r="I508" s="142"/>
      <c r="J508" s="176">
        <f>'Discharge Information'!F508</f>
        <v>0</v>
      </c>
      <c r="K508" s="87"/>
    </row>
    <row r="509" spans="1:11" ht="60" customHeight="1" x14ac:dyDescent="0.25">
      <c r="A509" s="1">
        <f t="shared" si="7"/>
        <v>497</v>
      </c>
      <c r="B509" s="116">
        <f>'Initial Client Information'!B509</f>
        <v>0</v>
      </c>
      <c r="C509" s="117">
        <f>'Initial Client Information'!C509</f>
        <v>0</v>
      </c>
      <c r="D509" s="118">
        <f>'Initial Client Information'!D509</f>
        <v>0</v>
      </c>
      <c r="E509" s="130">
        <f>'Initial Client Information'!E509</f>
        <v>0</v>
      </c>
      <c r="F509" s="140"/>
      <c r="G509" s="136"/>
      <c r="H509" s="136"/>
      <c r="I509" s="142"/>
      <c r="J509" s="176">
        <f>'Discharge Information'!F509</f>
        <v>0</v>
      </c>
      <c r="K509" s="87"/>
    </row>
    <row r="510" spans="1:11" ht="60" customHeight="1" x14ac:dyDescent="0.25">
      <c r="A510" s="1">
        <f t="shared" si="7"/>
        <v>498</v>
      </c>
      <c r="B510" s="116">
        <f>'Initial Client Information'!B510</f>
        <v>0</v>
      </c>
      <c r="C510" s="117">
        <f>'Initial Client Information'!C510</f>
        <v>0</v>
      </c>
      <c r="D510" s="118">
        <f>'Initial Client Information'!D510</f>
        <v>0</v>
      </c>
      <c r="E510" s="130">
        <f>'Initial Client Information'!E510</f>
        <v>0</v>
      </c>
      <c r="F510" s="140"/>
      <c r="G510" s="136"/>
      <c r="H510" s="136"/>
      <c r="I510" s="142"/>
      <c r="J510" s="176">
        <f>'Discharge Information'!F510</f>
        <v>0</v>
      </c>
      <c r="K510" s="87"/>
    </row>
    <row r="511" spans="1:11" ht="60" customHeight="1" x14ac:dyDescent="0.25">
      <c r="A511" s="1">
        <f t="shared" si="7"/>
        <v>499</v>
      </c>
      <c r="B511" s="116">
        <f>'Initial Client Information'!B511</f>
        <v>0</v>
      </c>
      <c r="C511" s="117">
        <f>'Initial Client Information'!C511</f>
        <v>0</v>
      </c>
      <c r="D511" s="118">
        <f>'Initial Client Information'!D511</f>
        <v>0</v>
      </c>
      <c r="E511" s="130">
        <f>'Initial Client Information'!E511</f>
        <v>0</v>
      </c>
      <c r="F511" s="140"/>
      <c r="G511" s="136"/>
      <c r="H511" s="136"/>
      <c r="I511" s="142"/>
      <c r="J511" s="176">
        <f>'Discharge Information'!F511</f>
        <v>0</v>
      </c>
      <c r="K511" s="87"/>
    </row>
    <row r="512" spans="1:11" ht="60" customHeight="1" x14ac:dyDescent="0.25">
      <c r="A512" s="1">
        <f t="shared" si="7"/>
        <v>500</v>
      </c>
      <c r="B512" s="116">
        <f>'Initial Client Information'!B512</f>
        <v>0</v>
      </c>
      <c r="C512" s="117">
        <f>'Initial Client Information'!C512</f>
        <v>0</v>
      </c>
      <c r="D512" s="118">
        <f>'Initial Client Information'!D512</f>
        <v>0</v>
      </c>
      <c r="E512" s="130">
        <f>'Initial Client Information'!E512</f>
        <v>0</v>
      </c>
      <c r="F512" s="140"/>
      <c r="G512" s="136"/>
      <c r="H512" s="136"/>
      <c r="I512" s="142"/>
      <c r="J512" s="176">
        <f>'Discharge Information'!F512</f>
        <v>0</v>
      </c>
      <c r="K512" s="87"/>
    </row>
  </sheetData>
  <sheetProtection algorithmName="SHA-512" hashValue="fs1mPjwR2BjOw4+PAa/nYsFCHIik5P1VCoJumFpOh1IuOIHd4mxbGDO+ttL0riOQ/2jX9Pc8x7tHROLOjmgSfw==" saltValue="w74TQVgnB/QoUQklQUelTQ==" spinCount="100000" sheet="1" objects="1" scenarios="1"/>
  <mergeCells count="19">
    <mergeCell ref="A2:K2"/>
    <mergeCell ref="A3:K3"/>
    <mergeCell ref="A4:K4"/>
    <mergeCell ref="A5:D5"/>
    <mergeCell ref="I5:J5"/>
    <mergeCell ref="E5:H5"/>
    <mergeCell ref="A6:D6"/>
    <mergeCell ref="I6:J6"/>
    <mergeCell ref="A7:D8"/>
    <mergeCell ref="I7:J7"/>
    <mergeCell ref="I8:J8"/>
    <mergeCell ref="E6:H6"/>
    <mergeCell ref="E7:H8"/>
    <mergeCell ref="A9:D9"/>
    <mergeCell ref="E9:F9"/>
    <mergeCell ref="I9:J9"/>
    <mergeCell ref="A10:K10"/>
    <mergeCell ref="A11:K11"/>
    <mergeCell ref="G9:H9"/>
  </mergeCells>
  <conditionalFormatting sqref="A13:E512 K13:K512">
    <cfRule type="expression" dxfId="35" priority="653">
      <formula>#REF!&gt;=7/1/2021</formula>
    </cfRule>
  </conditionalFormatting>
  <conditionalFormatting sqref="A13:K512">
    <cfRule type="expression" dxfId="34" priority="1">
      <formula>$J13&gt;=7/1/2021</formula>
    </cfRule>
  </conditionalFormatting>
  <conditionalFormatting sqref="F13:G512 J13:J512">
    <cfRule type="expression" dxfId="33" priority="2">
      <formula>#REF!&gt;=7/1/2021</formula>
    </cfRule>
    <cfRule type="expression" dxfId="32" priority="3">
      <formula>#REF!&gt;=7/1/2021</formula>
    </cfRule>
  </conditionalFormatting>
  <conditionalFormatting sqref="F13:G512">
    <cfRule type="expression" dxfId="31" priority="7">
      <formula>$F13="Other (List in Note Section)"</formula>
    </cfRule>
  </conditionalFormatting>
  <conditionalFormatting sqref="J13:J512">
    <cfRule type="expression" dxfId="30" priority="4">
      <formula>#REF!&gt;=7/1/2021</formula>
    </cfRule>
  </conditionalFormatting>
  <dataValidations count="3">
    <dataValidation allowBlank="1" showInputMessage="1" showErrorMessage="1" prompt="will auto populate from Initial Client Information tab. " sqref="B13:E512" xr:uid="{CD6FCCA1-785F-4194-8BF9-805E471C672E}"/>
    <dataValidation allowBlank="1" showInputMessage="1" showErrorMessage="1" prompt="General Note Section for Quarterly Tab. Do NOT include any identifying information.  " sqref="K13:K512" xr:uid="{6A99DE27-FC7C-4923-A325-455E08AE2CC5}"/>
    <dataValidation allowBlank="1" showInputMessage="1" showErrorMessage="1" prompt="Note Section for Column F" sqref="G13:H512" xr:uid="{1EBA0917-A10B-46C4-A529-3ADD1B7556AC}"/>
  </dataValidations>
  <pageMargins left="0.25" right="0.25" top="0.75" bottom="0.75" header="0.3" footer="0.3"/>
  <pageSetup paperSize="3"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prompt="Select an option from drop-down list. " xr:uid="{8B889BBD-7F79-49C2-B07E-79CC8CCC23D2}">
          <x14:formula1>
            <xm:f>boxes!$AB$51:$AB$56</xm:f>
          </x14:formula1>
          <xm:sqref>F13:F512</xm:sqref>
        </x14:dataValidation>
        <x14:dataValidation type="list" allowBlank="1" showInputMessage="1" showErrorMessage="1" xr:uid="{D14B757F-D570-49E6-905D-7D8FB9AAC04D}">
          <x14:formula1>
            <xm:f>boxes!$Z$41:$Z$47</xm:f>
          </x14:formula1>
          <xm:sqref>G9</xm:sqref>
        </x14:dataValidation>
        <x14:dataValidation type="list" allowBlank="1" showInputMessage="1" showErrorMessage="1" xr:uid="{77971FF9-6BF1-43F2-9D1A-DFEC58232B4B}">
          <x14:formula1>
            <xm:f>boxes!$B$2:$B$13</xm:f>
          </x14:formula1>
          <xm:sqref>E9:F9</xm:sqref>
        </x14:dataValidation>
        <x14:dataValidation type="list" allowBlank="1" showInputMessage="1" showErrorMessage="1" prompt="Select an option from drop-down box. " xr:uid="{A9D347D0-A571-4E38-8060-FC6CBCF0DA39}">
          <x14:formula1>
            <xm:f>boxes!$M$9:$M$10</xm:f>
          </x14:formula1>
          <xm:sqref>I13:I512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618E3-57B9-4C5E-A112-A8FA81B70935}">
  <sheetPr>
    <tabColor rgb="FFFFC000"/>
  </sheetPr>
  <dimension ref="A1:K512"/>
  <sheetViews>
    <sheetView showZeros="0" zoomScale="110" zoomScaleNormal="110" workbookViewId="0">
      <pane ySplit="1" topLeftCell="A2" activePane="bottomLeft" state="frozen"/>
      <selection pane="bottomLeft" activeCell="I13" sqref="I13"/>
    </sheetView>
  </sheetViews>
  <sheetFormatPr defaultColWidth="8.85546875" defaultRowHeight="15" x14ac:dyDescent="0.25"/>
  <cols>
    <col min="1" max="1" width="4.28515625" customWidth="1"/>
    <col min="2" max="2" width="14.7109375" customWidth="1"/>
    <col min="3" max="3" width="14.42578125" customWidth="1"/>
    <col min="4" max="4" width="11.42578125" customWidth="1"/>
    <col min="5" max="5" width="11.28515625" customWidth="1"/>
    <col min="6" max="8" width="16.85546875" customWidth="1"/>
    <col min="9" max="9" width="22.7109375" customWidth="1"/>
    <col min="10" max="10" width="20.140625" customWidth="1"/>
    <col min="11" max="11" width="65.5703125" customWidth="1"/>
  </cols>
  <sheetData>
    <row r="1" spans="1:11" ht="50.1" customHeight="1" thickTop="1" thickBot="1" x14ac:dyDescent="0.3">
      <c r="A1" s="11" t="s">
        <v>15</v>
      </c>
      <c r="B1" s="126" t="s">
        <v>532</v>
      </c>
      <c r="C1" s="126" t="s">
        <v>448</v>
      </c>
      <c r="D1" s="127" t="s">
        <v>445</v>
      </c>
      <c r="E1" s="128" t="s">
        <v>443</v>
      </c>
      <c r="F1" s="153" t="s">
        <v>528</v>
      </c>
      <c r="G1" s="154" t="s">
        <v>494</v>
      </c>
      <c r="H1" s="156" t="s">
        <v>529</v>
      </c>
      <c r="I1" s="147" t="s">
        <v>545</v>
      </c>
      <c r="J1" s="129" t="s">
        <v>514</v>
      </c>
      <c r="K1" s="22" t="s">
        <v>464</v>
      </c>
    </row>
    <row r="2" spans="1:11" ht="16.5" thickTop="1" x14ac:dyDescent="0.25">
      <c r="A2" s="258" t="str">
        <f>'INITIAL SETUP'!A1</f>
        <v>WV Bureau for Behavioral Health - Adult Mental Health Services (Group Homes, Day Support)  R20240601</v>
      </c>
      <c r="B2" s="259"/>
      <c r="C2" s="259"/>
      <c r="D2" s="259"/>
      <c r="E2" s="259"/>
      <c r="F2" s="262"/>
      <c r="G2" s="262"/>
      <c r="H2" s="262"/>
      <c r="I2" s="262"/>
      <c r="J2" s="259"/>
      <c r="K2" s="260"/>
    </row>
    <row r="3" spans="1:11" ht="15.75" x14ac:dyDescent="0.25">
      <c r="A3" s="261" t="str">
        <f>'INITIAL SETUP'!A2</f>
        <v>Grant Year:  FY 2025 (07/01/2024 - 06/30/2025)</v>
      </c>
      <c r="B3" s="262"/>
      <c r="C3" s="262"/>
      <c r="D3" s="262"/>
      <c r="E3" s="262"/>
      <c r="F3" s="262"/>
      <c r="G3" s="262"/>
      <c r="H3" s="262"/>
      <c r="I3" s="262"/>
      <c r="J3" s="262"/>
      <c r="K3" s="263"/>
    </row>
    <row r="4" spans="1:11" x14ac:dyDescent="0.25">
      <c r="A4" s="225" t="str">
        <f>'INITIAL SETUP'!A3</f>
        <v xml:space="preserve">Program reports need to be submitted electronically, via e-mail to BBHReporting@wv.gov  within 25 calendar days of the end of each month </v>
      </c>
      <c r="B4" s="226"/>
      <c r="C4" s="226"/>
      <c r="D4" s="226"/>
      <c r="E4" s="226"/>
      <c r="F4" s="226"/>
      <c r="G4" s="226"/>
      <c r="H4" s="226"/>
      <c r="I4" s="226"/>
      <c r="J4" s="226"/>
      <c r="K4" s="227"/>
    </row>
    <row r="5" spans="1:11" x14ac:dyDescent="0.25">
      <c r="A5" s="206" t="s">
        <v>8</v>
      </c>
      <c r="B5" s="206"/>
      <c r="C5" s="206"/>
      <c r="D5" s="206"/>
      <c r="E5" s="266">
        <f>'INITIAL SETUP'!L4</f>
        <v>0</v>
      </c>
      <c r="F5" s="267"/>
      <c r="G5" s="267"/>
      <c r="H5" s="268"/>
      <c r="I5" s="210" t="s">
        <v>2</v>
      </c>
      <c r="J5" s="212"/>
      <c r="K5" s="42">
        <f>'INITIAL SETUP'!AJ4</f>
        <v>0</v>
      </c>
    </row>
    <row r="6" spans="1:11" ht="30" customHeight="1" x14ac:dyDescent="0.25">
      <c r="A6" s="206" t="s">
        <v>10</v>
      </c>
      <c r="B6" s="206"/>
      <c r="C6" s="206"/>
      <c r="D6" s="206"/>
      <c r="E6" s="298">
        <f>'INITIAL SETUP'!L5</f>
        <v>0</v>
      </c>
      <c r="F6" s="299"/>
      <c r="G6" s="299"/>
      <c r="H6" s="306"/>
      <c r="I6" s="210" t="s">
        <v>9</v>
      </c>
      <c r="J6" s="212"/>
      <c r="K6" s="107">
        <f>'INITIAL SETUP'!AJ5</f>
        <v>0</v>
      </c>
    </row>
    <row r="7" spans="1:11" ht="15" customHeight="1" x14ac:dyDescent="0.25">
      <c r="A7" s="303" t="s">
        <v>0</v>
      </c>
      <c r="B7" s="303"/>
      <c r="C7" s="303"/>
      <c r="D7" s="303"/>
      <c r="E7" s="271">
        <f>'INITIAL SETUP'!L6</f>
        <v>0</v>
      </c>
      <c r="F7" s="272"/>
      <c r="G7" s="272"/>
      <c r="H7" s="273"/>
      <c r="I7" s="210" t="s">
        <v>166</v>
      </c>
      <c r="J7" s="212"/>
      <c r="K7" s="42">
        <f>'INITIAL SETUP'!AJ6</f>
        <v>0</v>
      </c>
    </row>
    <row r="8" spans="1:11" x14ac:dyDescent="0.25">
      <c r="A8" s="303"/>
      <c r="B8" s="303"/>
      <c r="C8" s="303"/>
      <c r="D8" s="303"/>
      <c r="E8" s="274"/>
      <c r="F8" s="275"/>
      <c r="G8" s="275"/>
      <c r="H8" s="276"/>
      <c r="I8" s="200" t="s">
        <v>12</v>
      </c>
      <c r="J8" s="202"/>
      <c r="K8" s="42">
        <f>'INITIAL SETUP'!AJ7</f>
        <v>0</v>
      </c>
    </row>
    <row r="9" spans="1:11" x14ac:dyDescent="0.25">
      <c r="A9" s="206" t="s">
        <v>11</v>
      </c>
      <c r="B9" s="206"/>
      <c r="C9" s="206"/>
      <c r="D9" s="206"/>
      <c r="E9" s="302" t="s">
        <v>23</v>
      </c>
      <c r="F9" s="302"/>
      <c r="G9" s="300">
        <v>2025</v>
      </c>
      <c r="H9" s="301"/>
      <c r="I9" s="200" t="s">
        <v>13</v>
      </c>
      <c r="J9" s="202"/>
      <c r="K9" s="44">
        <f>'INITIAL SETUP'!AJ8</f>
        <v>0</v>
      </c>
    </row>
    <row r="10" spans="1:11" ht="30" customHeight="1" x14ac:dyDescent="0.25">
      <c r="A10" s="297" t="s">
        <v>502</v>
      </c>
      <c r="B10" s="297"/>
      <c r="C10" s="297"/>
      <c r="D10" s="297"/>
      <c r="E10" s="297"/>
      <c r="F10" s="297"/>
      <c r="G10" s="297"/>
      <c r="H10" s="297"/>
      <c r="I10" s="297"/>
      <c r="J10" s="297"/>
      <c r="K10" s="297"/>
    </row>
    <row r="11" spans="1:11" ht="21" customHeight="1" thickBot="1" x14ac:dyDescent="0.3">
      <c r="A11" s="304" t="s">
        <v>539</v>
      </c>
      <c r="B11" s="304"/>
      <c r="C11" s="304"/>
      <c r="D11" s="304"/>
      <c r="E11" s="304"/>
      <c r="F11" s="305"/>
      <c r="G11" s="305"/>
      <c r="H11" s="305"/>
      <c r="I11" s="305"/>
      <c r="J11" s="304"/>
      <c r="K11" s="304"/>
    </row>
    <row r="12" spans="1:11" ht="70.150000000000006" customHeight="1" thickTop="1" x14ac:dyDescent="0.25">
      <c r="A12" s="11" t="s">
        <v>15</v>
      </c>
      <c r="B12" s="126" t="s">
        <v>532</v>
      </c>
      <c r="C12" s="126" t="s">
        <v>448</v>
      </c>
      <c r="D12" s="127" t="s">
        <v>445</v>
      </c>
      <c r="E12" s="128" t="s">
        <v>443</v>
      </c>
      <c r="F12" s="153" t="s">
        <v>528</v>
      </c>
      <c r="G12" s="154" t="s">
        <v>494</v>
      </c>
      <c r="H12" s="156" t="s">
        <v>529</v>
      </c>
      <c r="I12" s="157" t="s">
        <v>585</v>
      </c>
      <c r="J12" s="129" t="s">
        <v>514</v>
      </c>
      <c r="K12" s="22" t="s">
        <v>464</v>
      </c>
    </row>
    <row r="13" spans="1:11" ht="60" customHeight="1" x14ac:dyDescent="0.25">
      <c r="A13" s="1">
        <f>ROW(A1)</f>
        <v>1</v>
      </c>
      <c r="B13" s="116">
        <f>'Initial Client Information'!B13</f>
        <v>0</v>
      </c>
      <c r="C13" s="117">
        <f>'Initial Client Information'!C13</f>
        <v>0</v>
      </c>
      <c r="D13" s="118">
        <f>'Initial Client Information'!D13</f>
        <v>0</v>
      </c>
      <c r="E13" s="130">
        <f>'Initial Client Information'!E13</f>
        <v>0</v>
      </c>
      <c r="F13" s="140"/>
      <c r="G13" s="136"/>
      <c r="H13" s="141"/>
      <c r="I13" s="152"/>
      <c r="J13" s="176">
        <f>'Discharge Information'!F13</f>
        <v>0</v>
      </c>
      <c r="K13" s="87"/>
    </row>
    <row r="14" spans="1:11" ht="60" customHeight="1" x14ac:dyDescent="0.25">
      <c r="A14" s="1">
        <f t="shared" ref="A14:A77" si="0">ROW(A2)</f>
        <v>2</v>
      </c>
      <c r="B14" s="116">
        <f>'Initial Client Information'!B14</f>
        <v>0</v>
      </c>
      <c r="C14" s="117">
        <f>'Initial Client Information'!C14</f>
        <v>0</v>
      </c>
      <c r="D14" s="118">
        <f>'Initial Client Information'!D14</f>
        <v>0</v>
      </c>
      <c r="E14" s="130">
        <f>'Initial Client Information'!E14</f>
        <v>0</v>
      </c>
      <c r="F14" s="140"/>
      <c r="G14" s="136"/>
      <c r="H14" s="141"/>
      <c r="I14" s="142"/>
      <c r="J14" s="176">
        <f>'Discharge Information'!F14</f>
        <v>0</v>
      </c>
      <c r="K14" s="87"/>
    </row>
    <row r="15" spans="1:11" ht="60" customHeight="1" x14ac:dyDescent="0.25">
      <c r="A15" s="1">
        <f t="shared" si="0"/>
        <v>3</v>
      </c>
      <c r="B15" s="116">
        <f>'Initial Client Information'!B15</f>
        <v>0</v>
      </c>
      <c r="C15" s="117">
        <f>'Initial Client Information'!C15</f>
        <v>0</v>
      </c>
      <c r="D15" s="118">
        <f>'Initial Client Information'!D15</f>
        <v>0</v>
      </c>
      <c r="E15" s="130">
        <f>'Initial Client Information'!E15</f>
        <v>0</v>
      </c>
      <c r="F15" s="140"/>
      <c r="G15" s="136"/>
      <c r="H15" s="141"/>
      <c r="I15" s="142"/>
      <c r="J15" s="176">
        <f>'Discharge Information'!F15</f>
        <v>0</v>
      </c>
      <c r="K15" s="87"/>
    </row>
    <row r="16" spans="1:11" ht="60" customHeight="1" x14ac:dyDescent="0.25">
      <c r="A16" s="1">
        <f t="shared" si="0"/>
        <v>4</v>
      </c>
      <c r="B16" s="116">
        <f>'Initial Client Information'!B16</f>
        <v>0</v>
      </c>
      <c r="C16" s="117">
        <f>'Initial Client Information'!C16</f>
        <v>0</v>
      </c>
      <c r="D16" s="118">
        <f>'Initial Client Information'!D16</f>
        <v>0</v>
      </c>
      <c r="E16" s="130">
        <f>'Initial Client Information'!E16</f>
        <v>0</v>
      </c>
      <c r="F16" s="140"/>
      <c r="G16" s="136"/>
      <c r="H16" s="141"/>
      <c r="I16" s="142"/>
      <c r="J16" s="176">
        <f>'Discharge Information'!F16</f>
        <v>0</v>
      </c>
      <c r="K16" s="87"/>
    </row>
    <row r="17" spans="1:11" ht="60" customHeight="1" x14ac:dyDescent="0.25">
      <c r="A17" s="1">
        <f t="shared" si="0"/>
        <v>5</v>
      </c>
      <c r="B17" s="116">
        <f>'Initial Client Information'!B17</f>
        <v>0</v>
      </c>
      <c r="C17" s="117">
        <f>'Initial Client Information'!C17</f>
        <v>0</v>
      </c>
      <c r="D17" s="118">
        <f>'Initial Client Information'!D17</f>
        <v>0</v>
      </c>
      <c r="E17" s="130">
        <f>'Initial Client Information'!E17</f>
        <v>0</v>
      </c>
      <c r="F17" s="140"/>
      <c r="G17" s="136"/>
      <c r="H17" s="141"/>
      <c r="I17" s="142"/>
      <c r="J17" s="176">
        <f>'Discharge Information'!F17</f>
        <v>0</v>
      </c>
      <c r="K17" s="87"/>
    </row>
    <row r="18" spans="1:11" ht="60" customHeight="1" x14ac:dyDescent="0.25">
      <c r="A18" s="1">
        <f t="shared" si="0"/>
        <v>6</v>
      </c>
      <c r="B18" s="116">
        <f>'Initial Client Information'!B18</f>
        <v>0</v>
      </c>
      <c r="C18" s="117">
        <f>'Initial Client Information'!C18</f>
        <v>0</v>
      </c>
      <c r="D18" s="118">
        <f>'Initial Client Information'!D18</f>
        <v>0</v>
      </c>
      <c r="E18" s="130">
        <f>'Initial Client Information'!E18</f>
        <v>0</v>
      </c>
      <c r="F18" s="140"/>
      <c r="G18" s="136"/>
      <c r="H18" s="141"/>
      <c r="I18" s="142"/>
      <c r="J18" s="176">
        <f>'Discharge Information'!F18</f>
        <v>0</v>
      </c>
      <c r="K18" s="87"/>
    </row>
    <row r="19" spans="1:11" ht="60" customHeight="1" x14ac:dyDescent="0.25">
      <c r="A19" s="1">
        <f t="shared" si="0"/>
        <v>7</v>
      </c>
      <c r="B19" s="116">
        <f>'Initial Client Information'!B19</f>
        <v>0</v>
      </c>
      <c r="C19" s="117">
        <f>'Initial Client Information'!C19</f>
        <v>0</v>
      </c>
      <c r="D19" s="118">
        <f>'Initial Client Information'!D19</f>
        <v>0</v>
      </c>
      <c r="E19" s="130">
        <f>'Initial Client Information'!E19</f>
        <v>0</v>
      </c>
      <c r="F19" s="140"/>
      <c r="G19" s="136"/>
      <c r="H19" s="141"/>
      <c r="I19" s="142"/>
      <c r="J19" s="176">
        <f>'Discharge Information'!F19</f>
        <v>0</v>
      </c>
      <c r="K19" s="87"/>
    </row>
    <row r="20" spans="1:11" ht="60" customHeight="1" x14ac:dyDescent="0.25">
      <c r="A20" s="1">
        <f t="shared" si="0"/>
        <v>8</v>
      </c>
      <c r="B20" s="116">
        <f>'Initial Client Information'!B20</f>
        <v>0</v>
      </c>
      <c r="C20" s="117">
        <f>'Initial Client Information'!C20</f>
        <v>0</v>
      </c>
      <c r="D20" s="118">
        <f>'Initial Client Information'!D20</f>
        <v>0</v>
      </c>
      <c r="E20" s="130">
        <f>'Initial Client Information'!E20</f>
        <v>0</v>
      </c>
      <c r="F20" s="140"/>
      <c r="G20" s="136"/>
      <c r="H20" s="141"/>
      <c r="I20" s="142"/>
      <c r="J20" s="176">
        <f>'Discharge Information'!F20</f>
        <v>0</v>
      </c>
      <c r="K20" s="87"/>
    </row>
    <row r="21" spans="1:11" ht="60" customHeight="1" x14ac:dyDescent="0.25">
      <c r="A21" s="1">
        <f t="shared" si="0"/>
        <v>9</v>
      </c>
      <c r="B21" s="116">
        <f>'Initial Client Information'!B21</f>
        <v>0</v>
      </c>
      <c r="C21" s="117">
        <f>'Initial Client Information'!C21</f>
        <v>0</v>
      </c>
      <c r="D21" s="118">
        <f>'Initial Client Information'!D21</f>
        <v>0</v>
      </c>
      <c r="E21" s="130">
        <f>'Initial Client Information'!E21</f>
        <v>0</v>
      </c>
      <c r="F21" s="140"/>
      <c r="G21" s="136"/>
      <c r="H21" s="141"/>
      <c r="I21" s="142"/>
      <c r="J21" s="176">
        <f>'Discharge Information'!F21</f>
        <v>0</v>
      </c>
      <c r="K21" s="87"/>
    </row>
    <row r="22" spans="1:11" ht="60" customHeight="1" x14ac:dyDescent="0.25">
      <c r="A22" s="1">
        <f t="shared" si="0"/>
        <v>10</v>
      </c>
      <c r="B22" s="116">
        <f>'Initial Client Information'!B22</f>
        <v>0</v>
      </c>
      <c r="C22" s="117">
        <f>'Initial Client Information'!C22</f>
        <v>0</v>
      </c>
      <c r="D22" s="118">
        <f>'Initial Client Information'!D22</f>
        <v>0</v>
      </c>
      <c r="E22" s="130">
        <f>'Initial Client Information'!E22</f>
        <v>0</v>
      </c>
      <c r="F22" s="140"/>
      <c r="G22" s="136"/>
      <c r="H22" s="141"/>
      <c r="I22" s="142"/>
      <c r="J22" s="176">
        <f>'Discharge Information'!F22</f>
        <v>0</v>
      </c>
      <c r="K22" s="87"/>
    </row>
    <row r="23" spans="1:11" ht="60" customHeight="1" x14ac:dyDescent="0.25">
      <c r="A23" s="1">
        <f t="shared" si="0"/>
        <v>11</v>
      </c>
      <c r="B23" s="116">
        <f>'Initial Client Information'!B23</f>
        <v>0</v>
      </c>
      <c r="C23" s="117">
        <f>'Initial Client Information'!C23</f>
        <v>0</v>
      </c>
      <c r="D23" s="118">
        <f>'Initial Client Information'!D23</f>
        <v>0</v>
      </c>
      <c r="E23" s="130">
        <f>'Initial Client Information'!E23</f>
        <v>0</v>
      </c>
      <c r="F23" s="140"/>
      <c r="G23" s="136"/>
      <c r="H23" s="141"/>
      <c r="I23" s="142"/>
      <c r="J23" s="176">
        <f>'Discharge Information'!F23</f>
        <v>0</v>
      </c>
      <c r="K23" s="87"/>
    </row>
    <row r="24" spans="1:11" ht="60" customHeight="1" x14ac:dyDescent="0.25">
      <c r="A24" s="1">
        <f t="shared" si="0"/>
        <v>12</v>
      </c>
      <c r="B24" s="116">
        <f>'Initial Client Information'!B24</f>
        <v>0</v>
      </c>
      <c r="C24" s="117">
        <f>'Initial Client Information'!C24</f>
        <v>0</v>
      </c>
      <c r="D24" s="118">
        <f>'Initial Client Information'!D24</f>
        <v>0</v>
      </c>
      <c r="E24" s="130">
        <f>'Initial Client Information'!E24</f>
        <v>0</v>
      </c>
      <c r="F24" s="140"/>
      <c r="G24" s="136"/>
      <c r="H24" s="141"/>
      <c r="I24" s="142"/>
      <c r="J24" s="176">
        <f>'Discharge Information'!F24</f>
        <v>0</v>
      </c>
      <c r="K24" s="87"/>
    </row>
    <row r="25" spans="1:11" ht="60" customHeight="1" x14ac:dyDescent="0.25">
      <c r="A25" s="1">
        <f t="shared" si="0"/>
        <v>13</v>
      </c>
      <c r="B25" s="116">
        <f>'Initial Client Information'!B25</f>
        <v>0</v>
      </c>
      <c r="C25" s="117">
        <f>'Initial Client Information'!C25</f>
        <v>0</v>
      </c>
      <c r="D25" s="118">
        <f>'Initial Client Information'!D25</f>
        <v>0</v>
      </c>
      <c r="E25" s="130">
        <f>'Initial Client Information'!E25</f>
        <v>0</v>
      </c>
      <c r="F25" s="140"/>
      <c r="G25" s="136"/>
      <c r="H25" s="136"/>
      <c r="I25" s="142"/>
      <c r="J25" s="176">
        <f>'Discharge Information'!F25</f>
        <v>0</v>
      </c>
      <c r="K25" s="87"/>
    </row>
    <row r="26" spans="1:11" ht="60" customHeight="1" x14ac:dyDescent="0.25">
      <c r="A26" s="1">
        <f t="shared" si="0"/>
        <v>14</v>
      </c>
      <c r="B26" s="116">
        <f>'Initial Client Information'!B26</f>
        <v>0</v>
      </c>
      <c r="C26" s="117">
        <f>'Initial Client Information'!C26</f>
        <v>0</v>
      </c>
      <c r="D26" s="118">
        <f>'Initial Client Information'!D26</f>
        <v>0</v>
      </c>
      <c r="E26" s="130">
        <f>'Initial Client Information'!E26</f>
        <v>0</v>
      </c>
      <c r="F26" s="140"/>
      <c r="G26" s="136"/>
      <c r="H26" s="136"/>
      <c r="I26" s="142"/>
      <c r="J26" s="176">
        <f>'Discharge Information'!F26</f>
        <v>0</v>
      </c>
      <c r="K26" s="87"/>
    </row>
    <row r="27" spans="1:11" ht="60" customHeight="1" x14ac:dyDescent="0.25">
      <c r="A27" s="1">
        <f t="shared" si="0"/>
        <v>15</v>
      </c>
      <c r="B27" s="116">
        <f>'Initial Client Information'!B27</f>
        <v>0</v>
      </c>
      <c r="C27" s="117">
        <f>'Initial Client Information'!C27</f>
        <v>0</v>
      </c>
      <c r="D27" s="118">
        <f>'Initial Client Information'!D27</f>
        <v>0</v>
      </c>
      <c r="E27" s="130">
        <f>'Initial Client Information'!E27</f>
        <v>0</v>
      </c>
      <c r="F27" s="140"/>
      <c r="G27" s="136"/>
      <c r="H27" s="136"/>
      <c r="I27" s="142"/>
      <c r="J27" s="176">
        <f>'Discharge Information'!F27</f>
        <v>0</v>
      </c>
      <c r="K27" s="87"/>
    </row>
    <row r="28" spans="1:11" ht="60" customHeight="1" x14ac:dyDescent="0.25">
      <c r="A28" s="1">
        <f t="shared" si="0"/>
        <v>16</v>
      </c>
      <c r="B28" s="116">
        <f>'Initial Client Information'!B28</f>
        <v>0</v>
      </c>
      <c r="C28" s="117">
        <f>'Initial Client Information'!C28</f>
        <v>0</v>
      </c>
      <c r="D28" s="118">
        <f>'Initial Client Information'!D28</f>
        <v>0</v>
      </c>
      <c r="E28" s="130">
        <f>'Initial Client Information'!E28</f>
        <v>0</v>
      </c>
      <c r="F28" s="140"/>
      <c r="G28" s="136"/>
      <c r="H28" s="136"/>
      <c r="I28" s="142"/>
      <c r="J28" s="176">
        <f>'Discharge Information'!F28</f>
        <v>0</v>
      </c>
      <c r="K28" s="87"/>
    </row>
    <row r="29" spans="1:11" ht="60" customHeight="1" x14ac:dyDescent="0.25">
      <c r="A29" s="1">
        <f t="shared" si="0"/>
        <v>17</v>
      </c>
      <c r="B29" s="116">
        <f>'Initial Client Information'!B29</f>
        <v>0</v>
      </c>
      <c r="C29" s="117">
        <f>'Initial Client Information'!C29</f>
        <v>0</v>
      </c>
      <c r="D29" s="118">
        <f>'Initial Client Information'!D29</f>
        <v>0</v>
      </c>
      <c r="E29" s="130">
        <f>'Initial Client Information'!E29</f>
        <v>0</v>
      </c>
      <c r="F29" s="140"/>
      <c r="G29" s="136"/>
      <c r="H29" s="136"/>
      <c r="I29" s="142"/>
      <c r="J29" s="176">
        <f>'Discharge Information'!F29</f>
        <v>0</v>
      </c>
      <c r="K29" s="87"/>
    </row>
    <row r="30" spans="1:11" ht="60" customHeight="1" x14ac:dyDescent="0.25">
      <c r="A30" s="1">
        <f t="shared" si="0"/>
        <v>18</v>
      </c>
      <c r="B30" s="116">
        <f>'Initial Client Information'!B30</f>
        <v>0</v>
      </c>
      <c r="C30" s="117">
        <f>'Initial Client Information'!C30</f>
        <v>0</v>
      </c>
      <c r="D30" s="118">
        <f>'Initial Client Information'!D30</f>
        <v>0</v>
      </c>
      <c r="E30" s="130">
        <f>'Initial Client Information'!E30</f>
        <v>0</v>
      </c>
      <c r="F30" s="140"/>
      <c r="G30" s="136"/>
      <c r="H30" s="136"/>
      <c r="I30" s="142"/>
      <c r="J30" s="176">
        <f>'Discharge Information'!F30</f>
        <v>0</v>
      </c>
      <c r="K30" s="87"/>
    </row>
    <row r="31" spans="1:11" ht="60" customHeight="1" x14ac:dyDescent="0.25">
      <c r="A31" s="1">
        <f t="shared" si="0"/>
        <v>19</v>
      </c>
      <c r="B31" s="116">
        <f>'Initial Client Information'!B31</f>
        <v>0</v>
      </c>
      <c r="C31" s="117">
        <f>'Initial Client Information'!C31</f>
        <v>0</v>
      </c>
      <c r="D31" s="118">
        <f>'Initial Client Information'!D31</f>
        <v>0</v>
      </c>
      <c r="E31" s="130">
        <f>'Initial Client Information'!E31</f>
        <v>0</v>
      </c>
      <c r="F31" s="140"/>
      <c r="G31" s="136"/>
      <c r="H31" s="136"/>
      <c r="I31" s="142"/>
      <c r="J31" s="176">
        <f>'Discharge Information'!F31</f>
        <v>0</v>
      </c>
      <c r="K31" s="87"/>
    </row>
    <row r="32" spans="1:11" ht="60" customHeight="1" x14ac:dyDescent="0.25">
      <c r="A32" s="1">
        <f t="shared" si="0"/>
        <v>20</v>
      </c>
      <c r="B32" s="116">
        <f>'Initial Client Information'!B32</f>
        <v>0</v>
      </c>
      <c r="C32" s="117">
        <f>'Initial Client Information'!C32</f>
        <v>0</v>
      </c>
      <c r="D32" s="118">
        <f>'Initial Client Information'!D32</f>
        <v>0</v>
      </c>
      <c r="E32" s="130">
        <f>'Initial Client Information'!E32</f>
        <v>0</v>
      </c>
      <c r="F32" s="140"/>
      <c r="G32" s="136"/>
      <c r="H32" s="136"/>
      <c r="I32" s="142"/>
      <c r="J32" s="176">
        <f>'Discharge Information'!F32</f>
        <v>0</v>
      </c>
      <c r="K32" s="87"/>
    </row>
    <row r="33" spans="1:11" ht="60" customHeight="1" x14ac:dyDescent="0.25">
      <c r="A33" s="1">
        <f t="shared" si="0"/>
        <v>21</v>
      </c>
      <c r="B33" s="116">
        <f>'Initial Client Information'!B33</f>
        <v>0</v>
      </c>
      <c r="C33" s="117">
        <f>'Initial Client Information'!C33</f>
        <v>0</v>
      </c>
      <c r="D33" s="118">
        <f>'Initial Client Information'!D33</f>
        <v>0</v>
      </c>
      <c r="E33" s="130">
        <f>'Initial Client Information'!E33</f>
        <v>0</v>
      </c>
      <c r="F33" s="140"/>
      <c r="G33" s="136"/>
      <c r="H33" s="136"/>
      <c r="I33" s="142"/>
      <c r="J33" s="176">
        <f>'Discharge Information'!F33</f>
        <v>0</v>
      </c>
      <c r="K33" s="87"/>
    </row>
    <row r="34" spans="1:11" ht="60" customHeight="1" x14ac:dyDescent="0.25">
      <c r="A34" s="1">
        <f t="shared" si="0"/>
        <v>22</v>
      </c>
      <c r="B34" s="116">
        <f>'Initial Client Information'!B34</f>
        <v>0</v>
      </c>
      <c r="C34" s="117">
        <f>'Initial Client Information'!C34</f>
        <v>0</v>
      </c>
      <c r="D34" s="118">
        <f>'Initial Client Information'!D34</f>
        <v>0</v>
      </c>
      <c r="E34" s="130">
        <f>'Initial Client Information'!E34</f>
        <v>0</v>
      </c>
      <c r="F34" s="140"/>
      <c r="G34" s="136"/>
      <c r="H34" s="136"/>
      <c r="I34" s="142"/>
      <c r="J34" s="176">
        <f>'Discharge Information'!F34</f>
        <v>0</v>
      </c>
      <c r="K34" s="87"/>
    </row>
    <row r="35" spans="1:11" ht="60" customHeight="1" x14ac:dyDescent="0.25">
      <c r="A35" s="1">
        <f t="shared" si="0"/>
        <v>23</v>
      </c>
      <c r="B35" s="116">
        <f>'Initial Client Information'!B35</f>
        <v>0</v>
      </c>
      <c r="C35" s="117">
        <f>'Initial Client Information'!C35</f>
        <v>0</v>
      </c>
      <c r="D35" s="118">
        <f>'Initial Client Information'!D35</f>
        <v>0</v>
      </c>
      <c r="E35" s="130">
        <f>'Initial Client Information'!E35</f>
        <v>0</v>
      </c>
      <c r="F35" s="140"/>
      <c r="G35" s="136"/>
      <c r="H35" s="136"/>
      <c r="I35" s="142"/>
      <c r="J35" s="176">
        <f>'Discharge Information'!F35</f>
        <v>0</v>
      </c>
      <c r="K35" s="87"/>
    </row>
    <row r="36" spans="1:11" ht="60" customHeight="1" x14ac:dyDescent="0.25">
      <c r="A36" s="1">
        <f t="shared" si="0"/>
        <v>24</v>
      </c>
      <c r="B36" s="116">
        <f>'Initial Client Information'!B36</f>
        <v>0</v>
      </c>
      <c r="C36" s="117">
        <f>'Initial Client Information'!C36</f>
        <v>0</v>
      </c>
      <c r="D36" s="118">
        <f>'Initial Client Information'!D36</f>
        <v>0</v>
      </c>
      <c r="E36" s="130">
        <f>'Initial Client Information'!E36</f>
        <v>0</v>
      </c>
      <c r="F36" s="140"/>
      <c r="G36" s="136"/>
      <c r="H36" s="136"/>
      <c r="I36" s="142"/>
      <c r="J36" s="176">
        <f>'Discharge Information'!F36</f>
        <v>0</v>
      </c>
      <c r="K36" s="87"/>
    </row>
    <row r="37" spans="1:11" ht="60" customHeight="1" x14ac:dyDescent="0.25">
      <c r="A37" s="1">
        <f t="shared" si="0"/>
        <v>25</v>
      </c>
      <c r="B37" s="116">
        <f>'Initial Client Information'!B37</f>
        <v>0</v>
      </c>
      <c r="C37" s="117">
        <f>'Initial Client Information'!C37</f>
        <v>0</v>
      </c>
      <c r="D37" s="118">
        <f>'Initial Client Information'!D37</f>
        <v>0</v>
      </c>
      <c r="E37" s="130">
        <f>'Initial Client Information'!E37</f>
        <v>0</v>
      </c>
      <c r="F37" s="140"/>
      <c r="G37" s="136"/>
      <c r="H37" s="136"/>
      <c r="I37" s="142"/>
      <c r="J37" s="176">
        <f>'Discharge Information'!F37</f>
        <v>0</v>
      </c>
      <c r="K37" s="87"/>
    </row>
    <row r="38" spans="1:11" ht="60" customHeight="1" x14ac:dyDescent="0.25">
      <c r="A38" s="1">
        <f t="shared" si="0"/>
        <v>26</v>
      </c>
      <c r="B38" s="116">
        <f>'Initial Client Information'!B38</f>
        <v>0</v>
      </c>
      <c r="C38" s="117">
        <f>'Initial Client Information'!C38</f>
        <v>0</v>
      </c>
      <c r="D38" s="118">
        <f>'Initial Client Information'!D38</f>
        <v>0</v>
      </c>
      <c r="E38" s="130">
        <f>'Initial Client Information'!E38</f>
        <v>0</v>
      </c>
      <c r="F38" s="140"/>
      <c r="G38" s="136"/>
      <c r="H38" s="136"/>
      <c r="I38" s="142"/>
      <c r="J38" s="176">
        <f>'Discharge Information'!F38</f>
        <v>0</v>
      </c>
      <c r="K38" s="87"/>
    </row>
    <row r="39" spans="1:11" ht="60" customHeight="1" x14ac:dyDescent="0.25">
      <c r="A39" s="1">
        <f t="shared" si="0"/>
        <v>27</v>
      </c>
      <c r="B39" s="116">
        <f>'Initial Client Information'!B39</f>
        <v>0</v>
      </c>
      <c r="C39" s="117">
        <f>'Initial Client Information'!C39</f>
        <v>0</v>
      </c>
      <c r="D39" s="118">
        <f>'Initial Client Information'!D39</f>
        <v>0</v>
      </c>
      <c r="E39" s="130">
        <f>'Initial Client Information'!E39</f>
        <v>0</v>
      </c>
      <c r="F39" s="140"/>
      <c r="G39" s="136"/>
      <c r="H39" s="136"/>
      <c r="I39" s="142"/>
      <c r="J39" s="176">
        <f>'Discharge Information'!F39</f>
        <v>0</v>
      </c>
      <c r="K39" s="87"/>
    </row>
    <row r="40" spans="1:11" ht="60" customHeight="1" x14ac:dyDescent="0.25">
      <c r="A40" s="1">
        <f t="shared" si="0"/>
        <v>28</v>
      </c>
      <c r="B40" s="116">
        <f>'Initial Client Information'!B40</f>
        <v>0</v>
      </c>
      <c r="C40" s="117">
        <f>'Initial Client Information'!C40</f>
        <v>0</v>
      </c>
      <c r="D40" s="118">
        <f>'Initial Client Information'!D40</f>
        <v>0</v>
      </c>
      <c r="E40" s="130">
        <f>'Initial Client Information'!E40</f>
        <v>0</v>
      </c>
      <c r="F40" s="140"/>
      <c r="G40" s="136"/>
      <c r="H40" s="136"/>
      <c r="I40" s="142"/>
      <c r="J40" s="176">
        <f>'Discharge Information'!F40</f>
        <v>0</v>
      </c>
      <c r="K40" s="87"/>
    </row>
    <row r="41" spans="1:11" ht="60" customHeight="1" x14ac:dyDescent="0.25">
      <c r="A41" s="1">
        <f t="shared" si="0"/>
        <v>29</v>
      </c>
      <c r="B41" s="116">
        <f>'Initial Client Information'!B41</f>
        <v>0</v>
      </c>
      <c r="C41" s="117">
        <f>'Initial Client Information'!C41</f>
        <v>0</v>
      </c>
      <c r="D41" s="118">
        <f>'Initial Client Information'!D41</f>
        <v>0</v>
      </c>
      <c r="E41" s="130">
        <f>'Initial Client Information'!E41</f>
        <v>0</v>
      </c>
      <c r="F41" s="140"/>
      <c r="G41" s="136"/>
      <c r="H41" s="136"/>
      <c r="I41" s="142"/>
      <c r="J41" s="176">
        <f>'Discharge Information'!F41</f>
        <v>0</v>
      </c>
      <c r="K41" s="87"/>
    </row>
    <row r="42" spans="1:11" ht="60" customHeight="1" x14ac:dyDescent="0.25">
      <c r="A42" s="1">
        <f t="shared" si="0"/>
        <v>30</v>
      </c>
      <c r="B42" s="116">
        <f>'Initial Client Information'!B42</f>
        <v>0</v>
      </c>
      <c r="C42" s="117">
        <f>'Initial Client Information'!C42</f>
        <v>0</v>
      </c>
      <c r="D42" s="118">
        <f>'Initial Client Information'!D42</f>
        <v>0</v>
      </c>
      <c r="E42" s="130">
        <f>'Initial Client Information'!E42</f>
        <v>0</v>
      </c>
      <c r="F42" s="140"/>
      <c r="G42" s="136"/>
      <c r="H42" s="136"/>
      <c r="I42" s="142"/>
      <c r="J42" s="176">
        <f>'Discharge Information'!F42</f>
        <v>0</v>
      </c>
      <c r="K42" s="87"/>
    </row>
    <row r="43" spans="1:11" ht="60" customHeight="1" x14ac:dyDescent="0.25">
      <c r="A43" s="1">
        <f t="shared" si="0"/>
        <v>31</v>
      </c>
      <c r="B43" s="116">
        <f>'Initial Client Information'!B43</f>
        <v>0</v>
      </c>
      <c r="C43" s="117">
        <f>'Initial Client Information'!C43</f>
        <v>0</v>
      </c>
      <c r="D43" s="118">
        <f>'Initial Client Information'!D43</f>
        <v>0</v>
      </c>
      <c r="E43" s="130">
        <f>'Initial Client Information'!E43</f>
        <v>0</v>
      </c>
      <c r="F43" s="140"/>
      <c r="G43" s="136"/>
      <c r="H43" s="136"/>
      <c r="I43" s="142"/>
      <c r="J43" s="176">
        <f>'Discharge Information'!F43</f>
        <v>0</v>
      </c>
      <c r="K43" s="87"/>
    </row>
    <row r="44" spans="1:11" ht="60" customHeight="1" x14ac:dyDescent="0.25">
      <c r="A44" s="1">
        <f t="shared" si="0"/>
        <v>32</v>
      </c>
      <c r="B44" s="116">
        <f>'Initial Client Information'!B44</f>
        <v>0</v>
      </c>
      <c r="C44" s="117">
        <f>'Initial Client Information'!C44</f>
        <v>0</v>
      </c>
      <c r="D44" s="118">
        <f>'Initial Client Information'!D44</f>
        <v>0</v>
      </c>
      <c r="E44" s="130">
        <f>'Initial Client Information'!E44</f>
        <v>0</v>
      </c>
      <c r="F44" s="140"/>
      <c r="G44" s="136"/>
      <c r="H44" s="136"/>
      <c r="I44" s="142"/>
      <c r="J44" s="176">
        <f>'Discharge Information'!F44</f>
        <v>0</v>
      </c>
      <c r="K44" s="87"/>
    </row>
    <row r="45" spans="1:11" ht="60" customHeight="1" x14ac:dyDescent="0.25">
      <c r="A45" s="1">
        <f t="shared" si="0"/>
        <v>33</v>
      </c>
      <c r="B45" s="116">
        <f>'Initial Client Information'!B45</f>
        <v>0</v>
      </c>
      <c r="C45" s="117">
        <f>'Initial Client Information'!C45</f>
        <v>0</v>
      </c>
      <c r="D45" s="118">
        <f>'Initial Client Information'!D45</f>
        <v>0</v>
      </c>
      <c r="E45" s="130">
        <f>'Initial Client Information'!E45</f>
        <v>0</v>
      </c>
      <c r="F45" s="140"/>
      <c r="G45" s="136"/>
      <c r="H45" s="136"/>
      <c r="I45" s="142"/>
      <c r="J45" s="176">
        <f>'Discharge Information'!F45</f>
        <v>0</v>
      </c>
      <c r="K45" s="87"/>
    </row>
    <row r="46" spans="1:11" ht="60" customHeight="1" x14ac:dyDescent="0.25">
      <c r="A46" s="1">
        <f t="shared" si="0"/>
        <v>34</v>
      </c>
      <c r="B46" s="116">
        <f>'Initial Client Information'!B46</f>
        <v>0</v>
      </c>
      <c r="C46" s="117">
        <f>'Initial Client Information'!C46</f>
        <v>0</v>
      </c>
      <c r="D46" s="118">
        <f>'Initial Client Information'!D46</f>
        <v>0</v>
      </c>
      <c r="E46" s="130">
        <f>'Initial Client Information'!E46</f>
        <v>0</v>
      </c>
      <c r="F46" s="140"/>
      <c r="G46" s="136"/>
      <c r="H46" s="136"/>
      <c r="I46" s="142"/>
      <c r="J46" s="176">
        <f>'Discharge Information'!F46</f>
        <v>0</v>
      </c>
      <c r="K46" s="87"/>
    </row>
    <row r="47" spans="1:11" ht="60" customHeight="1" x14ac:dyDescent="0.25">
      <c r="A47" s="1">
        <f t="shared" si="0"/>
        <v>35</v>
      </c>
      <c r="B47" s="116">
        <f>'Initial Client Information'!B47</f>
        <v>0</v>
      </c>
      <c r="C47" s="117">
        <f>'Initial Client Information'!C47</f>
        <v>0</v>
      </c>
      <c r="D47" s="118">
        <f>'Initial Client Information'!D47</f>
        <v>0</v>
      </c>
      <c r="E47" s="130">
        <f>'Initial Client Information'!E47</f>
        <v>0</v>
      </c>
      <c r="F47" s="140"/>
      <c r="G47" s="136"/>
      <c r="H47" s="136"/>
      <c r="I47" s="142"/>
      <c r="J47" s="176">
        <f>'Discharge Information'!F47</f>
        <v>0</v>
      </c>
      <c r="K47" s="87"/>
    </row>
    <row r="48" spans="1:11" ht="60" customHeight="1" x14ac:dyDescent="0.25">
      <c r="A48" s="1">
        <f t="shared" si="0"/>
        <v>36</v>
      </c>
      <c r="B48" s="116">
        <f>'Initial Client Information'!B48</f>
        <v>0</v>
      </c>
      <c r="C48" s="117">
        <f>'Initial Client Information'!C48</f>
        <v>0</v>
      </c>
      <c r="D48" s="118">
        <f>'Initial Client Information'!D48</f>
        <v>0</v>
      </c>
      <c r="E48" s="130">
        <f>'Initial Client Information'!E48</f>
        <v>0</v>
      </c>
      <c r="F48" s="140"/>
      <c r="G48" s="136"/>
      <c r="H48" s="136"/>
      <c r="I48" s="142"/>
      <c r="J48" s="176">
        <f>'Discharge Information'!F48</f>
        <v>0</v>
      </c>
      <c r="K48" s="87"/>
    </row>
    <row r="49" spans="1:11" ht="60" customHeight="1" x14ac:dyDescent="0.25">
      <c r="A49" s="1">
        <f t="shared" si="0"/>
        <v>37</v>
      </c>
      <c r="B49" s="116">
        <f>'Initial Client Information'!B49</f>
        <v>0</v>
      </c>
      <c r="C49" s="117">
        <f>'Initial Client Information'!C49</f>
        <v>0</v>
      </c>
      <c r="D49" s="118">
        <f>'Initial Client Information'!D49</f>
        <v>0</v>
      </c>
      <c r="E49" s="130">
        <f>'Initial Client Information'!E49</f>
        <v>0</v>
      </c>
      <c r="F49" s="140"/>
      <c r="G49" s="136"/>
      <c r="H49" s="136"/>
      <c r="I49" s="142"/>
      <c r="J49" s="176">
        <f>'Discharge Information'!F49</f>
        <v>0</v>
      </c>
      <c r="K49" s="87"/>
    </row>
    <row r="50" spans="1:11" ht="60" customHeight="1" x14ac:dyDescent="0.25">
      <c r="A50" s="1">
        <f t="shared" si="0"/>
        <v>38</v>
      </c>
      <c r="B50" s="116">
        <f>'Initial Client Information'!B50</f>
        <v>0</v>
      </c>
      <c r="C50" s="117">
        <f>'Initial Client Information'!C50</f>
        <v>0</v>
      </c>
      <c r="D50" s="118">
        <f>'Initial Client Information'!D50</f>
        <v>0</v>
      </c>
      <c r="E50" s="130">
        <f>'Initial Client Information'!E50</f>
        <v>0</v>
      </c>
      <c r="F50" s="140"/>
      <c r="G50" s="136"/>
      <c r="H50" s="136"/>
      <c r="I50" s="142"/>
      <c r="J50" s="176">
        <f>'Discharge Information'!F50</f>
        <v>0</v>
      </c>
      <c r="K50" s="87"/>
    </row>
    <row r="51" spans="1:11" ht="60" customHeight="1" x14ac:dyDescent="0.25">
      <c r="A51" s="1">
        <f t="shared" si="0"/>
        <v>39</v>
      </c>
      <c r="B51" s="116">
        <f>'Initial Client Information'!B51</f>
        <v>0</v>
      </c>
      <c r="C51" s="117">
        <f>'Initial Client Information'!C51</f>
        <v>0</v>
      </c>
      <c r="D51" s="118">
        <f>'Initial Client Information'!D51</f>
        <v>0</v>
      </c>
      <c r="E51" s="130">
        <f>'Initial Client Information'!E51</f>
        <v>0</v>
      </c>
      <c r="F51" s="140"/>
      <c r="G51" s="136"/>
      <c r="H51" s="136"/>
      <c r="I51" s="142"/>
      <c r="J51" s="176">
        <f>'Discharge Information'!F51</f>
        <v>0</v>
      </c>
      <c r="K51" s="87"/>
    </row>
    <row r="52" spans="1:11" ht="60" customHeight="1" x14ac:dyDescent="0.25">
      <c r="A52" s="1">
        <f t="shared" si="0"/>
        <v>40</v>
      </c>
      <c r="B52" s="116">
        <f>'Initial Client Information'!B52</f>
        <v>0</v>
      </c>
      <c r="C52" s="117">
        <f>'Initial Client Information'!C52</f>
        <v>0</v>
      </c>
      <c r="D52" s="118">
        <f>'Initial Client Information'!D52</f>
        <v>0</v>
      </c>
      <c r="E52" s="130">
        <f>'Initial Client Information'!E52</f>
        <v>0</v>
      </c>
      <c r="F52" s="140"/>
      <c r="G52" s="136"/>
      <c r="H52" s="136"/>
      <c r="I52" s="142"/>
      <c r="J52" s="176">
        <f>'Discharge Information'!F52</f>
        <v>0</v>
      </c>
      <c r="K52" s="87"/>
    </row>
    <row r="53" spans="1:11" ht="60" customHeight="1" x14ac:dyDescent="0.25">
      <c r="A53" s="1">
        <f t="shared" si="0"/>
        <v>41</v>
      </c>
      <c r="B53" s="116">
        <f>'Initial Client Information'!B53</f>
        <v>0</v>
      </c>
      <c r="C53" s="117">
        <f>'Initial Client Information'!C53</f>
        <v>0</v>
      </c>
      <c r="D53" s="118">
        <f>'Initial Client Information'!D53</f>
        <v>0</v>
      </c>
      <c r="E53" s="130">
        <f>'Initial Client Information'!E53</f>
        <v>0</v>
      </c>
      <c r="F53" s="140"/>
      <c r="G53" s="136"/>
      <c r="H53" s="136"/>
      <c r="I53" s="142"/>
      <c r="J53" s="176">
        <f>'Discharge Information'!F53</f>
        <v>0</v>
      </c>
      <c r="K53" s="87"/>
    </row>
    <row r="54" spans="1:11" ht="60" customHeight="1" x14ac:dyDescent="0.25">
      <c r="A54" s="1">
        <f t="shared" si="0"/>
        <v>42</v>
      </c>
      <c r="B54" s="116">
        <f>'Initial Client Information'!B54</f>
        <v>0</v>
      </c>
      <c r="C54" s="117">
        <f>'Initial Client Information'!C54</f>
        <v>0</v>
      </c>
      <c r="D54" s="118">
        <f>'Initial Client Information'!D54</f>
        <v>0</v>
      </c>
      <c r="E54" s="130">
        <f>'Initial Client Information'!E54</f>
        <v>0</v>
      </c>
      <c r="F54" s="140"/>
      <c r="G54" s="136"/>
      <c r="H54" s="136"/>
      <c r="I54" s="142"/>
      <c r="J54" s="176">
        <f>'Discharge Information'!F54</f>
        <v>0</v>
      </c>
      <c r="K54" s="87"/>
    </row>
    <row r="55" spans="1:11" ht="60" customHeight="1" x14ac:dyDescent="0.25">
      <c r="A55" s="1">
        <f t="shared" si="0"/>
        <v>43</v>
      </c>
      <c r="B55" s="116">
        <f>'Initial Client Information'!B55</f>
        <v>0</v>
      </c>
      <c r="C55" s="117">
        <f>'Initial Client Information'!C55</f>
        <v>0</v>
      </c>
      <c r="D55" s="118">
        <f>'Initial Client Information'!D55</f>
        <v>0</v>
      </c>
      <c r="E55" s="130">
        <f>'Initial Client Information'!E55</f>
        <v>0</v>
      </c>
      <c r="F55" s="140"/>
      <c r="G55" s="136"/>
      <c r="H55" s="136"/>
      <c r="I55" s="142"/>
      <c r="J55" s="176">
        <f>'Discharge Information'!F55</f>
        <v>0</v>
      </c>
      <c r="K55" s="87"/>
    </row>
    <row r="56" spans="1:11" ht="60" customHeight="1" x14ac:dyDescent="0.25">
      <c r="A56" s="1">
        <f t="shared" si="0"/>
        <v>44</v>
      </c>
      <c r="B56" s="116">
        <f>'Initial Client Information'!B56</f>
        <v>0</v>
      </c>
      <c r="C56" s="117">
        <f>'Initial Client Information'!C56</f>
        <v>0</v>
      </c>
      <c r="D56" s="118">
        <f>'Initial Client Information'!D56</f>
        <v>0</v>
      </c>
      <c r="E56" s="130">
        <f>'Initial Client Information'!E56</f>
        <v>0</v>
      </c>
      <c r="F56" s="140"/>
      <c r="G56" s="136"/>
      <c r="H56" s="136"/>
      <c r="I56" s="142"/>
      <c r="J56" s="176">
        <f>'Discharge Information'!F56</f>
        <v>0</v>
      </c>
      <c r="K56" s="87"/>
    </row>
    <row r="57" spans="1:11" ht="60" customHeight="1" x14ac:dyDescent="0.25">
      <c r="A57" s="1">
        <f t="shared" si="0"/>
        <v>45</v>
      </c>
      <c r="B57" s="116">
        <f>'Initial Client Information'!B57</f>
        <v>0</v>
      </c>
      <c r="C57" s="117">
        <f>'Initial Client Information'!C57</f>
        <v>0</v>
      </c>
      <c r="D57" s="118">
        <f>'Initial Client Information'!D57</f>
        <v>0</v>
      </c>
      <c r="E57" s="130">
        <f>'Initial Client Information'!E57</f>
        <v>0</v>
      </c>
      <c r="F57" s="140"/>
      <c r="G57" s="136"/>
      <c r="H57" s="136"/>
      <c r="I57" s="142"/>
      <c r="J57" s="176">
        <f>'Discharge Information'!F57</f>
        <v>0</v>
      </c>
      <c r="K57" s="87"/>
    </row>
    <row r="58" spans="1:11" ht="60" customHeight="1" x14ac:dyDescent="0.25">
      <c r="A58" s="1">
        <f t="shared" si="0"/>
        <v>46</v>
      </c>
      <c r="B58" s="116">
        <f>'Initial Client Information'!B58</f>
        <v>0</v>
      </c>
      <c r="C58" s="117">
        <f>'Initial Client Information'!C58</f>
        <v>0</v>
      </c>
      <c r="D58" s="118">
        <f>'Initial Client Information'!D58</f>
        <v>0</v>
      </c>
      <c r="E58" s="130">
        <f>'Initial Client Information'!E58</f>
        <v>0</v>
      </c>
      <c r="F58" s="140"/>
      <c r="G58" s="136"/>
      <c r="H58" s="136"/>
      <c r="I58" s="142"/>
      <c r="J58" s="176">
        <f>'Discharge Information'!F58</f>
        <v>0</v>
      </c>
      <c r="K58" s="87"/>
    </row>
    <row r="59" spans="1:11" ht="60" customHeight="1" x14ac:dyDescent="0.25">
      <c r="A59" s="1">
        <f t="shared" si="0"/>
        <v>47</v>
      </c>
      <c r="B59" s="116">
        <f>'Initial Client Information'!B59</f>
        <v>0</v>
      </c>
      <c r="C59" s="117">
        <f>'Initial Client Information'!C59</f>
        <v>0</v>
      </c>
      <c r="D59" s="118">
        <f>'Initial Client Information'!D59</f>
        <v>0</v>
      </c>
      <c r="E59" s="130">
        <f>'Initial Client Information'!E59</f>
        <v>0</v>
      </c>
      <c r="F59" s="140"/>
      <c r="G59" s="136"/>
      <c r="H59" s="136"/>
      <c r="I59" s="142"/>
      <c r="J59" s="176">
        <f>'Discharge Information'!F59</f>
        <v>0</v>
      </c>
      <c r="K59" s="87"/>
    </row>
    <row r="60" spans="1:11" ht="60" customHeight="1" x14ac:dyDescent="0.25">
      <c r="A60" s="1">
        <f t="shared" si="0"/>
        <v>48</v>
      </c>
      <c r="B60" s="116">
        <f>'Initial Client Information'!B60</f>
        <v>0</v>
      </c>
      <c r="C60" s="117">
        <f>'Initial Client Information'!C60</f>
        <v>0</v>
      </c>
      <c r="D60" s="118">
        <f>'Initial Client Information'!D60</f>
        <v>0</v>
      </c>
      <c r="E60" s="130">
        <f>'Initial Client Information'!E60</f>
        <v>0</v>
      </c>
      <c r="F60" s="140"/>
      <c r="G60" s="136"/>
      <c r="H60" s="136"/>
      <c r="I60" s="142"/>
      <c r="J60" s="176">
        <f>'Discharge Information'!F60</f>
        <v>0</v>
      </c>
      <c r="K60" s="87"/>
    </row>
    <row r="61" spans="1:11" ht="60" customHeight="1" x14ac:dyDescent="0.25">
      <c r="A61" s="1">
        <f t="shared" si="0"/>
        <v>49</v>
      </c>
      <c r="B61" s="116">
        <f>'Initial Client Information'!B61</f>
        <v>0</v>
      </c>
      <c r="C61" s="117">
        <f>'Initial Client Information'!C61</f>
        <v>0</v>
      </c>
      <c r="D61" s="118">
        <f>'Initial Client Information'!D61</f>
        <v>0</v>
      </c>
      <c r="E61" s="130">
        <f>'Initial Client Information'!E61</f>
        <v>0</v>
      </c>
      <c r="F61" s="140"/>
      <c r="G61" s="136"/>
      <c r="H61" s="136"/>
      <c r="I61" s="142"/>
      <c r="J61" s="176">
        <f>'Discharge Information'!F61</f>
        <v>0</v>
      </c>
      <c r="K61" s="87"/>
    </row>
    <row r="62" spans="1:11" ht="60" customHeight="1" x14ac:dyDescent="0.25">
      <c r="A62" s="1">
        <f t="shared" si="0"/>
        <v>50</v>
      </c>
      <c r="B62" s="116">
        <f>'Initial Client Information'!B62</f>
        <v>0</v>
      </c>
      <c r="C62" s="117">
        <f>'Initial Client Information'!C62</f>
        <v>0</v>
      </c>
      <c r="D62" s="118">
        <f>'Initial Client Information'!D62</f>
        <v>0</v>
      </c>
      <c r="E62" s="130">
        <f>'Initial Client Information'!E62</f>
        <v>0</v>
      </c>
      <c r="F62" s="140"/>
      <c r="G62" s="136"/>
      <c r="H62" s="136"/>
      <c r="I62" s="142"/>
      <c r="J62" s="176">
        <f>'Discharge Information'!F62</f>
        <v>0</v>
      </c>
      <c r="K62" s="87"/>
    </row>
    <row r="63" spans="1:11" ht="60" customHeight="1" x14ac:dyDescent="0.25">
      <c r="A63" s="1">
        <f t="shared" si="0"/>
        <v>51</v>
      </c>
      <c r="B63" s="116">
        <f>'Initial Client Information'!B63</f>
        <v>0</v>
      </c>
      <c r="C63" s="117">
        <f>'Initial Client Information'!C63</f>
        <v>0</v>
      </c>
      <c r="D63" s="118">
        <f>'Initial Client Information'!D63</f>
        <v>0</v>
      </c>
      <c r="E63" s="130">
        <f>'Initial Client Information'!E63</f>
        <v>0</v>
      </c>
      <c r="F63" s="140"/>
      <c r="G63" s="136"/>
      <c r="H63" s="136"/>
      <c r="I63" s="142"/>
      <c r="J63" s="176">
        <f>'Discharge Information'!F63</f>
        <v>0</v>
      </c>
      <c r="K63" s="87"/>
    </row>
    <row r="64" spans="1:11" ht="60" customHeight="1" x14ac:dyDescent="0.25">
      <c r="A64" s="1">
        <f t="shared" si="0"/>
        <v>52</v>
      </c>
      <c r="B64" s="116">
        <f>'Initial Client Information'!B64</f>
        <v>0</v>
      </c>
      <c r="C64" s="117">
        <f>'Initial Client Information'!C64</f>
        <v>0</v>
      </c>
      <c r="D64" s="118">
        <f>'Initial Client Information'!D64</f>
        <v>0</v>
      </c>
      <c r="E64" s="130">
        <f>'Initial Client Information'!E64</f>
        <v>0</v>
      </c>
      <c r="F64" s="140"/>
      <c r="G64" s="136"/>
      <c r="H64" s="136"/>
      <c r="I64" s="142"/>
      <c r="J64" s="176">
        <f>'Discharge Information'!F64</f>
        <v>0</v>
      </c>
      <c r="K64" s="87"/>
    </row>
    <row r="65" spans="1:11" ht="60" customHeight="1" x14ac:dyDescent="0.25">
      <c r="A65" s="1">
        <f t="shared" si="0"/>
        <v>53</v>
      </c>
      <c r="B65" s="116">
        <f>'Initial Client Information'!B65</f>
        <v>0</v>
      </c>
      <c r="C65" s="117">
        <f>'Initial Client Information'!C65</f>
        <v>0</v>
      </c>
      <c r="D65" s="118">
        <f>'Initial Client Information'!D65</f>
        <v>0</v>
      </c>
      <c r="E65" s="130">
        <f>'Initial Client Information'!E65</f>
        <v>0</v>
      </c>
      <c r="F65" s="140"/>
      <c r="G65" s="136"/>
      <c r="H65" s="136"/>
      <c r="I65" s="142"/>
      <c r="J65" s="176">
        <f>'Discharge Information'!F65</f>
        <v>0</v>
      </c>
      <c r="K65" s="87"/>
    </row>
    <row r="66" spans="1:11" ht="60" customHeight="1" x14ac:dyDescent="0.25">
      <c r="A66" s="1">
        <f t="shared" si="0"/>
        <v>54</v>
      </c>
      <c r="B66" s="116">
        <f>'Initial Client Information'!B66</f>
        <v>0</v>
      </c>
      <c r="C66" s="117">
        <f>'Initial Client Information'!C66</f>
        <v>0</v>
      </c>
      <c r="D66" s="118">
        <f>'Initial Client Information'!D66</f>
        <v>0</v>
      </c>
      <c r="E66" s="130">
        <f>'Initial Client Information'!E66</f>
        <v>0</v>
      </c>
      <c r="F66" s="140"/>
      <c r="G66" s="136"/>
      <c r="H66" s="136"/>
      <c r="I66" s="142"/>
      <c r="J66" s="176">
        <f>'Discharge Information'!F66</f>
        <v>0</v>
      </c>
      <c r="K66" s="87"/>
    </row>
    <row r="67" spans="1:11" ht="60" customHeight="1" x14ac:dyDescent="0.25">
      <c r="A67" s="1">
        <f t="shared" si="0"/>
        <v>55</v>
      </c>
      <c r="B67" s="116">
        <f>'Initial Client Information'!B67</f>
        <v>0</v>
      </c>
      <c r="C67" s="117">
        <f>'Initial Client Information'!C67</f>
        <v>0</v>
      </c>
      <c r="D67" s="118">
        <f>'Initial Client Information'!D67</f>
        <v>0</v>
      </c>
      <c r="E67" s="130">
        <f>'Initial Client Information'!E67</f>
        <v>0</v>
      </c>
      <c r="F67" s="140"/>
      <c r="G67" s="136"/>
      <c r="H67" s="136"/>
      <c r="I67" s="142"/>
      <c r="J67" s="176">
        <f>'Discharge Information'!F67</f>
        <v>0</v>
      </c>
      <c r="K67" s="87"/>
    </row>
    <row r="68" spans="1:11" ht="60" customHeight="1" x14ac:dyDescent="0.25">
      <c r="A68" s="1">
        <f t="shared" si="0"/>
        <v>56</v>
      </c>
      <c r="B68" s="116">
        <f>'Initial Client Information'!B68</f>
        <v>0</v>
      </c>
      <c r="C68" s="117">
        <f>'Initial Client Information'!C68</f>
        <v>0</v>
      </c>
      <c r="D68" s="118">
        <f>'Initial Client Information'!D68</f>
        <v>0</v>
      </c>
      <c r="E68" s="130">
        <f>'Initial Client Information'!E68</f>
        <v>0</v>
      </c>
      <c r="F68" s="140"/>
      <c r="G68" s="136"/>
      <c r="H68" s="136"/>
      <c r="I68" s="142"/>
      <c r="J68" s="176">
        <f>'Discharge Information'!F68</f>
        <v>0</v>
      </c>
      <c r="K68" s="87"/>
    </row>
    <row r="69" spans="1:11" ht="60" customHeight="1" x14ac:dyDescent="0.25">
      <c r="A69" s="1">
        <f t="shared" si="0"/>
        <v>57</v>
      </c>
      <c r="B69" s="116">
        <f>'Initial Client Information'!B69</f>
        <v>0</v>
      </c>
      <c r="C69" s="117">
        <f>'Initial Client Information'!C69</f>
        <v>0</v>
      </c>
      <c r="D69" s="118">
        <f>'Initial Client Information'!D69</f>
        <v>0</v>
      </c>
      <c r="E69" s="130">
        <f>'Initial Client Information'!E69</f>
        <v>0</v>
      </c>
      <c r="F69" s="140"/>
      <c r="G69" s="136"/>
      <c r="H69" s="136"/>
      <c r="I69" s="142"/>
      <c r="J69" s="176">
        <f>'Discharge Information'!F69</f>
        <v>0</v>
      </c>
      <c r="K69" s="87"/>
    </row>
    <row r="70" spans="1:11" ht="60" customHeight="1" x14ac:dyDescent="0.25">
      <c r="A70" s="1">
        <f t="shared" si="0"/>
        <v>58</v>
      </c>
      <c r="B70" s="116">
        <f>'Initial Client Information'!B70</f>
        <v>0</v>
      </c>
      <c r="C70" s="117">
        <f>'Initial Client Information'!C70</f>
        <v>0</v>
      </c>
      <c r="D70" s="118">
        <f>'Initial Client Information'!D70</f>
        <v>0</v>
      </c>
      <c r="E70" s="130">
        <f>'Initial Client Information'!E70</f>
        <v>0</v>
      </c>
      <c r="F70" s="140"/>
      <c r="G70" s="136"/>
      <c r="H70" s="136"/>
      <c r="I70" s="142"/>
      <c r="J70" s="176">
        <f>'Discharge Information'!F70</f>
        <v>0</v>
      </c>
      <c r="K70" s="87"/>
    </row>
    <row r="71" spans="1:11" ht="60" customHeight="1" x14ac:dyDescent="0.25">
      <c r="A71" s="1">
        <f t="shared" si="0"/>
        <v>59</v>
      </c>
      <c r="B71" s="116">
        <f>'Initial Client Information'!B71</f>
        <v>0</v>
      </c>
      <c r="C71" s="117">
        <f>'Initial Client Information'!C71</f>
        <v>0</v>
      </c>
      <c r="D71" s="118">
        <f>'Initial Client Information'!D71</f>
        <v>0</v>
      </c>
      <c r="E71" s="130">
        <f>'Initial Client Information'!E71</f>
        <v>0</v>
      </c>
      <c r="F71" s="140"/>
      <c r="G71" s="136"/>
      <c r="H71" s="136"/>
      <c r="I71" s="142"/>
      <c r="J71" s="176">
        <f>'Discharge Information'!F71</f>
        <v>0</v>
      </c>
      <c r="K71" s="87"/>
    </row>
    <row r="72" spans="1:11" ht="60" customHeight="1" x14ac:dyDescent="0.25">
      <c r="A72" s="1">
        <f t="shared" si="0"/>
        <v>60</v>
      </c>
      <c r="B72" s="116">
        <f>'Initial Client Information'!B72</f>
        <v>0</v>
      </c>
      <c r="C72" s="117">
        <f>'Initial Client Information'!C72</f>
        <v>0</v>
      </c>
      <c r="D72" s="118">
        <f>'Initial Client Information'!D72</f>
        <v>0</v>
      </c>
      <c r="E72" s="130">
        <f>'Initial Client Information'!E72</f>
        <v>0</v>
      </c>
      <c r="F72" s="140"/>
      <c r="G72" s="136"/>
      <c r="H72" s="136"/>
      <c r="I72" s="142"/>
      <c r="J72" s="176">
        <f>'Discharge Information'!F72</f>
        <v>0</v>
      </c>
      <c r="K72" s="87"/>
    </row>
    <row r="73" spans="1:11" ht="60" customHeight="1" x14ac:dyDescent="0.25">
      <c r="A73" s="1">
        <f t="shared" si="0"/>
        <v>61</v>
      </c>
      <c r="B73" s="116">
        <f>'Initial Client Information'!B73</f>
        <v>0</v>
      </c>
      <c r="C73" s="117">
        <f>'Initial Client Information'!C73</f>
        <v>0</v>
      </c>
      <c r="D73" s="118">
        <f>'Initial Client Information'!D73</f>
        <v>0</v>
      </c>
      <c r="E73" s="130">
        <f>'Initial Client Information'!E73</f>
        <v>0</v>
      </c>
      <c r="F73" s="140"/>
      <c r="G73" s="136"/>
      <c r="H73" s="136"/>
      <c r="I73" s="142"/>
      <c r="J73" s="176">
        <f>'Discharge Information'!F73</f>
        <v>0</v>
      </c>
      <c r="K73" s="87"/>
    </row>
    <row r="74" spans="1:11" ht="60" customHeight="1" x14ac:dyDescent="0.25">
      <c r="A74" s="1">
        <f t="shared" si="0"/>
        <v>62</v>
      </c>
      <c r="B74" s="116">
        <f>'Initial Client Information'!B74</f>
        <v>0</v>
      </c>
      <c r="C74" s="117">
        <f>'Initial Client Information'!C74</f>
        <v>0</v>
      </c>
      <c r="D74" s="118">
        <f>'Initial Client Information'!D74</f>
        <v>0</v>
      </c>
      <c r="E74" s="130">
        <f>'Initial Client Information'!E74</f>
        <v>0</v>
      </c>
      <c r="F74" s="140"/>
      <c r="G74" s="136"/>
      <c r="H74" s="136"/>
      <c r="I74" s="142"/>
      <c r="J74" s="176">
        <f>'Discharge Information'!F74</f>
        <v>0</v>
      </c>
      <c r="K74" s="87"/>
    </row>
    <row r="75" spans="1:11" ht="60" customHeight="1" x14ac:dyDescent="0.25">
      <c r="A75" s="1">
        <f t="shared" si="0"/>
        <v>63</v>
      </c>
      <c r="B75" s="116">
        <f>'Initial Client Information'!B75</f>
        <v>0</v>
      </c>
      <c r="C75" s="117">
        <f>'Initial Client Information'!C75</f>
        <v>0</v>
      </c>
      <c r="D75" s="118">
        <f>'Initial Client Information'!D75</f>
        <v>0</v>
      </c>
      <c r="E75" s="130">
        <f>'Initial Client Information'!E75</f>
        <v>0</v>
      </c>
      <c r="F75" s="140"/>
      <c r="G75" s="136"/>
      <c r="H75" s="136"/>
      <c r="I75" s="142"/>
      <c r="J75" s="176">
        <f>'Discharge Information'!F75</f>
        <v>0</v>
      </c>
      <c r="K75" s="87"/>
    </row>
    <row r="76" spans="1:11" ht="60" customHeight="1" x14ac:dyDescent="0.25">
      <c r="A76" s="1">
        <f t="shared" si="0"/>
        <v>64</v>
      </c>
      <c r="B76" s="116">
        <f>'Initial Client Information'!B76</f>
        <v>0</v>
      </c>
      <c r="C76" s="117">
        <f>'Initial Client Information'!C76</f>
        <v>0</v>
      </c>
      <c r="D76" s="118">
        <f>'Initial Client Information'!D76</f>
        <v>0</v>
      </c>
      <c r="E76" s="130">
        <f>'Initial Client Information'!E76</f>
        <v>0</v>
      </c>
      <c r="F76" s="140"/>
      <c r="G76" s="136"/>
      <c r="H76" s="136"/>
      <c r="I76" s="142"/>
      <c r="J76" s="176">
        <f>'Discharge Information'!F76</f>
        <v>0</v>
      </c>
      <c r="K76" s="87"/>
    </row>
    <row r="77" spans="1:11" ht="60" customHeight="1" x14ac:dyDescent="0.25">
      <c r="A77" s="1">
        <f t="shared" si="0"/>
        <v>65</v>
      </c>
      <c r="B77" s="116">
        <f>'Initial Client Information'!B77</f>
        <v>0</v>
      </c>
      <c r="C77" s="117">
        <f>'Initial Client Information'!C77</f>
        <v>0</v>
      </c>
      <c r="D77" s="118">
        <f>'Initial Client Information'!D77</f>
        <v>0</v>
      </c>
      <c r="E77" s="130">
        <f>'Initial Client Information'!E77</f>
        <v>0</v>
      </c>
      <c r="F77" s="140"/>
      <c r="G77" s="136"/>
      <c r="H77" s="136"/>
      <c r="I77" s="142"/>
      <c r="J77" s="176">
        <f>'Discharge Information'!F77</f>
        <v>0</v>
      </c>
      <c r="K77" s="87"/>
    </row>
    <row r="78" spans="1:11" ht="60" customHeight="1" x14ac:dyDescent="0.25">
      <c r="A78" s="1">
        <f t="shared" ref="A78:A141" si="1">ROW(A66)</f>
        <v>66</v>
      </c>
      <c r="B78" s="116">
        <f>'Initial Client Information'!B78</f>
        <v>0</v>
      </c>
      <c r="C78" s="117">
        <f>'Initial Client Information'!C78</f>
        <v>0</v>
      </c>
      <c r="D78" s="118">
        <f>'Initial Client Information'!D78</f>
        <v>0</v>
      </c>
      <c r="E78" s="130">
        <f>'Initial Client Information'!E78</f>
        <v>0</v>
      </c>
      <c r="F78" s="140"/>
      <c r="G78" s="136"/>
      <c r="H78" s="136"/>
      <c r="I78" s="142"/>
      <c r="J78" s="176">
        <f>'Discharge Information'!F78</f>
        <v>0</v>
      </c>
      <c r="K78" s="87"/>
    </row>
    <row r="79" spans="1:11" ht="60" customHeight="1" x14ac:dyDescent="0.25">
      <c r="A79" s="1">
        <f t="shared" si="1"/>
        <v>67</v>
      </c>
      <c r="B79" s="116">
        <f>'Initial Client Information'!B79</f>
        <v>0</v>
      </c>
      <c r="C79" s="117">
        <f>'Initial Client Information'!C79</f>
        <v>0</v>
      </c>
      <c r="D79" s="118">
        <f>'Initial Client Information'!D79</f>
        <v>0</v>
      </c>
      <c r="E79" s="130">
        <f>'Initial Client Information'!E79</f>
        <v>0</v>
      </c>
      <c r="F79" s="140"/>
      <c r="G79" s="136"/>
      <c r="H79" s="136"/>
      <c r="I79" s="142"/>
      <c r="J79" s="176">
        <f>'Discharge Information'!F79</f>
        <v>0</v>
      </c>
      <c r="K79" s="87"/>
    </row>
    <row r="80" spans="1:11" ht="60" customHeight="1" x14ac:dyDescent="0.25">
      <c r="A80" s="1">
        <f t="shared" si="1"/>
        <v>68</v>
      </c>
      <c r="B80" s="116">
        <f>'Initial Client Information'!B80</f>
        <v>0</v>
      </c>
      <c r="C80" s="117">
        <f>'Initial Client Information'!C80</f>
        <v>0</v>
      </c>
      <c r="D80" s="118">
        <f>'Initial Client Information'!D80</f>
        <v>0</v>
      </c>
      <c r="E80" s="130">
        <f>'Initial Client Information'!E80</f>
        <v>0</v>
      </c>
      <c r="F80" s="140"/>
      <c r="G80" s="136"/>
      <c r="H80" s="136"/>
      <c r="I80" s="142"/>
      <c r="J80" s="176">
        <f>'Discharge Information'!F80</f>
        <v>0</v>
      </c>
      <c r="K80" s="87"/>
    </row>
    <row r="81" spans="1:11" ht="60" customHeight="1" x14ac:dyDescent="0.25">
      <c r="A81" s="1">
        <f t="shared" si="1"/>
        <v>69</v>
      </c>
      <c r="B81" s="116">
        <f>'Initial Client Information'!B81</f>
        <v>0</v>
      </c>
      <c r="C81" s="117">
        <f>'Initial Client Information'!C81</f>
        <v>0</v>
      </c>
      <c r="D81" s="118">
        <f>'Initial Client Information'!D81</f>
        <v>0</v>
      </c>
      <c r="E81" s="130">
        <f>'Initial Client Information'!E81</f>
        <v>0</v>
      </c>
      <c r="F81" s="140"/>
      <c r="G81" s="136"/>
      <c r="H81" s="136"/>
      <c r="I81" s="142"/>
      <c r="J81" s="176">
        <f>'Discharge Information'!F81</f>
        <v>0</v>
      </c>
      <c r="K81" s="87"/>
    </row>
    <row r="82" spans="1:11" ht="60" customHeight="1" x14ac:dyDescent="0.25">
      <c r="A82" s="1">
        <f t="shared" si="1"/>
        <v>70</v>
      </c>
      <c r="B82" s="116">
        <f>'Initial Client Information'!B82</f>
        <v>0</v>
      </c>
      <c r="C82" s="117">
        <f>'Initial Client Information'!C82</f>
        <v>0</v>
      </c>
      <c r="D82" s="118">
        <f>'Initial Client Information'!D82</f>
        <v>0</v>
      </c>
      <c r="E82" s="130">
        <f>'Initial Client Information'!E82</f>
        <v>0</v>
      </c>
      <c r="F82" s="140"/>
      <c r="G82" s="136"/>
      <c r="H82" s="136"/>
      <c r="I82" s="142"/>
      <c r="J82" s="176">
        <f>'Discharge Information'!F82</f>
        <v>0</v>
      </c>
      <c r="K82" s="87"/>
    </row>
    <row r="83" spans="1:11" ht="60" customHeight="1" x14ac:dyDescent="0.25">
      <c r="A83" s="1">
        <f t="shared" si="1"/>
        <v>71</v>
      </c>
      <c r="B83" s="116">
        <f>'Initial Client Information'!B83</f>
        <v>0</v>
      </c>
      <c r="C83" s="117">
        <f>'Initial Client Information'!C83</f>
        <v>0</v>
      </c>
      <c r="D83" s="118">
        <f>'Initial Client Information'!D83</f>
        <v>0</v>
      </c>
      <c r="E83" s="130">
        <f>'Initial Client Information'!E83</f>
        <v>0</v>
      </c>
      <c r="F83" s="140"/>
      <c r="G83" s="136"/>
      <c r="H83" s="136"/>
      <c r="I83" s="142"/>
      <c r="J83" s="176">
        <f>'Discharge Information'!F83</f>
        <v>0</v>
      </c>
      <c r="K83" s="87"/>
    </row>
    <row r="84" spans="1:11" ht="60" customHeight="1" x14ac:dyDescent="0.25">
      <c r="A84" s="1">
        <f t="shared" si="1"/>
        <v>72</v>
      </c>
      <c r="B84" s="116">
        <f>'Initial Client Information'!B84</f>
        <v>0</v>
      </c>
      <c r="C84" s="117">
        <f>'Initial Client Information'!C84</f>
        <v>0</v>
      </c>
      <c r="D84" s="118">
        <f>'Initial Client Information'!D84</f>
        <v>0</v>
      </c>
      <c r="E84" s="130">
        <f>'Initial Client Information'!E84</f>
        <v>0</v>
      </c>
      <c r="F84" s="140"/>
      <c r="G84" s="136"/>
      <c r="H84" s="136"/>
      <c r="I84" s="142"/>
      <c r="J84" s="176">
        <f>'Discharge Information'!F84</f>
        <v>0</v>
      </c>
      <c r="K84" s="87"/>
    </row>
    <row r="85" spans="1:11" ht="60" customHeight="1" x14ac:dyDescent="0.25">
      <c r="A85" s="1">
        <f t="shared" si="1"/>
        <v>73</v>
      </c>
      <c r="B85" s="116">
        <f>'Initial Client Information'!B85</f>
        <v>0</v>
      </c>
      <c r="C85" s="117">
        <f>'Initial Client Information'!C85</f>
        <v>0</v>
      </c>
      <c r="D85" s="118">
        <f>'Initial Client Information'!D85</f>
        <v>0</v>
      </c>
      <c r="E85" s="130">
        <f>'Initial Client Information'!E85</f>
        <v>0</v>
      </c>
      <c r="F85" s="140"/>
      <c r="G85" s="136"/>
      <c r="H85" s="136"/>
      <c r="I85" s="142"/>
      <c r="J85" s="176">
        <f>'Discharge Information'!F85</f>
        <v>0</v>
      </c>
      <c r="K85" s="87"/>
    </row>
    <row r="86" spans="1:11" ht="60" customHeight="1" x14ac:dyDescent="0.25">
      <c r="A86" s="1">
        <f t="shared" si="1"/>
        <v>74</v>
      </c>
      <c r="B86" s="116">
        <f>'Initial Client Information'!B86</f>
        <v>0</v>
      </c>
      <c r="C86" s="117">
        <f>'Initial Client Information'!C86</f>
        <v>0</v>
      </c>
      <c r="D86" s="118">
        <f>'Initial Client Information'!D86</f>
        <v>0</v>
      </c>
      <c r="E86" s="130">
        <f>'Initial Client Information'!E86</f>
        <v>0</v>
      </c>
      <c r="F86" s="140"/>
      <c r="G86" s="136"/>
      <c r="H86" s="136"/>
      <c r="I86" s="142"/>
      <c r="J86" s="176">
        <f>'Discharge Information'!F86</f>
        <v>0</v>
      </c>
      <c r="K86" s="87"/>
    </row>
    <row r="87" spans="1:11" ht="60" customHeight="1" x14ac:dyDescent="0.25">
      <c r="A87" s="1">
        <f t="shared" si="1"/>
        <v>75</v>
      </c>
      <c r="B87" s="116">
        <f>'Initial Client Information'!B87</f>
        <v>0</v>
      </c>
      <c r="C87" s="117">
        <f>'Initial Client Information'!C87</f>
        <v>0</v>
      </c>
      <c r="D87" s="118">
        <f>'Initial Client Information'!D87</f>
        <v>0</v>
      </c>
      <c r="E87" s="130">
        <f>'Initial Client Information'!E87</f>
        <v>0</v>
      </c>
      <c r="F87" s="140"/>
      <c r="G87" s="136"/>
      <c r="H87" s="136"/>
      <c r="I87" s="142"/>
      <c r="J87" s="176">
        <f>'Discharge Information'!F87</f>
        <v>0</v>
      </c>
      <c r="K87" s="87"/>
    </row>
    <row r="88" spans="1:11" ht="60" customHeight="1" x14ac:dyDescent="0.25">
      <c r="A88" s="1">
        <f t="shared" si="1"/>
        <v>76</v>
      </c>
      <c r="B88" s="116">
        <f>'Initial Client Information'!B88</f>
        <v>0</v>
      </c>
      <c r="C88" s="117">
        <f>'Initial Client Information'!C88</f>
        <v>0</v>
      </c>
      <c r="D88" s="118">
        <f>'Initial Client Information'!D88</f>
        <v>0</v>
      </c>
      <c r="E88" s="130">
        <f>'Initial Client Information'!E88</f>
        <v>0</v>
      </c>
      <c r="F88" s="140"/>
      <c r="G88" s="136"/>
      <c r="H88" s="136"/>
      <c r="I88" s="142"/>
      <c r="J88" s="176">
        <f>'Discharge Information'!F88</f>
        <v>0</v>
      </c>
      <c r="K88" s="87"/>
    </row>
    <row r="89" spans="1:11" ht="60" customHeight="1" x14ac:dyDescent="0.25">
      <c r="A89" s="1">
        <f t="shared" si="1"/>
        <v>77</v>
      </c>
      <c r="B89" s="116">
        <f>'Initial Client Information'!B89</f>
        <v>0</v>
      </c>
      <c r="C89" s="117">
        <f>'Initial Client Information'!C89</f>
        <v>0</v>
      </c>
      <c r="D89" s="118">
        <f>'Initial Client Information'!D89</f>
        <v>0</v>
      </c>
      <c r="E89" s="130">
        <f>'Initial Client Information'!E89</f>
        <v>0</v>
      </c>
      <c r="F89" s="140"/>
      <c r="G89" s="136"/>
      <c r="H89" s="136"/>
      <c r="I89" s="142"/>
      <c r="J89" s="176">
        <f>'Discharge Information'!F89</f>
        <v>0</v>
      </c>
      <c r="K89" s="87"/>
    </row>
    <row r="90" spans="1:11" ht="60" customHeight="1" x14ac:dyDescent="0.25">
      <c r="A90" s="1">
        <f t="shared" si="1"/>
        <v>78</v>
      </c>
      <c r="B90" s="116">
        <f>'Initial Client Information'!B90</f>
        <v>0</v>
      </c>
      <c r="C90" s="117">
        <f>'Initial Client Information'!C90</f>
        <v>0</v>
      </c>
      <c r="D90" s="118">
        <f>'Initial Client Information'!D90</f>
        <v>0</v>
      </c>
      <c r="E90" s="130">
        <f>'Initial Client Information'!E90</f>
        <v>0</v>
      </c>
      <c r="F90" s="140"/>
      <c r="G90" s="136"/>
      <c r="H90" s="136"/>
      <c r="I90" s="142"/>
      <c r="J90" s="176">
        <f>'Discharge Information'!F90</f>
        <v>0</v>
      </c>
      <c r="K90" s="87"/>
    </row>
    <row r="91" spans="1:11" ht="60" customHeight="1" x14ac:dyDescent="0.25">
      <c r="A91" s="1">
        <f t="shared" si="1"/>
        <v>79</v>
      </c>
      <c r="B91" s="116">
        <f>'Initial Client Information'!B91</f>
        <v>0</v>
      </c>
      <c r="C91" s="117">
        <f>'Initial Client Information'!C91</f>
        <v>0</v>
      </c>
      <c r="D91" s="118">
        <f>'Initial Client Information'!D91</f>
        <v>0</v>
      </c>
      <c r="E91" s="130">
        <f>'Initial Client Information'!E91</f>
        <v>0</v>
      </c>
      <c r="F91" s="140"/>
      <c r="G91" s="136"/>
      <c r="H91" s="136"/>
      <c r="I91" s="142"/>
      <c r="J91" s="176">
        <f>'Discharge Information'!F91</f>
        <v>0</v>
      </c>
      <c r="K91" s="87"/>
    </row>
    <row r="92" spans="1:11" ht="60" customHeight="1" x14ac:dyDescent="0.25">
      <c r="A92" s="1">
        <f t="shared" si="1"/>
        <v>80</v>
      </c>
      <c r="B92" s="116">
        <f>'Initial Client Information'!B92</f>
        <v>0</v>
      </c>
      <c r="C92" s="117">
        <f>'Initial Client Information'!C92</f>
        <v>0</v>
      </c>
      <c r="D92" s="118">
        <f>'Initial Client Information'!D92</f>
        <v>0</v>
      </c>
      <c r="E92" s="130">
        <f>'Initial Client Information'!E92</f>
        <v>0</v>
      </c>
      <c r="F92" s="140"/>
      <c r="G92" s="136"/>
      <c r="H92" s="136"/>
      <c r="I92" s="142"/>
      <c r="J92" s="176">
        <f>'Discharge Information'!F92</f>
        <v>0</v>
      </c>
      <c r="K92" s="87"/>
    </row>
    <row r="93" spans="1:11" ht="60" customHeight="1" x14ac:dyDescent="0.25">
      <c r="A93" s="1">
        <f t="shared" si="1"/>
        <v>81</v>
      </c>
      <c r="B93" s="116">
        <f>'Initial Client Information'!B93</f>
        <v>0</v>
      </c>
      <c r="C93" s="117">
        <f>'Initial Client Information'!C93</f>
        <v>0</v>
      </c>
      <c r="D93" s="118">
        <f>'Initial Client Information'!D93</f>
        <v>0</v>
      </c>
      <c r="E93" s="130">
        <f>'Initial Client Information'!E93</f>
        <v>0</v>
      </c>
      <c r="F93" s="140"/>
      <c r="G93" s="136"/>
      <c r="H93" s="136"/>
      <c r="I93" s="142"/>
      <c r="J93" s="176">
        <f>'Discharge Information'!F93</f>
        <v>0</v>
      </c>
      <c r="K93" s="87"/>
    </row>
    <row r="94" spans="1:11" ht="60" customHeight="1" x14ac:dyDescent="0.25">
      <c r="A94" s="1">
        <f t="shared" si="1"/>
        <v>82</v>
      </c>
      <c r="B94" s="116">
        <f>'Initial Client Information'!B94</f>
        <v>0</v>
      </c>
      <c r="C94" s="117">
        <f>'Initial Client Information'!C94</f>
        <v>0</v>
      </c>
      <c r="D94" s="118">
        <f>'Initial Client Information'!D94</f>
        <v>0</v>
      </c>
      <c r="E94" s="130">
        <f>'Initial Client Information'!E94</f>
        <v>0</v>
      </c>
      <c r="F94" s="140"/>
      <c r="G94" s="136"/>
      <c r="H94" s="136"/>
      <c r="I94" s="142"/>
      <c r="J94" s="176">
        <f>'Discharge Information'!F94</f>
        <v>0</v>
      </c>
      <c r="K94" s="87"/>
    </row>
    <row r="95" spans="1:11" ht="60" customHeight="1" x14ac:dyDescent="0.25">
      <c r="A95" s="1">
        <f t="shared" si="1"/>
        <v>83</v>
      </c>
      <c r="B95" s="116">
        <f>'Initial Client Information'!B95</f>
        <v>0</v>
      </c>
      <c r="C95" s="117">
        <f>'Initial Client Information'!C95</f>
        <v>0</v>
      </c>
      <c r="D95" s="118">
        <f>'Initial Client Information'!D95</f>
        <v>0</v>
      </c>
      <c r="E95" s="130">
        <f>'Initial Client Information'!E95</f>
        <v>0</v>
      </c>
      <c r="F95" s="140"/>
      <c r="G95" s="136"/>
      <c r="H95" s="136"/>
      <c r="I95" s="142"/>
      <c r="J95" s="176">
        <f>'Discharge Information'!F95</f>
        <v>0</v>
      </c>
      <c r="K95" s="87"/>
    </row>
    <row r="96" spans="1:11" ht="60" customHeight="1" x14ac:dyDescent="0.25">
      <c r="A96" s="1">
        <f t="shared" si="1"/>
        <v>84</v>
      </c>
      <c r="B96" s="116">
        <f>'Initial Client Information'!B96</f>
        <v>0</v>
      </c>
      <c r="C96" s="117">
        <f>'Initial Client Information'!C96</f>
        <v>0</v>
      </c>
      <c r="D96" s="118">
        <f>'Initial Client Information'!D96</f>
        <v>0</v>
      </c>
      <c r="E96" s="130">
        <f>'Initial Client Information'!E96</f>
        <v>0</v>
      </c>
      <c r="F96" s="140"/>
      <c r="G96" s="136"/>
      <c r="H96" s="136"/>
      <c r="I96" s="142"/>
      <c r="J96" s="176">
        <f>'Discharge Information'!F96</f>
        <v>0</v>
      </c>
      <c r="K96" s="87"/>
    </row>
    <row r="97" spans="1:11" ht="60" customHeight="1" x14ac:dyDescent="0.25">
      <c r="A97" s="1">
        <f t="shared" si="1"/>
        <v>85</v>
      </c>
      <c r="B97" s="116">
        <f>'Initial Client Information'!B97</f>
        <v>0</v>
      </c>
      <c r="C97" s="117">
        <f>'Initial Client Information'!C97</f>
        <v>0</v>
      </c>
      <c r="D97" s="118">
        <f>'Initial Client Information'!D97</f>
        <v>0</v>
      </c>
      <c r="E97" s="130">
        <f>'Initial Client Information'!E97</f>
        <v>0</v>
      </c>
      <c r="F97" s="140"/>
      <c r="G97" s="136"/>
      <c r="H97" s="136"/>
      <c r="I97" s="142"/>
      <c r="J97" s="176">
        <f>'Discharge Information'!F97</f>
        <v>0</v>
      </c>
      <c r="K97" s="87"/>
    </row>
    <row r="98" spans="1:11" ht="60" customHeight="1" x14ac:dyDescent="0.25">
      <c r="A98" s="1">
        <f t="shared" si="1"/>
        <v>86</v>
      </c>
      <c r="B98" s="116">
        <f>'Initial Client Information'!B98</f>
        <v>0</v>
      </c>
      <c r="C98" s="117">
        <f>'Initial Client Information'!C98</f>
        <v>0</v>
      </c>
      <c r="D98" s="118">
        <f>'Initial Client Information'!D98</f>
        <v>0</v>
      </c>
      <c r="E98" s="130">
        <f>'Initial Client Information'!E98</f>
        <v>0</v>
      </c>
      <c r="F98" s="140"/>
      <c r="G98" s="136"/>
      <c r="H98" s="136"/>
      <c r="I98" s="142"/>
      <c r="J98" s="176">
        <f>'Discharge Information'!F98</f>
        <v>0</v>
      </c>
      <c r="K98" s="87"/>
    </row>
    <row r="99" spans="1:11" ht="60" customHeight="1" x14ac:dyDescent="0.25">
      <c r="A99" s="1">
        <f t="shared" si="1"/>
        <v>87</v>
      </c>
      <c r="B99" s="116">
        <f>'Initial Client Information'!B99</f>
        <v>0</v>
      </c>
      <c r="C99" s="117">
        <f>'Initial Client Information'!C99</f>
        <v>0</v>
      </c>
      <c r="D99" s="118">
        <f>'Initial Client Information'!D99</f>
        <v>0</v>
      </c>
      <c r="E99" s="130">
        <f>'Initial Client Information'!E99</f>
        <v>0</v>
      </c>
      <c r="F99" s="140"/>
      <c r="G99" s="136"/>
      <c r="H99" s="136"/>
      <c r="I99" s="142"/>
      <c r="J99" s="176">
        <f>'Discharge Information'!F99</f>
        <v>0</v>
      </c>
      <c r="K99" s="87"/>
    </row>
    <row r="100" spans="1:11" ht="60" customHeight="1" x14ac:dyDescent="0.25">
      <c r="A100" s="1">
        <f t="shared" si="1"/>
        <v>88</v>
      </c>
      <c r="B100" s="116">
        <f>'Initial Client Information'!B100</f>
        <v>0</v>
      </c>
      <c r="C100" s="117">
        <f>'Initial Client Information'!C100</f>
        <v>0</v>
      </c>
      <c r="D100" s="118">
        <f>'Initial Client Information'!D100</f>
        <v>0</v>
      </c>
      <c r="E100" s="130">
        <f>'Initial Client Information'!E100</f>
        <v>0</v>
      </c>
      <c r="F100" s="140"/>
      <c r="G100" s="136"/>
      <c r="H100" s="136"/>
      <c r="I100" s="142"/>
      <c r="J100" s="176">
        <f>'Discharge Information'!F100</f>
        <v>0</v>
      </c>
      <c r="K100" s="87"/>
    </row>
    <row r="101" spans="1:11" ht="60" customHeight="1" x14ac:dyDescent="0.25">
      <c r="A101" s="1">
        <f t="shared" si="1"/>
        <v>89</v>
      </c>
      <c r="B101" s="116">
        <f>'Initial Client Information'!B101</f>
        <v>0</v>
      </c>
      <c r="C101" s="117">
        <f>'Initial Client Information'!C101</f>
        <v>0</v>
      </c>
      <c r="D101" s="118">
        <f>'Initial Client Information'!D101</f>
        <v>0</v>
      </c>
      <c r="E101" s="130">
        <f>'Initial Client Information'!E101</f>
        <v>0</v>
      </c>
      <c r="F101" s="140"/>
      <c r="G101" s="136"/>
      <c r="H101" s="136"/>
      <c r="I101" s="142"/>
      <c r="J101" s="176">
        <f>'Discharge Information'!F101</f>
        <v>0</v>
      </c>
      <c r="K101" s="87"/>
    </row>
    <row r="102" spans="1:11" ht="60" customHeight="1" x14ac:dyDescent="0.25">
      <c r="A102" s="1">
        <f t="shared" si="1"/>
        <v>90</v>
      </c>
      <c r="B102" s="116">
        <f>'Initial Client Information'!B102</f>
        <v>0</v>
      </c>
      <c r="C102" s="117">
        <f>'Initial Client Information'!C102</f>
        <v>0</v>
      </c>
      <c r="D102" s="118">
        <f>'Initial Client Information'!D102</f>
        <v>0</v>
      </c>
      <c r="E102" s="130">
        <f>'Initial Client Information'!E102</f>
        <v>0</v>
      </c>
      <c r="F102" s="140"/>
      <c r="G102" s="136"/>
      <c r="H102" s="136"/>
      <c r="I102" s="142"/>
      <c r="J102" s="176">
        <f>'Discharge Information'!F102</f>
        <v>0</v>
      </c>
      <c r="K102" s="87"/>
    </row>
    <row r="103" spans="1:11" ht="60" customHeight="1" x14ac:dyDescent="0.25">
      <c r="A103" s="1">
        <f t="shared" si="1"/>
        <v>91</v>
      </c>
      <c r="B103" s="116">
        <f>'Initial Client Information'!B103</f>
        <v>0</v>
      </c>
      <c r="C103" s="117">
        <f>'Initial Client Information'!C103</f>
        <v>0</v>
      </c>
      <c r="D103" s="118">
        <f>'Initial Client Information'!D103</f>
        <v>0</v>
      </c>
      <c r="E103" s="130">
        <f>'Initial Client Information'!E103</f>
        <v>0</v>
      </c>
      <c r="F103" s="140"/>
      <c r="G103" s="136"/>
      <c r="H103" s="136"/>
      <c r="I103" s="142"/>
      <c r="J103" s="176">
        <f>'Discharge Information'!F103</f>
        <v>0</v>
      </c>
      <c r="K103" s="87"/>
    </row>
    <row r="104" spans="1:11" ht="60" customHeight="1" x14ac:dyDescent="0.25">
      <c r="A104" s="1">
        <f t="shared" si="1"/>
        <v>92</v>
      </c>
      <c r="B104" s="116">
        <f>'Initial Client Information'!B104</f>
        <v>0</v>
      </c>
      <c r="C104" s="117">
        <f>'Initial Client Information'!C104</f>
        <v>0</v>
      </c>
      <c r="D104" s="118">
        <f>'Initial Client Information'!D104</f>
        <v>0</v>
      </c>
      <c r="E104" s="130">
        <f>'Initial Client Information'!E104</f>
        <v>0</v>
      </c>
      <c r="F104" s="140"/>
      <c r="G104" s="136"/>
      <c r="H104" s="136"/>
      <c r="I104" s="142"/>
      <c r="J104" s="176">
        <f>'Discharge Information'!F104</f>
        <v>0</v>
      </c>
      <c r="K104" s="87"/>
    </row>
    <row r="105" spans="1:11" ht="60" customHeight="1" x14ac:dyDescent="0.25">
      <c r="A105" s="1">
        <f t="shared" si="1"/>
        <v>93</v>
      </c>
      <c r="B105" s="116">
        <f>'Initial Client Information'!B105</f>
        <v>0</v>
      </c>
      <c r="C105" s="117">
        <f>'Initial Client Information'!C105</f>
        <v>0</v>
      </c>
      <c r="D105" s="118">
        <f>'Initial Client Information'!D105</f>
        <v>0</v>
      </c>
      <c r="E105" s="130">
        <f>'Initial Client Information'!E105</f>
        <v>0</v>
      </c>
      <c r="F105" s="140"/>
      <c r="G105" s="136"/>
      <c r="H105" s="136"/>
      <c r="I105" s="142"/>
      <c r="J105" s="176">
        <f>'Discharge Information'!F105</f>
        <v>0</v>
      </c>
      <c r="K105" s="87"/>
    </row>
    <row r="106" spans="1:11" ht="60" customHeight="1" x14ac:dyDescent="0.25">
      <c r="A106" s="1">
        <f t="shared" si="1"/>
        <v>94</v>
      </c>
      <c r="B106" s="116">
        <f>'Initial Client Information'!B106</f>
        <v>0</v>
      </c>
      <c r="C106" s="117">
        <f>'Initial Client Information'!C106</f>
        <v>0</v>
      </c>
      <c r="D106" s="118">
        <f>'Initial Client Information'!D106</f>
        <v>0</v>
      </c>
      <c r="E106" s="130">
        <f>'Initial Client Information'!E106</f>
        <v>0</v>
      </c>
      <c r="F106" s="140"/>
      <c r="G106" s="136"/>
      <c r="H106" s="136"/>
      <c r="I106" s="142"/>
      <c r="J106" s="176">
        <f>'Discharge Information'!F106</f>
        <v>0</v>
      </c>
      <c r="K106" s="87"/>
    </row>
    <row r="107" spans="1:11" ht="60" customHeight="1" x14ac:dyDescent="0.25">
      <c r="A107" s="1">
        <f t="shared" si="1"/>
        <v>95</v>
      </c>
      <c r="B107" s="116">
        <f>'Initial Client Information'!B107</f>
        <v>0</v>
      </c>
      <c r="C107" s="117">
        <f>'Initial Client Information'!C107</f>
        <v>0</v>
      </c>
      <c r="D107" s="118">
        <f>'Initial Client Information'!D107</f>
        <v>0</v>
      </c>
      <c r="E107" s="130">
        <f>'Initial Client Information'!E107</f>
        <v>0</v>
      </c>
      <c r="F107" s="140"/>
      <c r="G107" s="136"/>
      <c r="H107" s="136"/>
      <c r="I107" s="142"/>
      <c r="J107" s="176">
        <f>'Discharge Information'!F107</f>
        <v>0</v>
      </c>
      <c r="K107" s="87"/>
    </row>
    <row r="108" spans="1:11" ht="60" customHeight="1" x14ac:dyDescent="0.25">
      <c r="A108" s="1">
        <f t="shared" si="1"/>
        <v>96</v>
      </c>
      <c r="B108" s="116">
        <f>'Initial Client Information'!B108</f>
        <v>0</v>
      </c>
      <c r="C108" s="117">
        <f>'Initial Client Information'!C108</f>
        <v>0</v>
      </c>
      <c r="D108" s="118">
        <f>'Initial Client Information'!D108</f>
        <v>0</v>
      </c>
      <c r="E108" s="130">
        <f>'Initial Client Information'!E108</f>
        <v>0</v>
      </c>
      <c r="F108" s="140"/>
      <c r="G108" s="136"/>
      <c r="H108" s="136"/>
      <c r="I108" s="142"/>
      <c r="J108" s="176">
        <f>'Discharge Information'!F108</f>
        <v>0</v>
      </c>
      <c r="K108" s="87"/>
    </row>
    <row r="109" spans="1:11" ht="60" customHeight="1" x14ac:dyDescent="0.25">
      <c r="A109" s="1">
        <f t="shared" si="1"/>
        <v>97</v>
      </c>
      <c r="B109" s="116">
        <f>'Initial Client Information'!B109</f>
        <v>0</v>
      </c>
      <c r="C109" s="117">
        <f>'Initial Client Information'!C109</f>
        <v>0</v>
      </c>
      <c r="D109" s="118">
        <f>'Initial Client Information'!D109</f>
        <v>0</v>
      </c>
      <c r="E109" s="130">
        <f>'Initial Client Information'!E109</f>
        <v>0</v>
      </c>
      <c r="F109" s="140"/>
      <c r="G109" s="136"/>
      <c r="H109" s="136"/>
      <c r="I109" s="142"/>
      <c r="J109" s="176">
        <f>'Discharge Information'!F109</f>
        <v>0</v>
      </c>
      <c r="K109" s="87"/>
    </row>
    <row r="110" spans="1:11" ht="60" customHeight="1" x14ac:dyDescent="0.25">
      <c r="A110" s="1">
        <f t="shared" si="1"/>
        <v>98</v>
      </c>
      <c r="B110" s="116">
        <f>'Initial Client Information'!B110</f>
        <v>0</v>
      </c>
      <c r="C110" s="117">
        <f>'Initial Client Information'!C110</f>
        <v>0</v>
      </c>
      <c r="D110" s="118">
        <f>'Initial Client Information'!D110</f>
        <v>0</v>
      </c>
      <c r="E110" s="130">
        <f>'Initial Client Information'!E110</f>
        <v>0</v>
      </c>
      <c r="F110" s="140"/>
      <c r="G110" s="136"/>
      <c r="H110" s="136"/>
      <c r="I110" s="142"/>
      <c r="J110" s="176">
        <f>'Discharge Information'!F110</f>
        <v>0</v>
      </c>
      <c r="K110" s="87"/>
    </row>
    <row r="111" spans="1:11" ht="60" customHeight="1" x14ac:dyDescent="0.25">
      <c r="A111" s="1">
        <f t="shared" si="1"/>
        <v>99</v>
      </c>
      <c r="B111" s="116">
        <f>'Initial Client Information'!B111</f>
        <v>0</v>
      </c>
      <c r="C111" s="117">
        <f>'Initial Client Information'!C111</f>
        <v>0</v>
      </c>
      <c r="D111" s="118">
        <f>'Initial Client Information'!D111</f>
        <v>0</v>
      </c>
      <c r="E111" s="130">
        <f>'Initial Client Information'!E111</f>
        <v>0</v>
      </c>
      <c r="F111" s="140"/>
      <c r="G111" s="136"/>
      <c r="H111" s="136"/>
      <c r="I111" s="142"/>
      <c r="J111" s="176">
        <f>'Discharge Information'!F111</f>
        <v>0</v>
      </c>
      <c r="K111" s="87"/>
    </row>
    <row r="112" spans="1:11" ht="60" customHeight="1" x14ac:dyDescent="0.25">
      <c r="A112" s="1">
        <f t="shared" si="1"/>
        <v>100</v>
      </c>
      <c r="B112" s="116">
        <f>'Initial Client Information'!B112</f>
        <v>0</v>
      </c>
      <c r="C112" s="117">
        <f>'Initial Client Information'!C112</f>
        <v>0</v>
      </c>
      <c r="D112" s="118">
        <f>'Initial Client Information'!D112</f>
        <v>0</v>
      </c>
      <c r="E112" s="130">
        <f>'Initial Client Information'!E112</f>
        <v>0</v>
      </c>
      <c r="F112" s="140"/>
      <c r="G112" s="136"/>
      <c r="H112" s="136"/>
      <c r="I112" s="142"/>
      <c r="J112" s="176">
        <f>'Discharge Information'!F112</f>
        <v>0</v>
      </c>
      <c r="K112" s="87"/>
    </row>
    <row r="113" spans="1:11" ht="60" customHeight="1" x14ac:dyDescent="0.25">
      <c r="A113" s="1">
        <f t="shared" si="1"/>
        <v>101</v>
      </c>
      <c r="B113" s="116">
        <f>'Initial Client Information'!B113</f>
        <v>0</v>
      </c>
      <c r="C113" s="117">
        <f>'Initial Client Information'!C113</f>
        <v>0</v>
      </c>
      <c r="D113" s="118">
        <f>'Initial Client Information'!D113</f>
        <v>0</v>
      </c>
      <c r="E113" s="130">
        <f>'Initial Client Information'!E113</f>
        <v>0</v>
      </c>
      <c r="F113" s="140"/>
      <c r="G113" s="136"/>
      <c r="H113" s="136"/>
      <c r="I113" s="142"/>
      <c r="J113" s="176">
        <f>'Discharge Information'!F113</f>
        <v>0</v>
      </c>
      <c r="K113" s="87"/>
    </row>
    <row r="114" spans="1:11" ht="60" customHeight="1" x14ac:dyDescent="0.25">
      <c r="A114" s="1">
        <f t="shared" si="1"/>
        <v>102</v>
      </c>
      <c r="B114" s="116">
        <f>'Initial Client Information'!B114</f>
        <v>0</v>
      </c>
      <c r="C114" s="117">
        <f>'Initial Client Information'!C114</f>
        <v>0</v>
      </c>
      <c r="D114" s="118">
        <f>'Initial Client Information'!D114</f>
        <v>0</v>
      </c>
      <c r="E114" s="130">
        <f>'Initial Client Information'!E114</f>
        <v>0</v>
      </c>
      <c r="F114" s="140"/>
      <c r="G114" s="136"/>
      <c r="H114" s="136"/>
      <c r="I114" s="142"/>
      <c r="J114" s="176">
        <f>'Discharge Information'!F114</f>
        <v>0</v>
      </c>
      <c r="K114" s="87"/>
    </row>
    <row r="115" spans="1:11" ht="60" customHeight="1" x14ac:dyDescent="0.25">
      <c r="A115" s="1">
        <f t="shared" si="1"/>
        <v>103</v>
      </c>
      <c r="B115" s="116">
        <f>'Initial Client Information'!B115</f>
        <v>0</v>
      </c>
      <c r="C115" s="117">
        <f>'Initial Client Information'!C115</f>
        <v>0</v>
      </c>
      <c r="D115" s="118">
        <f>'Initial Client Information'!D115</f>
        <v>0</v>
      </c>
      <c r="E115" s="130">
        <f>'Initial Client Information'!E115</f>
        <v>0</v>
      </c>
      <c r="F115" s="140"/>
      <c r="G115" s="136"/>
      <c r="H115" s="136"/>
      <c r="I115" s="142"/>
      <c r="J115" s="176">
        <f>'Discharge Information'!F115</f>
        <v>0</v>
      </c>
      <c r="K115" s="87"/>
    </row>
    <row r="116" spans="1:11" ht="60" customHeight="1" x14ac:dyDescent="0.25">
      <c r="A116" s="1">
        <f t="shared" si="1"/>
        <v>104</v>
      </c>
      <c r="B116" s="116">
        <f>'Initial Client Information'!B116</f>
        <v>0</v>
      </c>
      <c r="C116" s="117">
        <f>'Initial Client Information'!C116</f>
        <v>0</v>
      </c>
      <c r="D116" s="118">
        <f>'Initial Client Information'!D116</f>
        <v>0</v>
      </c>
      <c r="E116" s="130">
        <f>'Initial Client Information'!E116</f>
        <v>0</v>
      </c>
      <c r="F116" s="140"/>
      <c r="G116" s="136"/>
      <c r="H116" s="136"/>
      <c r="I116" s="142"/>
      <c r="J116" s="176">
        <f>'Discharge Information'!F116</f>
        <v>0</v>
      </c>
      <c r="K116" s="87"/>
    </row>
    <row r="117" spans="1:11" ht="60" customHeight="1" x14ac:dyDescent="0.25">
      <c r="A117" s="1">
        <f t="shared" si="1"/>
        <v>105</v>
      </c>
      <c r="B117" s="116">
        <f>'Initial Client Information'!B117</f>
        <v>0</v>
      </c>
      <c r="C117" s="117">
        <f>'Initial Client Information'!C117</f>
        <v>0</v>
      </c>
      <c r="D117" s="118">
        <f>'Initial Client Information'!D117</f>
        <v>0</v>
      </c>
      <c r="E117" s="130">
        <f>'Initial Client Information'!E117</f>
        <v>0</v>
      </c>
      <c r="F117" s="140"/>
      <c r="G117" s="136"/>
      <c r="H117" s="136"/>
      <c r="I117" s="142"/>
      <c r="J117" s="176">
        <f>'Discharge Information'!F117</f>
        <v>0</v>
      </c>
      <c r="K117" s="87"/>
    </row>
    <row r="118" spans="1:11" ht="60" customHeight="1" x14ac:dyDescent="0.25">
      <c r="A118" s="1">
        <f t="shared" si="1"/>
        <v>106</v>
      </c>
      <c r="B118" s="116">
        <f>'Initial Client Information'!B118</f>
        <v>0</v>
      </c>
      <c r="C118" s="117">
        <f>'Initial Client Information'!C118</f>
        <v>0</v>
      </c>
      <c r="D118" s="118">
        <f>'Initial Client Information'!D118</f>
        <v>0</v>
      </c>
      <c r="E118" s="130">
        <f>'Initial Client Information'!E118</f>
        <v>0</v>
      </c>
      <c r="F118" s="140"/>
      <c r="G118" s="136"/>
      <c r="H118" s="136"/>
      <c r="I118" s="142"/>
      <c r="J118" s="176">
        <f>'Discharge Information'!F118</f>
        <v>0</v>
      </c>
      <c r="K118" s="87"/>
    </row>
    <row r="119" spans="1:11" ht="60" customHeight="1" x14ac:dyDescent="0.25">
      <c r="A119" s="1">
        <f t="shared" si="1"/>
        <v>107</v>
      </c>
      <c r="B119" s="116">
        <f>'Initial Client Information'!B119</f>
        <v>0</v>
      </c>
      <c r="C119" s="117">
        <f>'Initial Client Information'!C119</f>
        <v>0</v>
      </c>
      <c r="D119" s="118">
        <f>'Initial Client Information'!D119</f>
        <v>0</v>
      </c>
      <c r="E119" s="130">
        <f>'Initial Client Information'!E119</f>
        <v>0</v>
      </c>
      <c r="F119" s="140"/>
      <c r="G119" s="136"/>
      <c r="H119" s="136"/>
      <c r="I119" s="142"/>
      <c r="J119" s="176">
        <f>'Discharge Information'!F119</f>
        <v>0</v>
      </c>
      <c r="K119" s="87"/>
    </row>
    <row r="120" spans="1:11" ht="60" customHeight="1" x14ac:dyDescent="0.25">
      <c r="A120" s="1">
        <f t="shared" si="1"/>
        <v>108</v>
      </c>
      <c r="B120" s="116">
        <f>'Initial Client Information'!B120</f>
        <v>0</v>
      </c>
      <c r="C120" s="117">
        <f>'Initial Client Information'!C120</f>
        <v>0</v>
      </c>
      <c r="D120" s="118">
        <f>'Initial Client Information'!D120</f>
        <v>0</v>
      </c>
      <c r="E120" s="130">
        <f>'Initial Client Information'!E120</f>
        <v>0</v>
      </c>
      <c r="F120" s="140"/>
      <c r="G120" s="136"/>
      <c r="H120" s="136"/>
      <c r="I120" s="142"/>
      <c r="J120" s="176">
        <f>'Discharge Information'!F120</f>
        <v>0</v>
      </c>
      <c r="K120" s="87"/>
    </row>
    <row r="121" spans="1:11" ht="60" customHeight="1" x14ac:dyDescent="0.25">
      <c r="A121" s="1">
        <f t="shared" si="1"/>
        <v>109</v>
      </c>
      <c r="B121" s="116">
        <f>'Initial Client Information'!B121</f>
        <v>0</v>
      </c>
      <c r="C121" s="117">
        <f>'Initial Client Information'!C121</f>
        <v>0</v>
      </c>
      <c r="D121" s="118">
        <f>'Initial Client Information'!D121</f>
        <v>0</v>
      </c>
      <c r="E121" s="130">
        <f>'Initial Client Information'!E121</f>
        <v>0</v>
      </c>
      <c r="F121" s="140"/>
      <c r="G121" s="136"/>
      <c r="H121" s="136"/>
      <c r="I121" s="142"/>
      <c r="J121" s="176">
        <f>'Discharge Information'!F121</f>
        <v>0</v>
      </c>
      <c r="K121" s="87"/>
    </row>
    <row r="122" spans="1:11" ht="60" customHeight="1" x14ac:dyDescent="0.25">
      <c r="A122" s="1">
        <f t="shared" si="1"/>
        <v>110</v>
      </c>
      <c r="B122" s="116">
        <f>'Initial Client Information'!B122</f>
        <v>0</v>
      </c>
      <c r="C122" s="117">
        <f>'Initial Client Information'!C122</f>
        <v>0</v>
      </c>
      <c r="D122" s="118">
        <f>'Initial Client Information'!D122</f>
        <v>0</v>
      </c>
      <c r="E122" s="130">
        <f>'Initial Client Information'!E122</f>
        <v>0</v>
      </c>
      <c r="F122" s="140"/>
      <c r="G122" s="136"/>
      <c r="H122" s="136"/>
      <c r="I122" s="142"/>
      <c r="J122" s="176">
        <f>'Discharge Information'!F122</f>
        <v>0</v>
      </c>
      <c r="K122" s="87"/>
    </row>
    <row r="123" spans="1:11" ht="60" customHeight="1" x14ac:dyDescent="0.25">
      <c r="A123" s="1">
        <f t="shared" si="1"/>
        <v>111</v>
      </c>
      <c r="B123" s="116">
        <f>'Initial Client Information'!B123</f>
        <v>0</v>
      </c>
      <c r="C123" s="117">
        <f>'Initial Client Information'!C123</f>
        <v>0</v>
      </c>
      <c r="D123" s="118">
        <f>'Initial Client Information'!D123</f>
        <v>0</v>
      </c>
      <c r="E123" s="130">
        <f>'Initial Client Information'!E123</f>
        <v>0</v>
      </c>
      <c r="F123" s="140"/>
      <c r="G123" s="136"/>
      <c r="H123" s="136"/>
      <c r="I123" s="142"/>
      <c r="J123" s="176">
        <f>'Discharge Information'!F123</f>
        <v>0</v>
      </c>
      <c r="K123" s="87"/>
    </row>
    <row r="124" spans="1:11" ht="60" customHeight="1" x14ac:dyDescent="0.25">
      <c r="A124" s="1">
        <f t="shared" si="1"/>
        <v>112</v>
      </c>
      <c r="B124" s="116">
        <f>'Initial Client Information'!B124</f>
        <v>0</v>
      </c>
      <c r="C124" s="117">
        <f>'Initial Client Information'!C124</f>
        <v>0</v>
      </c>
      <c r="D124" s="118">
        <f>'Initial Client Information'!D124</f>
        <v>0</v>
      </c>
      <c r="E124" s="130">
        <f>'Initial Client Information'!E124</f>
        <v>0</v>
      </c>
      <c r="F124" s="140"/>
      <c r="G124" s="136"/>
      <c r="H124" s="136"/>
      <c r="I124" s="142"/>
      <c r="J124" s="176">
        <f>'Discharge Information'!F124</f>
        <v>0</v>
      </c>
      <c r="K124" s="87"/>
    </row>
    <row r="125" spans="1:11" ht="60" customHeight="1" x14ac:dyDescent="0.25">
      <c r="A125" s="1">
        <f t="shared" si="1"/>
        <v>113</v>
      </c>
      <c r="B125" s="116">
        <f>'Initial Client Information'!B125</f>
        <v>0</v>
      </c>
      <c r="C125" s="117">
        <f>'Initial Client Information'!C125</f>
        <v>0</v>
      </c>
      <c r="D125" s="118">
        <f>'Initial Client Information'!D125</f>
        <v>0</v>
      </c>
      <c r="E125" s="130">
        <f>'Initial Client Information'!E125</f>
        <v>0</v>
      </c>
      <c r="F125" s="140"/>
      <c r="G125" s="136"/>
      <c r="H125" s="136"/>
      <c r="I125" s="142"/>
      <c r="J125" s="176">
        <f>'Discharge Information'!F125</f>
        <v>0</v>
      </c>
      <c r="K125" s="87"/>
    </row>
    <row r="126" spans="1:11" ht="60" customHeight="1" x14ac:dyDescent="0.25">
      <c r="A126" s="1">
        <f t="shared" si="1"/>
        <v>114</v>
      </c>
      <c r="B126" s="116">
        <f>'Initial Client Information'!B126</f>
        <v>0</v>
      </c>
      <c r="C126" s="117">
        <f>'Initial Client Information'!C126</f>
        <v>0</v>
      </c>
      <c r="D126" s="118">
        <f>'Initial Client Information'!D126</f>
        <v>0</v>
      </c>
      <c r="E126" s="130">
        <f>'Initial Client Information'!E126</f>
        <v>0</v>
      </c>
      <c r="F126" s="140"/>
      <c r="G126" s="136"/>
      <c r="H126" s="136"/>
      <c r="I126" s="142"/>
      <c r="J126" s="176">
        <f>'Discharge Information'!F126</f>
        <v>0</v>
      </c>
      <c r="K126" s="87"/>
    </row>
    <row r="127" spans="1:11" ht="60" customHeight="1" x14ac:dyDescent="0.25">
      <c r="A127" s="1">
        <f t="shared" si="1"/>
        <v>115</v>
      </c>
      <c r="B127" s="116">
        <f>'Initial Client Information'!B127</f>
        <v>0</v>
      </c>
      <c r="C127" s="117">
        <f>'Initial Client Information'!C127</f>
        <v>0</v>
      </c>
      <c r="D127" s="118">
        <f>'Initial Client Information'!D127</f>
        <v>0</v>
      </c>
      <c r="E127" s="130">
        <f>'Initial Client Information'!E127</f>
        <v>0</v>
      </c>
      <c r="F127" s="140"/>
      <c r="G127" s="136"/>
      <c r="H127" s="136"/>
      <c r="I127" s="142"/>
      <c r="J127" s="176">
        <f>'Discharge Information'!F127</f>
        <v>0</v>
      </c>
      <c r="K127" s="87"/>
    </row>
    <row r="128" spans="1:11" ht="60" customHeight="1" x14ac:dyDescent="0.25">
      <c r="A128" s="1">
        <f t="shared" si="1"/>
        <v>116</v>
      </c>
      <c r="B128" s="116">
        <f>'Initial Client Information'!B128</f>
        <v>0</v>
      </c>
      <c r="C128" s="117">
        <f>'Initial Client Information'!C128</f>
        <v>0</v>
      </c>
      <c r="D128" s="118">
        <f>'Initial Client Information'!D128</f>
        <v>0</v>
      </c>
      <c r="E128" s="130">
        <f>'Initial Client Information'!E128</f>
        <v>0</v>
      </c>
      <c r="F128" s="140"/>
      <c r="G128" s="136"/>
      <c r="H128" s="136"/>
      <c r="I128" s="142"/>
      <c r="J128" s="176">
        <f>'Discharge Information'!F128</f>
        <v>0</v>
      </c>
      <c r="K128" s="87"/>
    </row>
    <row r="129" spans="1:11" ht="60" customHeight="1" x14ac:dyDescent="0.25">
      <c r="A129" s="1">
        <f t="shared" si="1"/>
        <v>117</v>
      </c>
      <c r="B129" s="116">
        <f>'Initial Client Information'!B129</f>
        <v>0</v>
      </c>
      <c r="C129" s="117">
        <f>'Initial Client Information'!C129</f>
        <v>0</v>
      </c>
      <c r="D129" s="118">
        <f>'Initial Client Information'!D129</f>
        <v>0</v>
      </c>
      <c r="E129" s="130">
        <f>'Initial Client Information'!E129</f>
        <v>0</v>
      </c>
      <c r="F129" s="140"/>
      <c r="G129" s="136"/>
      <c r="H129" s="136"/>
      <c r="I129" s="142"/>
      <c r="J129" s="176">
        <f>'Discharge Information'!F129</f>
        <v>0</v>
      </c>
      <c r="K129" s="87"/>
    </row>
    <row r="130" spans="1:11" ht="60" customHeight="1" x14ac:dyDescent="0.25">
      <c r="A130" s="1">
        <f t="shared" si="1"/>
        <v>118</v>
      </c>
      <c r="B130" s="116">
        <f>'Initial Client Information'!B130</f>
        <v>0</v>
      </c>
      <c r="C130" s="117">
        <f>'Initial Client Information'!C130</f>
        <v>0</v>
      </c>
      <c r="D130" s="118">
        <f>'Initial Client Information'!D130</f>
        <v>0</v>
      </c>
      <c r="E130" s="130">
        <f>'Initial Client Information'!E130</f>
        <v>0</v>
      </c>
      <c r="F130" s="140"/>
      <c r="G130" s="136"/>
      <c r="H130" s="136"/>
      <c r="I130" s="142"/>
      <c r="J130" s="176">
        <f>'Discharge Information'!F130</f>
        <v>0</v>
      </c>
      <c r="K130" s="87"/>
    </row>
    <row r="131" spans="1:11" ht="60" customHeight="1" x14ac:dyDescent="0.25">
      <c r="A131" s="1">
        <f t="shared" si="1"/>
        <v>119</v>
      </c>
      <c r="B131" s="116">
        <f>'Initial Client Information'!B131</f>
        <v>0</v>
      </c>
      <c r="C131" s="117">
        <f>'Initial Client Information'!C131</f>
        <v>0</v>
      </c>
      <c r="D131" s="118">
        <f>'Initial Client Information'!D131</f>
        <v>0</v>
      </c>
      <c r="E131" s="130">
        <f>'Initial Client Information'!E131</f>
        <v>0</v>
      </c>
      <c r="F131" s="140"/>
      <c r="G131" s="136"/>
      <c r="H131" s="136"/>
      <c r="I131" s="142"/>
      <c r="J131" s="176">
        <f>'Discharge Information'!F131</f>
        <v>0</v>
      </c>
      <c r="K131" s="87"/>
    </row>
    <row r="132" spans="1:11" ht="60" customHeight="1" x14ac:dyDescent="0.25">
      <c r="A132" s="1">
        <f t="shared" si="1"/>
        <v>120</v>
      </c>
      <c r="B132" s="116">
        <f>'Initial Client Information'!B132</f>
        <v>0</v>
      </c>
      <c r="C132" s="117">
        <f>'Initial Client Information'!C132</f>
        <v>0</v>
      </c>
      <c r="D132" s="118">
        <f>'Initial Client Information'!D132</f>
        <v>0</v>
      </c>
      <c r="E132" s="130">
        <f>'Initial Client Information'!E132</f>
        <v>0</v>
      </c>
      <c r="F132" s="140"/>
      <c r="G132" s="136"/>
      <c r="H132" s="136"/>
      <c r="I132" s="142"/>
      <c r="J132" s="176">
        <f>'Discharge Information'!F132</f>
        <v>0</v>
      </c>
      <c r="K132" s="87"/>
    </row>
    <row r="133" spans="1:11" ht="60" customHeight="1" x14ac:dyDescent="0.25">
      <c r="A133" s="1">
        <f t="shared" si="1"/>
        <v>121</v>
      </c>
      <c r="B133" s="116">
        <f>'Initial Client Information'!B133</f>
        <v>0</v>
      </c>
      <c r="C133" s="117">
        <f>'Initial Client Information'!C133</f>
        <v>0</v>
      </c>
      <c r="D133" s="118">
        <f>'Initial Client Information'!D133</f>
        <v>0</v>
      </c>
      <c r="E133" s="130">
        <f>'Initial Client Information'!E133</f>
        <v>0</v>
      </c>
      <c r="F133" s="140"/>
      <c r="G133" s="136"/>
      <c r="H133" s="136"/>
      <c r="I133" s="142"/>
      <c r="J133" s="176">
        <f>'Discharge Information'!F133</f>
        <v>0</v>
      </c>
      <c r="K133" s="87"/>
    </row>
    <row r="134" spans="1:11" ht="60" customHeight="1" x14ac:dyDescent="0.25">
      <c r="A134" s="1">
        <f t="shared" si="1"/>
        <v>122</v>
      </c>
      <c r="B134" s="116">
        <f>'Initial Client Information'!B134</f>
        <v>0</v>
      </c>
      <c r="C134" s="117">
        <f>'Initial Client Information'!C134</f>
        <v>0</v>
      </c>
      <c r="D134" s="118">
        <f>'Initial Client Information'!D134</f>
        <v>0</v>
      </c>
      <c r="E134" s="130">
        <f>'Initial Client Information'!E134</f>
        <v>0</v>
      </c>
      <c r="F134" s="140"/>
      <c r="G134" s="136"/>
      <c r="H134" s="136"/>
      <c r="I134" s="142"/>
      <c r="J134" s="176">
        <f>'Discharge Information'!F134</f>
        <v>0</v>
      </c>
      <c r="K134" s="87"/>
    </row>
    <row r="135" spans="1:11" ht="60" customHeight="1" x14ac:dyDescent="0.25">
      <c r="A135" s="1">
        <f t="shared" si="1"/>
        <v>123</v>
      </c>
      <c r="B135" s="116">
        <f>'Initial Client Information'!B135</f>
        <v>0</v>
      </c>
      <c r="C135" s="117">
        <f>'Initial Client Information'!C135</f>
        <v>0</v>
      </c>
      <c r="D135" s="118">
        <f>'Initial Client Information'!D135</f>
        <v>0</v>
      </c>
      <c r="E135" s="130">
        <f>'Initial Client Information'!E135</f>
        <v>0</v>
      </c>
      <c r="F135" s="140"/>
      <c r="G135" s="136"/>
      <c r="H135" s="136"/>
      <c r="I135" s="142"/>
      <c r="J135" s="176">
        <f>'Discharge Information'!F135</f>
        <v>0</v>
      </c>
      <c r="K135" s="87"/>
    </row>
    <row r="136" spans="1:11" ht="60" customHeight="1" x14ac:dyDescent="0.25">
      <c r="A136" s="1">
        <f t="shared" si="1"/>
        <v>124</v>
      </c>
      <c r="B136" s="116">
        <f>'Initial Client Information'!B136</f>
        <v>0</v>
      </c>
      <c r="C136" s="117">
        <f>'Initial Client Information'!C136</f>
        <v>0</v>
      </c>
      <c r="D136" s="118">
        <f>'Initial Client Information'!D136</f>
        <v>0</v>
      </c>
      <c r="E136" s="130">
        <f>'Initial Client Information'!E136</f>
        <v>0</v>
      </c>
      <c r="F136" s="140"/>
      <c r="G136" s="136"/>
      <c r="H136" s="136"/>
      <c r="I136" s="142"/>
      <c r="J136" s="176">
        <f>'Discharge Information'!F136</f>
        <v>0</v>
      </c>
      <c r="K136" s="87"/>
    </row>
    <row r="137" spans="1:11" ht="60" customHeight="1" x14ac:dyDescent="0.25">
      <c r="A137" s="1">
        <f t="shared" si="1"/>
        <v>125</v>
      </c>
      <c r="B137" s="116">
        <f>'Initial Client Information'!B137</f>
        <v>0</v>
      </c>
      <c r="C137" s="117">
        <f>'Initial Client Information'!C137</f>
        <v>0</v>
      </c>
      <c r="D137" s="118">
        <f>'Initial Client Information'!D137</f>
        <v>0</v>
      </c>
      <c r="E137" s="130">
        <f>'Initial Client Information'!E137</f>
        <v>0</v>
      </c>
      <c r="F137" s="140"/>
      <c r="G137" s="136"/>
      <c r="H137" s="136"/>
      <c r="I137" s="142"/>
      <c r="J137" s="176">
        <f>'Discharge Information'!F137</f>
        <v>0</v>
      </c>
      <c r="K137" s="87"/>
    </row>
    <row r="138" spans="1:11" ht="60" customHeight="1" x14ac:dyDescent="0.25">
      <c r="A138" s="1">
        <f t="shared" si="1"/>
        <v>126</v>
      </c>
      <c r="B138" s="116">
        <f>'Initial Client Information'!B138</f>
        <v>0</v>
      </c>
      <c r="C138" s="117">
        <f>'Initial Client Information'!C138</f>
        <v>0</v>
      </c>
      <c r="D138" s="118">
        <f>'Initial Client Information'!D138</f>
        <v>0</v>
      </c>
      <c r="E138" s="130">
        <f>'Initial Client Information'!E138</f>
        <v>0</v>
      </c>
      <c r="F138" s="140"/>
      <c r="G138" s="136"/>
      <c r="H138" s="136"/>
      <c r="I138" s="142"/>
      <c r="J138" s="176">
        <f>'Discharge Information'!F138</f>
        <v>0</v>
      </c>
      <c r="K138" s="87"/>
    </row>
    <row r="139" spans="1:11" ht="60" customHeight="1" x14ac:dyDescent="0.25">
      <c r="A139" s="1">
        <f t="shared" si="1"/>
        <v>127</v>
      </c>
      <c r="B139" s="116">
        <f>'Initial Client Information'!B139</f>
        <v>0</v>
      </c>
      <c r="C139" s="117">
        <f>'Initial Client Information'!C139</f>
        <v>0</v>
      </c>
      <c r="D139" s="118">
        <f>'Initial Client Information'!D139</f>
        <v>0</v>
      </c>
      <c r="E139" s="130">
        <f>'Initial Client Information'!E139</f>
        <v>0</v>
      </c>
      <c r="F139" s="140"/>
      <c r="G139" s="136"/>
      <c r="H139" s="136"/>
      <c r="I139" s="142"/>
      <c r="J139" s="176">
        <f>'Discharge Information'!F139</f>
        <v>0</v>
      </c>
      <c r="K139" s="87"/>
    </row>
    <row r="140" spans="1:11" ht="60" customHeight="1" x14ac:dyDescent="0.25">
      <c r="A140" s="1">
        <f t="shared" si="1"/>
        <v>128</v>
      </c>
      <c r="B140" s="116">
        <f>'Initial Client Information'!B140</f>
        <v>0</v>
      </c>
      <c r="C140" s="117">
        <f>'Initial Client Information'!C140</f>
        <v>0</v>
      </c>
      <c r="D140" s="118">
        <f>'Initial Client Information'!D140</f>
        <v>0</v>
      </c>
      <c r="E140" s="130">
        <f>'Initial Client Information'!E140</f>
        <v>0</v>
      </c>
      <c r="F140" s="140"/>
      <c r="G140" s="136"/>
      <c r="H140" s="136"/>
      <c r="I140" s="142"/>
      <c r="J140" s="176">
        <f>'Discharge Information'!F140</f>
        <v>0</v>
      </c>
      <c r="K140" s="87"/>
    </row>
    <row r="141" spans="1:11" ht="60" customHeight="1" x14ac:dyDescent="0.25">
      <c r="A141" s="1">
        <f t="shared" si="1"/>
        <v>129</v>
      </c>
      <c r="B141" s="116">
        <f>'Initial Client Information'!B141</f>
        <v>0</v>
      </c>
      <c r="C141" s="117">
        <f>'Initial Client Information'!C141</f>
        <v>0</v>
      </c>
      <c r="D141" s="118">
        <f>'Initial Client Information'!D141</f>
        <v>0</v>
      </c>
      <c r="E141" s="130">
        <f>'Initial Client Information'!E141</f>
        <v>0</v>
      </c>
      <c r="F141" s="140"/>
      <c r="G141" s="136"/>
      <c r="H141" s="136"/>
      <c r="I141" s="142"/>
      <c r="J141" s="176">
        <f>'Discharge Information'!F141</f>
        <v>0</v>
      </c>
      <c r="K141" s="87"/>
    </row>
    <row r="142" spans="1:11" ht="60" customHeight="1" x14ac:dyDescent="0.25">
      <c r="A142" s="1">
        <f t="shared" ref="A142:A205" si="2">ROW(A130)</f>
        <v>130</v>
      </c>
      <c r="B142" s="116">
        <f>'Initial Client Information'!B142</f>
        <v>0</v>
      </c>
      <c r="C142" s="117">
        <f>'Initial Client Information'!C142</f>
        <v>0</v>
      </c>
      <c r="D142" s="118">
        <f>'Initial Client Information'!D142</f>
        <v>0</v>
      </c>
      <c r="E142" s="130">
        <f>'Initial Client Information'!E142</f>
        <v>0</v>
      </c>
      <c r="F142" s="140"/>
      <c r="G142" s="136"/>
      <c r="H142" s="136"/>
      <c r="I142" s="142"/>
      <c r="J142" s="176">
        <f>'Discharge Information'!F142</f>
        <v>0</v>
      </c>
      <c r="K142" s="87"/>
    </row>
    <row r="143" spans="1:11" ht="60" customHeight="1" x14ac:dyDescent="0.25">
      <c r="A143" s="1">
        <f t="shared" si="2"/>
        <v>131</v>
      </c>
      <c r="B143" s="116">
        <f>'Initial Client Information'!B143</f>
        <v>0</v>
      </c>
      <c r="C143" s="117">
        <f>'Initial Client Information'!C143</f>
        <v>0</v>
      </c>
      <c r="D143" s="118">
        <f>'Initial Client Information'!D143</f>
        <v>0</v>
      </c>
      <c r="E143" s="130">
        <f>'Initial Client Information'!E143</f>
        <v>0</v>
      </c>
      <c r="F143" s="140"/>
      <c r="G143" s="136"/>
      <c r="H143" s="136"/>
      <c r="I143" s="142"/>
      <c r="J143" s="176">
        <f>'Discharge Information'!F143</f>
        <v>0</v>
      </c>
      <c r="K143" s="87"/>
    </row>
    <row r="144" spans="1:11" ht="60" customHeight="1" x14ac:dyDescent="0.25">
      <c r="A144" s="1">
        <f t="shared" si="2"/>
        <v>132</v>
      </c>
      <c r="B144" s="116">
        <f>'Initial Client Information'!B144</f>
        <v>0</v>
      </c>
      <c r="C144" s="117">
        <f>'Initial Client Information'!C144</f>
        <v>0</v>
      </c>
      <c r="D144" s="118">
        <f>'Initial Client Information'!D144</f>
        <v>0</v>
      </c>
      <c r="E144" s="130">
        <f>'Initial Client Information'!E144</f>
        <v>0</v>
      </c>
      <c r="F144" s="140"/>
      <c r="G144" s="136"/>
      <c r="H144" s="136"/>
      <c r="I144" s="142"/>
      <c r="J144" s="176">
        <f>'Discharge Information'!F144</f>
        <v>0</v>
      </c>
      <c r="K144" s="87"/>
    </row>
    <row r="145" spans="1:11" ht="60" customHeight="1" x14ac:dyDescent="0.25">
      <c r="A145" s="1">
        <f t="shared" si="2"/>
        <v>133</v>
      </c>
      <c r="B145" s="116">
        <f>'Initial Client Information'!B145</f>
        <v>0</v>
      </c>
      <c r="C145" s="117">
        <f>'Initial Client Information'!C145</f>
        <v>0</v>
      </c>
      <c r="D145" s="118">
        <f>'Initial Client Information'!D145</f>
        <v>0</v>
      </c>
      <c r="E145" s="130">
        <f>'Initial Client Information'!E145</f>
        <v>0</v>
      </c>
      <c r="F145" s="140"/>
      <c r="G145" s="136"/>
      <c r="H145" s="136"/>
      <c r="I145" s="142"/>
      <c r="J145" s="176">
        <f>'Discharge Information'!F145</f>
        <v>0</v>
      </c>
      <c r="K145" s="87"/>
    </row>
    <row r="146" spans="1:11" ht="60" customHeight="1" x14ac:dyDescent="0.25">
      <c r="A146" s="1">
        <f t="shared" si="2"/>
        <v>134</v>
      </c>
      <c r="B146" s="116">
        <f>'Initial Client Information'!B146</f>
        <v>0</v>
      </c>
      <c r="C146" s="117">
        <f>'Initial Client Information'!C146</f>
        <v>0</v>
      </c>
      <c r="D146" s="118">
        <f>'Initial Client Information'!D146</f>
        <v>0</v>
      </c>
      <c r="E146" s="130">
        <f>'Initial Client Information'!E146</f>
        <v>0</v>
      </c>
      <c r="F146" s="140"/>
      <c r="G146" s="136"/>
      <c r="H146" s="136"/>
      <c r="I146" s="142"/>
      <c r="J146" s="176">
        <f>'Discharge Information'!F146</f>
        <v>0</v>
      </c>
      <c r="K146" s="87"/>
    </row>
    <row r="147" spans="1:11" ht="60" customHeight="1" x14ac:dyDescent="0.25">
      <c r="A147" s="1">
        <f t="shared" si="2"/>
        <v>135</v>
      </c>
      <c r="B147" s="116">
        <f>'Initial Client Information'!B147</f>
        <v>0</v>
      </c>
      <c r="C147" s="117">
        <f>'Initial Client Information'!C147</f>
        <v>0</v>
      </c>
      <c r="D147" s="118">
        <f>'Initial Client Information'!D147</f>
        <v>0</v>
      </c>
      <c r="E147" s="130">
        <f>'Initial Client Information'!E147</f>
        <v>0</v>
      </c>
      <c r="F147" s="140"/>
      <c r="G147" s="136"/>
      <c r="H147" s="136"/>
      <c r="I147" s="142"/>
      <c r="J147" s="176">
        <f>'Discharge Information'!F147</f>
        <v>0</v>
      </c>
      <c r="K147" s="87"/>
    </row>
    <row r="148" spans="1:11" ht="60" customHeight="1" x14ac:dyDescent="0.25">
      <c r="A148" s="1">
        <f t="shared" si="2"/>
        <v>136</v>
      </c>
      <c r="B148" s="116">
        <f>'Initial Client Information'!B148</f>
        <v>0</v>
      </c>
      <c r="C148" s="117">
        <f>'Initial Client Information'!C148</f>
        <v>0</v>
      </c>
      <c r="D148" s="118">
        <f>'Initial Client Information'!D148</f>
        <v>0</v>
      </c>
      <c r="E148" s="130">
        <f>'Initial Client Information'!E148</f>
        <v>0</v>
      </c>
      <c r="F148" s="140"/>
      <c r="G148" s="136"/>
      <c r="H148" s="136"/>
      <c r="I148" s="142"/>
      <c r="J148" s="176">
        <f>'Discharge Information'!F148</f>
        <v>0</v>
      </c>
      <c r="K148" s="87"/>
    </row>
    <row r="149" spans="1:11" ht="60" customHeight="1" x14ac:dyDescent="0.25">
      <c r="A149" s="1">
        <f t="shared" si="2"/>
        <v>137</v>
      </c>
      <c r="B149" s="116">
        <f>'Initial Client Information'!B149</f>
        <v>0</v>
      </c>
      <c r="C149" s="117">
        <f>'Initial Client Information'!C149</f>
        <v>0</v>
      </c>
      <c r="D149" s="118">
        <f>'Initial Client Information'!D149</f>
        <v>0</v>
      </c>
      <c r="E149" s="130">
        <f>'Initial Client Information'!E149</f>
        <v>0</v>
      </c>
      <c r="F149" s="140"/>
      <c r="G149" s="136"/>
      <c r="H149" s="136"/>
      <c r="I149" s="142"/>
      <c r="J149" s="176">
        <f>'Discharge Information'!F149</f>
        <v>0</v>
      </c>
      <c r="K149" s="87"/>
    </row>
    <row r="150" spans="1:11" ht="60" customHeight="1" x14ac:dyDescent="0.25">
      <c r="A150" s="1">
        <f t="shared" si="2"/>
        <v>138</v>
      </c>
      <c r="B150" s="116">
        <f>'Initial Client Information'!B150</f>
        <v>0</v>
      </c>
      <c r="C150" s="117">
        <f>'Initial Client Information'!C150</f>
        <v>0</v>
      </c>
      <c r="D150" s="118">
        <f>'Initial Client Information'!D150</f>
        <v>0</v>
      </c>
      <c r="E150" s="130">
        <f>'Initial Client Information'!E150</f>
        <v>0</v>
      </c>
      <c r="F150" s="140"/>
      <c r="G150" s="136"/>
      <c r="H150" s="136"/>
      <c r="I150" s="142"/>
      <c r="J150" s="176">
        <f>'Discharge Information'!F150</f>
        <v>0</v>
      </c>
      <c r="K150" s="87"/>
    </row>
    <row r="151" spans="1:11" ht="60" customHeight="1" x14ac:dyDescent="0.25">
      <c r="A151" s="1">
        <f t="shared" si="2"/>
        <v>139</v>
      </c>
      <c r="B151" s="116">
        <f>'Initial Client Information'!B151</f>
        <v>0</v>
      </c>
      <c r="C151" s="117">
        <f>'Initial Client Information'!C151</f>
        <v>0</v>
      </c>
      <c r="D151" s="118">
        <f>'Initial Client Information'!D151</f>
        <v>0</v>
      </c>
      <c r="E151" s="130">
        <f>'Initial Client Information'!E151</f>
        <v>0</v>
      </c>
      <c r="F151" s="140"/>
      <c r="G151" s="136"/>
      <c r="H151" s="136"/>
      <c r="I151" s="142"/>
      <c r="J151" s="176">
        <f>'Discharge Information'!F151</f>
        <v>0</v>
      </c>
      <c r="K151" s="87"/>
    </row>
    <row r="152" spans="1:11" ht="60" customHeight="1" x14ac:dyDescent="0.25">
      <c r="A152" s="1">
        <f t="shared" si="2"/>
        <v>140</v>
      </c>
      <c r="B152" s="116">
        <f>'Initial Client Information'!B152</f>
        <v>0</v>
      </c>
      <c r="C152" s="117">
        <f>'Initial Client Information'!C152</f>
        <v>0</v>
      </c>
      <c r="D152" s="118">
        <f>'Initial Client Information'!D152</f>
        <v>0</v>
      </c>
      <c r="E152" s="130">
        <f>'Initial Client Information'!E152</f>
        <v>0</v>
      </c>
      <c r="F152" s="140"/>
      <c r="G152" s="136"/>
      <c r="H152" s="136"/>
      <c r="I152" s="142"/>
      <c r="J152" s="176">
        <f>'Discharge Information'!F152</f>
        <v>0</v>
      </c>
      <c r="K152" s="87"/>
    </row>
    <row r="153" spans="1:11" ht="60" customHeight="1" x14ac:dyDescent="0.25">
      <c r="A153" s="1">
        <f t="shared" si="2"/>
        <v>141</v>
      </c>
      <c r="B153" s="116">
        <f>'Initial Client Information'!B153</f>
        <v>0</v>
      </c>
      <c r="C153" s="117">
        <f>'Initial Client Information'!C153</f>
        <v>0</v>
      </c>
      <c r="D153" s="118">
        <f>'Initial Client Information'!D153</f>
        <v>0</v>
      </c>
      <c r="E153" s="130">
        <f>'Initial Client Information'!E153</f>
        <v>0</v>
      </c>
      <c r="F153" s="140"/>
      <c r="G153" s="136"/>
      <c r="H153" s="136"/>
      <c r="I153" s="142"/>
      <c r="J153" s="176">
        <f>'Discharge Information'!F153</f>
        <v>0</v>
      </c>
      <c r="K153" s="87"/>
    </row>
    <row r="154" spans="1:11" ht="60" customHeight="1" x14ac:dyDescent="0.25">
      <c r="A154" s="1">
        <f t="shared" si="2"/>
        <v>142</v>
      </c>
      <c r="B154" s="116">
        <f>'Initial Client Information'!B154</f>
        <v>0</v>
      </c>
      <c r="C154" s="117">
        <f>'Initial Client Information'!C154</f>
        <v>0</v>
      </c>
      <c r="D154" s="118">
        <f>'Initial Client Information'!D154</f>
        <v>0</v>
      </c>
      <c r="E154" s="130">
        <f>'Initial Client Information'!E154</f>
        <v>0</v>
      </c>
      <c r="F154" s="140"/>
      <c r="G154" s="136"/>
      <c r="H154" s="136"/>
      <c r="I154" s="142"/>
      <c r="J154" s="176">
        <f>'Discharge Information'!F154</f>
        <v>0</v>
      </c>
      <c r="K154" s="87"/>
    </row>
    <row r="155" spans="1:11" ht="60" customHeight="1" x14ac:dyDescent="0.25">
      <c r="A155" s="1">
        <f t="shared" si="2"/>
        <v>143</v>
      </c>
      <c r="B155" s="116">
        <f>'Initial Client Information'!B155</f>
        <v>0</v>
      </c>
      <c r="C155" s="117">
        <f>'Initial Client Information'!C155</f>
        <v>0</v>
      </c>
      <c r="D155" s="118">
        <f>'Initial Client Information'!D155</f>
        <v>0</v>
      </c>
      <c r="E155" s="130">
        <f>'Initial Client Information'!E155</f>
        <v>0</v>
      </c>
      <c r="F155" s="140"/>
      <c r="G155" s="136"/>
      <c r="H155" s="136"/>
      <c r="I155" s="142"/>
      <c r="J155" s="176">
        <f>'Discharge Information'!F155</f>
        <v>0</v>
      </c>
      <c r="K155" s="87"/>
    </row>
    <row r="156" spans="1:11" ht="60" customHeight="1" x14ac:dyDescent="0.25">
      <c r="A156" s="1">
        <f t="shared" si="2"/>
        <v>144</v>
      </c>
      <c r="B156" s="116">
        <f>'Initial Client Information'!B156</f>
        <v>0</v>
      </c>
      <c r="C156" s="117">
        <f>'Initial Client Information'!C156</f>
        <v>0</v>
      </c>
      <c r="D156" s="118">
        <f>'Initial Client Information'!D156</f>
        <v>0</v>
      </c>
      <c r="E156" s="130">
        <f>'Initial Client Information'!E156</f>
        <v>0</v>
      </c>
      <c r="F156" s="140"/>
      <c r="G156" s="136"/>
      <c r="H156" s="136"/>
      <c r="I156" s="142"/>
      <c r="J156" s="176">
        <f>'Discharge Information'!F156</f>
        <v>0</v>
      </c>
      <c r="K156" s="87"/>
    </row>
    <row r="157" spans="1:11" ht="60" customHeight="1" x14ac:dyDescent="0.25">
      <c r="A157" s="1">
        <f t="shared" si="2"/>
        <v>145</v>
      </c>
      <c r="B157" s="116">
        <f>'Initial Client Information'!B157</f>
        <v>0</v>
      </c>
      <c r="C157" s="117">
        <f>'Initial Client Information'!C157</f>
        <v>0</v>
      </c>
      <c r="D157" s="118">
        <f>'Initial Client Information'!D157</f>
        <v>0</v>
      </c>
      <c r="E157" s="130">
        <f>'Initial Client Information'!E157</f>
        <v>0</v>
      </c>
      <c r="F157" s="140"/>
      <c r="G157" s="136"/>
      <c r="H157" s="136"/>
      <c r="I157" s="142"/>
      <c r="J157" s="176">
        <f>'Discharge Information'!F157</f>
        <v>0</v>
      </c>
      <c r="K157" s="87"/>
    </row>
    <row r="158" spans="1:11" ht="60" customHeight="1" x14ac:dyDescent="0.25">
      <c r="A158" s="1">
        <f t="shared" si="2"/>
        <v>146</v>
      </c>
      <c r="B158" s="116">
        <f>'Initial Client Information'!B158</f>
        <v>0</v>
      </c>
      <c r="C158" s="117">
        <f>'Initial Client Information'!C158</f>
        <v>0</v>
      </c>
      <c r="D158" s="118">
        <f>'Initial Client Information'!D158</f>
        <v>0</v>
      </c>
      <c r="E158" s="130">
        <f>'Initial Client Information'!E158</f>
        <v>0</v>
      </c>
      <c r="F158" s="140"/>
      <c r="G158" s="136"/>
      <c r="H158" s="136"/>
      <c r="I158" s="142"/>
      <c r="J158" s="176">
        <f>'Discharge Information'!F158</f>
        <v>0</v>
      </c>
      <c r="K158" s="87"/>
    </row>
    <row r="159" spans="1:11" ht="60" customHeight="1" x14ac:dyDescent="0.25">
      <c r="A159" s="1">
        <f t="shared" si="2"/>
        <v>147</v>
      </c>
      <c r="B159" s="116">
        <f>'Initial Client Information'!B159</f>
        <v>0</v>
      </c>
      <c r="C159" s="117">
        <f>'Initial Client Information'!C159</f>
        <v>0</v>
      </c>
      <c r="D159" s="118">
        <f>'Initial Client Information'!D159</f>
        <v>0</v>
      </c>
      <c r="E159" s="130">
        <f>'Initial Client Information'!E159</f>
        <v>0</v>
      </c>
      <c r="F159" s="140"/>
      <c r="G159" s="136"/>
      <c r="H159" s="136"/>
      <c r="I159" s="142"/>
      <c r="J159" s="176">
        <f>'Discharge Information'!F159</f>
        <v>0</v>
      </c>
      <c r="K159" s="87"/>
    </row>
    <row r="160" spans="1:11" ht="60" customHeight="1" x14ac:dyDescent="0.25">
      <c r="A160" s="1">
        <f t="shared" si="2"/>
        <v>148</v>
      </c>
      <c r="B160" s="116">
        <f>'Initial Client Information'!B160</f>
        <v>0</v>
      </c>
      <c r="C160" s="117">
        <f>'Initial Client Information'!C160</f>
        <v>0</v>
      </c>
      <c r="D160" s="118">
        <f>'Initial Client Information'!D160</f>
        <v>0</v>
      </c>
      <c r="E160" s="130">
        <f>'Initial Client Information'!E160</f>
        <v>0</v>
      </c>
      <c r="F160" s="140"/>
      <c r="G160" s="136"/>
      <c r="H160" s="136"/>
      <c r="I160" s="142"/>
      <c r="J160" s="176">
        <f>'Discharge Information'!F160</f>
        <v>0</v>
      </c>
      <c r="K160" s="87"/>
    </row>
    <row r="161" spans="1:11" ht="60" customHeight="1" x14ac:dyDescent="0.25">
      <c r="A161" s="1">
        <f t="shared" si="2"/>
        <v>149</v>
      </c>
      <c r="B161" s="116">
        <f>'Initial Client Information'!B161</f>
        <v>0</v>
      </c>
      <c r="C161" s="117">
        <f>'Initial Client Information'!C161</f>
        <v>0</v>
      </c>
      <c r="D161" s="118">
        <f>'Initial Client Information'!D161</f>
        <v>0</v>
      </c>
      <c r="E161" s="130">
        <f>'Initial Client Information'!E161</f>
        <v>0</v>
      </c>
      <c r="F161" s="140"/>
      <c r="G161" s="136"/>
      <c r="H161" s="136"/>
      <c r="I161" s="142"/>
      <c r="J161" s="176">
        <f>'Discharge Information'!F161</f>
        <v>0</v>
      </c>
      <c r="K161" s="87"/>
    </row>
    <row r="162" spans="1:11" ht="60" customHeight="1" x14ac:dyDescent="0.25">
      <c r="A162" s="1">
        <f t="shared" si="2"/>
        <v>150</v>
      </c>
      <c r="B162" s="116">
        <f>'Initial Client Information'!B162</f>
        <v>0</v>
      </c>
      <c r="C162" s="117">
        <f>'Initial Client Information'!C162</f>
        <v>0</v>
      </c>
      <c r="D162" s="118">
        <f>'Initial Client Information'!D162</f>
        <v>0</v>
      </c>
      <c r="E162" s="130">
        <f>'Initial Client Information'!E162</f>
        <v>0</v>
      </c>
      <c r="F162" s="140"/>
      <c r="G162" s="136"/>
      <c r="H162" s="136"/>
      <c r="I162" s="142"/>
      <c r="J162" s="176">
        <f>'Discharge Information'!F162</f>
        <v>0</v>
      </c>
      <c r="K162" s="87"/>
    </row>
    <row r="163" spans="1:11" ht="60" customHeight="1" x14ac:dyDescent="0.25">
      <c r="A163" s="1">
        <f t="shared" si="2"/>
        <v>151</v>
      </c>
      <c r="B163" s="116">
        <f>'Initial Client Information'!B163</f>
        <v>0</v>
      </c>
      <c r="C163" s="117">
        <f>'Initial Client Information'!C163</f>
        <v>0</v>
      </c>
      <c r="D163" s="118">
        <f>'Initial Client Information'!D163</f>
        <v>0</v>
      </c>
      <c r="E163" s="130">
        <f>'Initial Client Information'!E163</f>
        <v>0</v>
      </c>
      <c r="F163" s="140"/>
      <c r="G163" s="136"/>
      <c r="H163" s="136"/>
      <c r="I163" s="142"/>
      <c r="J163" s="176">
        <f>'Discharge Information'!F163</f>
        <v>0</v>
      </c>
      <c r="K163" s="87"/>
    </row>
    <row r="164" spans="1:11" ht="60" customHeight="1" x14ac:dyDescent="0.25">
      <c r="A164" s="1">
        <f t="shared" si="2"/>
        <v>152</v>
      </c>
      <c r="B164" s="116">
        <f>'Initial Client Information'!B164</f>
        <v>0</v>
      </c>
      <c r="C164" s="117">
        <f>'Initial Client Information'!C164</f>
        <v>0</v>
      </c>
      <c r="D164" s="118">
        <f>'Initial Client Information'!D164</f>
        <v>0</v>
      </c>
      <c r="E164" s="130">
        <f>'Initial Client Information'!E164</f>
        <v>0</v>
      </c>
      <c r="F164" s="140"/>
      <c r="G164" s="136"/>
      <c r="H164" s="136"/>
      <c r="I164" s="142"/>
      <c r="J164" s="176">
        <f>'Discharge Information'!F164</f>
        <v>0</v>
      </c>
      <c r="K164" s="87"/>
    </row>
    <row r="165" spans="1:11" ht="60" customHeight="1" x14ac:dyDescent="0.25">
      <c r="A165" s="1">
        <f t="shared" si="2"/>
        <v>153</v>
      </c>
      <c r="B165" s="116">
        <f>'Initial Client Information'!B165</f>
        <v>0</v>
      </c>
      <c r="C165" s="117">
        <f>'Initial Client Information'!C165</f>
        <v>0</v>
      </c>
      <c r="D165" s="118">
        <f>'Initial Client Information'!D165</f>
        <v>0</v>
      </c>
      <c r="E165" s="130">
        <f>'Initial Client Information'!E165</f>
        <v>0</v>
      </c>
      <c r="F165" s="140"/>
      <c r="G165" s="136"/>
      <c r="H165" s="136"/>
      <c r="I165" s="142"/>
      <c r="J165" s="176">
        <f>'Discharge Information'!F165</f>
        <v>0</v>
      </c>
      <c r="K165" s="87"/>
    </row>
    <row r="166" spans="1:11" ht="60" customHeight="1" x14ac:dyDescent="0.25">
      <c r="A166" s="1">
        <f t="shared" si="2"/>
        <v>154</v>
      </c>
      <c r="B166" s="116">
        <f>'Initial Client Information'!B166</f>
        <v>0</v>
      </c>
      <c r="C166" s="117">
        <f>'Initial Client Information'!C166</f>
        <v>0</v>
      </c>
      <c r="D166" s="118">
        <f>'Initial Client Information'!D166</f>
        <v>0</v>
      </c>
      <c r="E166" s="130">
        <f>'Initial Client Information'!E166</f>
        <v>0</v>
      </c>
      <c r="F166" s="140"/>
      <c r="G166" s="136"/>
      <c r="H166" s="136"/>
      <c r="I166" s="142"/>
      <c r="J166" s="176">
        <f>'Discharge Information'!F166</f>
        <v>0</v>
      </c>
      <c r="K166" s="87"/>
    </row>
    <row r="167" spans="1:11" ht="60" customHeight="1" x14ac:dyDescent="0.25">
      <c r="A167" s="1">
        <f t="shared" si="2"/>
        <v>155</v>
      </c>
      <c r="B167" s="116">
        <f>'Initial Client Information'!B167</f>
        <v>0</v>
      </c>
      <c r="C167" s="117">
        <f>'Initial Client Information'!C167</f>
        <v>0</v>
      </c>
      <c r="D167" s="118">
        <f>'Initial Client Information'!D167</f>
        <v>0</v>
      </c>
      <c r="E167" s="130">
        <f>'Initial Client Information'!E167</f>
        <v>0</v>
      </c>
      <c r="F167" s="140"/>
      <c r="G167" s="136"/>
      <c r="H167" s="136"/>
      <c r="I167" s="142"/>
      <c r="J167" s="176">
        <f>'Discharge Information'!F167</f>
        <v>0</v>
      </c>
      <c r="K167" s="87"/>
    </row>
    <row r="168" spans="1:11" ht="60" customHeight="1" x14ac:dyDescent="0.25">
      <c r="A168" s="1">
        <f t="shared" si="2"/>
        <v>156</v>
      </c>
      <c r="B168" s="116">
        <f>'Initial Client Information'!B168</f>
        <v>0</v>
      </c>
      <c r="C168" s="117">
        <f>'Initial Client Information'!C168</f>
        <v>0</v>
      </c>
      <c r="D168" s="118">
        <f>'Initial Client Information'!D168</f>
        <v>0</v>
      </c>
      <c r="E168" s="130">
        <f>'Initial Client Information'!E168</f>
        <v>0</v>
      </c>
      <c r="F168" s="140"/>
      <c r="G168" s="136"/>
      <c r="H168" s="136"/>
      <c r="I168" s="142"/>
      <c r="J168" s="176">
        <f>'Discharge Information'!F168</f>
        <v>0</v>
      </c>
      <c r="K168" s="87"/>
    </row>
    <row r="169" spans="1:11" ht="60" customHeight="1" x14ac:dyDescent="0.25">
      <c r="A169" s="1">
        <f t="shared" si="2"/>
        <v>157</v>
      </c>
      <c r="B169" s="116">
        <f>'Initial Client Information'!B169</f>
        <v>0</v>
      </c>
      <c r="C169" s="117">
        <f>'Initial Client Information'!C169</f>
        <v>0</v>
      </c>
      <c r="D169" s="118">
        <f>'Initial Client Information'!D169</f>
        <v>0</v>
      </c>
      <c r="E169" s="130">
        <f>'Initial Client Information'!E169</f>
        <v>0</v>
      </c>
      <c r="F169" s="140"/>
      <c r="G169" s="136"/>
      <c r="H169" s="136"/>
      <c r="I169" s="142"/>
      <c r="J169" s="176">
        <f>'Discharge Information'!F169</f>
        <v>0</v>
      </c>
      <c r="K169" s="87"/>
    </row>
    <row r="170" spans="1:11" ht="60" customHeight="1" x14ac:dyDescent="0.25">
      <c r="A170" s="1">
        <f t="shared" si="2"/>
        <v>158</v>
      </c>
      <c r="B170" s="116">
        <f>'Initial Client Information'!B170</f>
        <v>0</v>
      </c>
      <c r="C170" s="117">
        <f>'Initial Client Information'!C170</f>
        <v>0</v>
      </c>
      <c r="D170" s="118">
        <f>'Initial Client Information'!D170</f>
        <v>0</v>
      </c>
      <c r="E170" s="130">
        <f>'Initial Client Information'!E170</f>
        <v>0</v>
      </c>
      <c r="F170" s="140"/>
      <c r="G170" s="136"/>
      <c r="H170" s="136"/>
      <c r="I170" s="142"/>
      <c r="J170" s="176">
        <f>'Discharge Information'!F170</f>
        <v>0</v>
      </c>
      <c r="K170" s="87"/>
    </row>
    <row r="171" spans="1:11" ht="60" customHeight="1" x14ac:dyDescent="0.25">
      <c r="A171" s="1">
        <f t="shared" si="2"/>
        <v>159</v>
      </c>
      <c r="B171" s="116">
        <f>'Initial Client Information'!B171</f>
        <v>0</v>
      </c>
      <c r="C171" s="117">
        <f>'Initial Client Information'!C171</f>
        <v>0</v>
      </c>
      <c r="D171" s="118">
        <f>'Initial Client Information'!D171</f>
        <v>0</v>
      </c>
      <c r="E171" s="130">
        <f>'Initial Client Information'!E171</f>
        <v>0</v>
      </c>
      <c r="F171" s="140"/>
      <c r="G171" s="136"/>
      <c r="H171" s="136"/>
      <c r="I171" s="142"/>
      <c r="J171" s="176">
        <f>'Discharge Information'!F171</f>
        <v>0</v>
      </c>
      <c r="K171" s="87"/>
    </row>
    <row r="172" spans="1:11" ht="60" customHeight="1" x14ac:dyDescent="0.25">
      <c r="A172" s="1">
        <f t="shared" si="2"/>
        <v>160</v>
      </c>
      <c r="B172" s="116">
        <f>'Initial Client Information'!B172</f>
        <v>0</v>
      </c>
      <c r="C172" s="117">
        <f>'Initial Client Information'!C172</f>
        <v>0</v>
      </c>
      <c r="D172" s="118">
        <f>'Initial Client Information'!D172</f>
        <v>0</v>
      </c>
      <c r="E172" s="130">
        <f>'Initial Client Information'!E172</f>
        <v>0</v>
      </c>
      <c r="F172" s="140"/>
      <c r="G172" s="136"/>
      <c r="H172" s="136"/>
      <c r="I172" s="142"/>
      <c r="J172" s="176">
        <f>'Discharge Information'!F172</f>
        <v>0</v>
      </c>
      <c r="K172" s="87"/>
    </row>
    <row r="173" spans="1:11" ht="60" customHeight="1" x14ac:dyDescent="0.25">
      <c r="A173" s="1">
        <f t="shared" si="2"/>
        <v>161</v>
      </c>
      <c r="B173" s="116">
        <f>'Initial Client Information'!B173</f>
        <v>0</v>
      </c>
      <c r="C173" s="117">
        <f>'Initial Client Information'!C173</f>
        <v>0</v>
      </c>
      <c r="D173" s="118">
        <f>'Initial Client Information'!D173</f>
        <v>0</v>
      </c>
      <c r="E173" s="130">
        <f>'Initial Client Information'!E173</f>
        <v>0</v>
      </c>
      <c r="F173" s="140"/>
      <c r="G173" s="136"/>
      <c r="H173" s="136"/>
      <c r="I173" s="142"/>
      <c r="J173" s="176">
        <f>'Discharge Information'!F173</f>
        <v>0</v>
      </c>
      <c r="K173" s="87"/>
    </row>
    <row r="174" spans="1:11" ht="60" customHeight="1" x14ac:dyDescent="0.25">
      <c r="A174" s="1">
        <f t="shared" si="2"/>
        <v>162</v>
      </c>
      <c r="B174" s="116">
        <f>'Initial Client Information'!B174</f>
        <v>0</v>
      </c>
      <c r="C174" s="117">
        <f>'Initial Client Information'!C174</f>
        <v>0</v>
      </c>
      <c r="D174" s="118">
        <f>'Initial Client Information'!D174</f>
        <v>0</v>
      </c>
      <c r="E174" s="130">
        <f>'Initial Client Information'!E174</f>
        <v>0</v>
      </c>
      <c r="F174" s="140"/>
      <c r="G174" s="136"/>
      <c r="H174" s="136"/>
      <c r="I174" s="142"/>
      <c r="J174" s="176">
        <f>'Discharge Information'!F174</f>
        <v>0</v>
      </c>
      <c r="K174" s="87"/>
    </row>
    <row r="175" spans="1:11" ht="60" customHeight="1" x14ac:dyDescent="0.25">
      <c r="A175" s="1">
        <f t="shared" si="2"/>
        <v>163</v>
      </c>
      <c r="B175" s="116">
        <f>'Initial Client Information'!B175</f>
        <v>0</v>
      </c>
      <c r="C175" s="117">
        <f>'Initial Client Information'!C175</f>
        <v>0</v>
      </c>
      <c r="D175" s="118">
        <f>'Initial Client Information'!D175</f>
        <v>0</v>
      </c>
      <c r="E175" s="130">
        <f>'Initial Client Information'!E175</f>
        <v>0</v>
      </c>
      <c r="F175" s="140"/>
      <c r="G175" s="136"/>
      <c r="H175" s="136"/>
      <c r="I175" s="142"/>
      <c r="J175" s="176">
        <f>'Discharge Information'!F175</f>
        <v>0</v>
      </c>
      <c r="K175" s="87"/>
    </row>
    <row r="176" spans="1:11" ht="60" customHeight="1" x14ac:dyDescent="0.25">
      <c r="A176" s="1">
        <f t="shared" si="2"/>
        <v>164</v>
      </c>
      <c r="B176" s="116">
        <f>'Initial Client Information'!B176</f>
        <v>0</v>
      </c>
      <c r="C176" s="117">
        <f>'Initial Client Information'!C176</f>
        <v>0</v>
      </c>
      <c r="D176" s="118">
        <f>'Initial Client Information'!D176</f>
        <v>0</v>
      </c>
      <c r="E176" s="130">
        <f>'Initial Client Information'!E176</f>
        <v>0</v>
      </c>
      <c r="F176" s="140"/>
      <c r="G176" s="136"/>
      <c r="H176" s="136"/>
      <c r="I176" s="142"/>
      <c r="J176" s="176">
        <f>'Discharge Information'!F176</f>
        <v>0</v>
      </c>
      <c r="K176" s="87"/>
    </row>
    <row r="177" spans="1:11" ht="60" customHeight="1" x14ac:dyDescent="0.25">
      <c r="A177" s="1">
        <f t="shared" si="2"/>
        <v>165</v>
      </c>
      <c r="B177" s="116">
        <f>'Initial Client Information'!B177</f>
        <v>0</v>
      </c>
      <c r="C177" s="117">
        <f>'Initial Client Information'!C177</f>
        <v>0</v>
      </c>
      <c r="D177" s="118">
        <f>'Initial Client Information'!D177</f>
        <v>0</v>
      </c>
      <c r="E177" s="130">
        <f>'Initial Client Information'!E177</f>
        <v>0</v>
      </c>
      <c r="F177" s="140"/>
      <c r="G177" s="136"/>
      <c r="H177" s="136"/>
      <c r="I177" s="142"/>
      <c r="J177" s="176">
        <f>'Discharge Information'!F177</f>
        <v>0</v>
      </c>
      <c r="K177" s="87"/>
    </row>
    <row r="178" spans="1:11" ht="60" customHeight="1" x14ac:dyDescent="0.25">
      <c r="A178" s="1">
        <f t="shared" si="2"/>
        <v>166</v>
      </c>
      <c r="B178" s="116">
        <f>'Initial Client Information'!B178</f>
        <v>0</v>
      </c>
      <c r="C178" s="117">
        <f>'Initial Client Information'!C178</f>
        <v>0</v>
      </c>
      <c r="D178" s="118">
        <f>'Initial Client Information'!D178</f>
        <v>0</v>
      </c>
      <c r="E178" s="130">
        <f>'Initial Client Information'!E178</f>
        <v>0</v>
      </c>
      <c r="F178" s="140"/>
      <c r="G178" s="136"/>
      <c r="H178" s="136"/>
      <c r="I178" s="142"/>
      <c r="J178" s="176">
        <f>'Discharge Information'!F178</f>
        <v>0</v>
      </c>
      <c r="K178" s="87"/>
    </row>
    <row r="179" spans="1:11" ht="60" customHeight="1" x14ac:dyDescent="0.25">
      <c r="A179" s="1">
        <f t="shared" si="2"/>
        <v>167</v>
      </c>
      <c r="B179" s="116">
        <f>'Initial Client Information'!B179</f>
        <v>0</v>
      </c>
      <c r="C179" s="117">
        <f>'Initial Client Information'!C179</f>
        <v>0</v>
      </c>
      <c r="D179" s="118">
        <f>'Initial Client Information'!D179</f>
        <v>0</v>
      </c>
      <c r="E179" s="130">
        <f>'Initial Client Information'!E179</f>
        <v>0</v>
      </c>
      <c r="F179" s="140"/>
      <c r="G179" s="136"/>
      <c r="H179" s="136"/>
      <c r="I179" s="142"/>
      <c r="J179" s="176">
        <f>'Discharge Information'!F179</f>
        <v>0</v>
      </c>
      <c r="K179" s="87"/>
    </row>
    <row r="180" spans="1:11" ht="60" customHeight="1" x14ac:dyDescent="0.25">
      <c r="A180" s="1">
        <f t="shared" si="2"/>
        <v>168</v>
      </c>
      <c r="B180" s="116">
        <f>'Initial Client Information'!B180</f>
        <v>0</v>
      </c>
      <c r="C180" s="117">
        <f>'Initial Client Information'!C180</f>
        <v>0</v>
      </c>
      <c r="D180" s="118">
        <f>'Initial Client Information'!D180</f>
        <v>0</v>
      </c>
      <c r="E180" s="130">
        <f>'Initial Client Information'!E180</f>
        <v>0</v>
      </c>
      <c r="F180" s="140"/>
      <c r="G180" s="136"/>
      <c r="H180" s="136"/>
      <c r="I180" s="142"/>
      <c r="J180" s="176">
        <f>'Discharge Information'!F180</f>
        <v>0</v>
      </c>
      <c r="K180" s="87"/>
    </row>
    <row r="181" spans="1:11" ht="60" customHeight="1" x14ac:dyDescent="0.25">
      <c r="A181" s="1">
        <f t="shared" si="2"/>
        <v>169</v>
      </c>
      <c r="B181" s="116">
        <f>'Initial Client Information'!B181</f>
        <v>0</v>
      </c>
      <c r="C181" s="117">
        <f>'Initial Client Information'!C181</f>
        <v>0</v>
      </c>
      <c r="D181" s="118">
        <f>'Initial Client Information'!D181</f>
        <v>0</v>
      </c>
      <c r="E181" s="130">
        <f>'Initial Client Information'!E181</f>
        <v>0</v>
      </c>
      <c r="F181" s="140"/>
      <c r="G181" s="136"/>
      <c r="H181" s="136"/>
      <c r="I181" s="142"/>
      <c r="J181" s="176">
        <f>'Discharge Information'!F181</f>
        <v>0</v>
      </c>
      <c r="K181" s="87"/>
    </row>
    <row r="182" spans="1:11" ht="60" customHeight="1" x14ac:dyDescent="0.25">
      <c r="A182" s="1">
        <f t="shared" si="2"/>
        <v>170</v>
      </c>
      <c r="B182" s="116">
        <f>'Initial Client Information'!B182</f>
        <v>0</v>
      </c>
      <c r="C182" s="117">
        <f>'Initial Client Information'!C182</f>
        <v>0</v>
      </c>
      <c r="D182" s="118">
        <f>'Initial Client Information'!D182</f>
        <v>0</v>
      </c>
      <c r="E182" s="130">
        <f>'Initial Client Information'!E182</f>
        <v>0</v>
      </c>
      <c r="F182" s="140"/>
      <c r="G182" s="136"/>
      <c r="H182" s="136"/>
      <c r="I182" s="142"/>
      <c r="J182" s="176">
        <f>'Discharge Information'!F182</f>
        <v>0</v>
      </c>
      <c r="K182" s="87"/>
    </row>
    <row r="183" spans="1:11" ht="60" customHeight="1" x14ac:dyDescent="0.25">
      <c r="A183" s="1">
        <f t="shared" si="2"/>
        <v>171</v>
      </c>
      <c r="B183" s="116">
        <f>'Initial Client Information'!B183</f>
        <v>0</v>
      </c>
      <c r="C183" s="117">
        <f>'Initial Client Information'!C183</f>
        <v>0</v>
      </c>
      <c r="D183" s="118">
        <f>'Initial Client Information'!D183</f>
        <v>0</v>
      </c>
      <c r="E183" s="130">
        <f>'Initial Client Information'!E183</f>
        <v>0</v>
      </c>
      <c r="F183" s="140"/>
      <c r="G183" s="136"/>
      <c r="H183" s="136"/>
      <c r="I183" s="142"/>
      <c r="J183" s="176">
        <f>'Discharge Information'!F183</f>
        <v>0</v>
      </c>
      <c r="K183" s="87"/>
    </row>
    <row r="184" spans="1:11" ht="60" customHeight="1" x14ac:dyDescent="0.25">
      <c r="A184" s="1">
        <f t="shared" si="2"/>
        <v>172</v>
      </c>
      <c r="B184" s="116">
        <f>'Initial Client Information'!B184</f>
        <v>0</v>
      </c>
      <c r="C184" s="117">
        <f>'Initial Client Information'!C184</f>
        <v>0</v>
      </c>
      <c r="D184" s="118">
        <f>'Initial Client Information'!D184</f>
        <v>0</v>
      </c>
      <c r="E184" s="130">
        <f>'Initial Client Information'!E184</f>
        <v>0</v>
      </c>
      <c r="F184" s="140"/>
      <c r="G184" s="136"/>
      <c r="H184" s="136"/>
      <c r="I184" s="142"/>
      <c r="J184" s="176">
        <f>'Discharge Information'!F184</f>
        <v>0</v>
      </c>
      <c r="K184" s="87"/>
    </row>
    <row r="185" spans="1:11" ht="60" customHeight="1" x14ac:dyDescent="0.25">
      <c r="A185" s="1">
        <f t="shared" si="2"/>
        <v>173</v>
      </c>
      <c r="B185" s="116">
        <f>'Initial Client Information'!B185</f>
        <v>0</v>
      </c>
      <c r="C185" s="117">
        <f>'Initial Client Information'!C185</f>
        <v>0</v>
      </c>
      <c r="D185" s="118">
        <f>'Initial Client Information'!D185</f>
        <v>0</v>
      </c>
      <c r="E185" s="130">
        <f>'Initial Client Information'!E185</f>
        <v>0</v>
      </c>
      <c r="F185" s="140"/>
      <c r="G185" s="136"/>
      <c r="H185" s="136"/>
      <c r="I185" s="142"/>
      <c r="J185" s="176">
        <f>'Discharge Information'!F185</f>
        <v>0</v>
      </c>
      <c r="K185" s="87"/>
    </row>
    <row r="186" spans="1:11" ht="60" customHeight="1" x14ac:dyDescent="0.25">
      <c r="A186" s="1">
        <f t="shared" si="2"/>
        <v>174</v>
      </c>
      <c r="B186" s="116">
        <f>'Initial Client Information'!B186</f>
        <v>0</v>
      </c>
      <c r="C186" s="117">
        <f>'Initial Client Information'!C186</f>
        <v>0</v>
      </c>
      <c r="D186" s="118">
        <f>'Initial Client Information'!D186</f>
        <v>0</v>
      </c>
      <c r="E186" s="130">
        <f>'Initial Client Information'!E186</f>
        <v>0</v>
      </c>
      <c r="F186" s="140"/>
      <c r="G186" s="136"/>
      <c r="H186" s="136"/>
      <c r="I186" s="142"/>
      <c r="J186" s="176">
        <f>'Discharge Information'!F186</f>
        <v>0</v>
      </c>
      <c r="K186" s="87"/>
    </row>
    <row r="187" spans="1:11" ht="60" customHeight="1" x14ac:dyDescent="0.25">
      <c r="A187" s="1">
        <f t="shared" si="2"/>
        <v>175</v>
      </c>
      <c r="B187" s="116">
        <f>'Initial Client Information'!B187</f>
        <v>0</v>
      </c>
      <c r="C187" s="117">
        <f>'Initial Client Information'!C187</f>
        <v>0</v>
      </c>
      <c r="D187" s="118">
        <f>'Initial Client Information'!D187</f>
        <v>0</v>
      </c>
      <c r="E187" s="130">
        <f>'Initial Client Information'!E187</f>
        <v>0</v>
      </c>
      <c r="F187" s="140"/>
      <c r="G187" s="136"/>
      <c r="H187" s="136"/>
      <c r="I187" s="142"/>
      <c r="J187" s="176">
        <f>'Discharge Information'!F187</f>
        <v>0</v>
      </c>
      <c r="K187" s="87"/>
    </row>
    <row r="188" spans="1:11" ht="60" customHeight="1" x14ac:dyDescent="0.25">
      <c r="A188" s="1">
        <f t="shared" si="2"/>
        <v>176</v>
      </c>
      <c r="B188" s="116">
        <f>'Initial Client Information'!B188</f>
        <v>0</v>
      </c>
      <c r="C188" s="117">
        <f>'Initial Client Information'!C188</f>
        <v>0</v>
      </c>
      <c r="D188" s="118">
        <f>'Initial Client Information'!D188</f>
        <v>0</v>
      </c>
      <c r="E188" s="130">
        <f>'Initial Client Information'!E188</f>
        <v>0</v>
      </c>
      <c r="F188" s="140"/>
      <c r="G188" s="136"/>
      <c r="H188" s="136"/>
      <c r="I188" s="142"/>
      <c r="J188" s="176">
        <f>'Discharge Information'!F188</f>
        <v>0</v>
      </c>
      <c r="K188" s="87"/>
    </row>
    <row r="189" spans="1:11" ht="60" customHeight="1" x14ac:dyDescent="0.25">
      <c r="A189" s="1">
        <f t="shared" si="2"/>
        <v>177</v>
      </c>
      <c r="B189" s="116">
        <f>'Initial Client Information'!B189</f>
        <v>0</v>
      </c>
      <c r="C189" s="117">
        <f>'Initial Client Information'!C189</f>
        <v>0</v>
      </c>
      <c r="D189" s="118">
        <f>'Initial Client Information'!D189</f>
        <v>0</v>
      </c>
      <c r="E189" s="130">
        <f>'Initial Client Information'!E189</f>
        <v>0</v>
      </c>
      <c r="F189" s="140"/>
      <c r="G189" s="136"/>
      <c r="H189" s="136"/>
      <c r="I189" s="142"/>
      <c r="J189" s="176">
        <f>'Discharge Information'!F189</f>
        <v>0</v>
      </c>
      <c r="K189" s="87"/>
    </row>
    <row r="190" spans="1:11" ht="60" customHeight="1" x14ac:dyDescent="0.25">
      <c r="A190" s="1">
        <f t="shared" si="2"/>
        <v>178</v>
      </c>
      <c r="B190" s="116">
        <f>'Initial Client Information'!B190</f>
        <v>0</v>
      </c>
      <c r="C190" s="117">
        <f>'Initial Client Information'!C190</f>
        <v>0</v>
      </c>
      <c r="D190" s="118">
        <f>'Initial Client Information'!D190</f>
        <v>0</v>
      </c>
      <c r="E190" s="130">
        <f>'Initial Client Information'!E190</f>
        <v>0</v>
      </c>
      <c r="F190" s="140"/>
      <c r="G190" s="136"/>
      <c r="H190" s="136"/>
      <c r="I190" s="142"/>
      <c r="J190" s="176">
        <f>'Discharge Information'!F190</f>
        <v>0</v>
      </c>
      <c r="K190" s="87"/>
    </row>
    <row r="191" spans="1:11" ht="60" customHeight="1" x14ac:dyDescent="0.25">
      <c r="A191" s="1">
        <f t="shared" si="2"/>
        <v>179</v>
      </c>
      <c r="B191" s="116">
        <f>'Initial Client Information'!B191</f>
        <v>0</v>
      </c>
      <c r="C191" s="117">
        <f>'Initial Client Information'!C191</f>
        <v>0</v>
      </c>
      <c r="D191" s="118">
        <f>'Initial Client Information'!D191</f>
        <v>0</v>
      </c>
      <c r="E191" s="130">
        <f>'Initial Client Information'!E191</f>
        <v>0</v>
      </c>
      <c r="F191" s="140"/>
      <c r="G191" s="136"/>
      <c r="H191" s="136"/>
      <c r="I191" s="142"/>
      <c r="J191" s="176">
        <f>'Discharge Information'!F191</f>
        <v>0</v>
      </c>
      <c r="K191" s="87"/>
    </row>
    <row r="192" spans="1:11" ht="60" customHeight="1" x14ac:dyDescent="0.25">
      <c r="A192" s="1">
        <f t="shared" si="2"/>
        <v>180</v>
      </c>
      <c r="B192" s="116">
        <f>'Initial Client Information'!B192</f>
        <v>0</v>
      </c>
      <c r="C192" s="117">
        <f>'Initial Client Information'!C192</f>
        <v>0</v>
      </c>
      <c r="D192" s="118">
        <f>'Initial Client Information'!D192</f>
        <v>0</v>
      </c>
      <c r="E192" s="130">
        <f>'Initial Client Information'!E192</f>
        <v>0</v>
      </c>
      <c r="F192" s="140"/>
      <c r="G192" s="136"/>
      <c r="H192" s="136"/>
      <c r="I192" s="142"/>
      <c r="J192" s="176">
        <f>'Discharge Information'!F192</f>
        <v>0</v>
      </c>
      <c r="K192" s="87"/>
    </row>
    <row r="193" spans="1:11" ht="60" customHeight="1" x14ac:dyDescent="0.25">
      <c r="A193" s="1">
        <f t="shared" si="2"/>
        <v>181</v>
      </c>
      <c r="B193" s="116">
        <f>'Initial Client Information'!B193</f>
        <v>0</v>
      </c>
      <c r="C193" s="117">
        <f>'Initial Client Information'!C193</f>
        <v>0</v>
      </c>
      <c r="D193" s="118">
        <f>'Initial Client Information'!D193</f>
        <v>0</v>
      </c>
      <c r="E193" s="130">
        <f>'Initial Client Information'!E193</f>
        <v>0</v>
      </c>
      <c r="F193" s="140"/>
      <c r="G193" s="136"/>
      <c r="H193" s="136"/>
      <c r="I193" s="142"/>
      <c r="J193" s="176">
        <f>'Discharge Information'!F193</f>
        <v>0</v>
      </c>
      <c r="K193" s="87"/>
    </row>
    <row r="194" spans="1:11" ht="60" customHeight="1" x14ac:dyDescent="0.25">
      <c r="A194" s="1">
        <f t="shared" si="2"/>
        <v>182</v>
      </c>
      <c r="B194" s="116">
        <f>'Initial Client Information'!B194</f>
        <v>0</v>
      </c>
      <c r="C194" s="117">
        <f>'Initial Client Information'!C194</f>
        <v>0</v>
      </c>
      <c r="D194" s="118">
        <f>'Initial Client Information'!D194</f>
        <v>0</v>
      </c>
      <c r="E194" s="130">
        <f>'Initial Client Information'!E194</f>
        <v>0</v>
      </c>
      <c r="F194" s="140"/>
      <c r="G194" s="136"/>
      <c r="H194" s="136"/>
      <c r="I194" s="142"/>
      <c r="J194" s="176">
        <f>'Discharge Information'!F194</f>
        <v>0</v>
      </c>
      <c r="K194" s="87"/>
    </row>
    <row r="195" spans="1:11" ht="60" customHeight="1" x14ac:dyDescent="0.25">
      <c r="A195" s="1">
        <f t="shared" si="2"/>
        <v>183</v>
      </c>
      <c r="B195" s="116">
        <f>'Initial Client Information'!B195</f>
        <v>0</v>
      </c>
      <c r="C195" s="117">
        <f>'Initial Client Information'!C195</f>
        <v>0</v>
      </c>
      <c r="D195" s="118">
        <f>'Initial Client Information'!D195</f>
        <v>0</v>
      </c>
      <c r="E195" s="130">
        <f>'Initial Client Information'!E195</f>
        <v>0</v>
      </c>
      <c r="F195" s="140"/>
      <c r="G195" s="136"/>
      <c r="H195" s="136"/>
      <c r="I195" s="142"/>
      <c r="J195" s="176">
        <f>'Discharge Information'!F195</f>
        <v>0</v>
      </c>
      <c r="K195" s="87"/>
    </row>
    <row r="196" spans="1:11" ht="60" customHeight="1" x14ac:dyDescent="0.25">
      <c r="A196" s="1">
        <f t="shared" si="2"/>
        <v>184</v>
      </c>
      <c r="B196" s="116">
        <f>'Initial Client Information'!B196</f>
        <v>0</v>
      </c>
      <c r="C196" s="117">
        <f>'Initial Client Information'!C196</f>
        <v>0</v>
      </c>
      <c r="D196" s="118">
        <f>'Initial Client Information'!D196</f>
        <v>0</v>
      </c>
      <c r="E196" s="130">
        <f>'Initial Client Information'!E196</f>
        <v>0</v>
      </c>
      <c r="F196" s="140"/>
      <c r="G196" s="136"/>
      <c r="H196" s="136"/>
      <c r="I196" s="142"/>
      <c r="J196" s="176">
        <f>'Discharge Information'!F196</f>
        <v>0</v>
      </c>
      <c r="K196" s="87"/>
    </row>
    <row r="197" spans="1:11" ht="60" customHeight="1" x14ac:dyDescent="0.25">
      <c r="A197" s="1">
        <f t="shared" si="2"/>
        <v>185</v>
      </c>
      <c r="B197" s="116">
        <f>'Initial Client Information'!B197</f>
        <v>0</v>
      </c>
      <c r="C197" s="117">
        <f>'Initial Client Information'!C197</f>
        <v>0</v>
      </c>
      <c r="D197" s="118">
        <f>'Initial Client Information'!D197</f>
        <v>0</v>
      </c>
      <c r="E197" s="130">
        <f>'Initial Client Information'!E197</f>
        <v>0</v>
      </c>
      <c r="F197" s="140"/>
      <c r="G197" s="136"/>
      <c r="H197" s="136"/>
      <c r="I197" s="142"/>
      <c r="J197" s="176">
        <f>'Discharge Information'!F197</f>
        <v>0</v>
      </c>
      <c r="K197" s="87"/>
    </row>
    <row r="198" spans="1:11" ht="60" customHeight="1" x14ac:dyDescent="0.25">
      <c r="A198" s="1">
        <f t="shared" si="2"/>
        <v>186</v>
      </c>
      <c r="B198" s="116">
        <f>'Initial Client Information'!B198</f>
        <v>0</v>
      </c>
      <c r="C198" s="117">
        <f>'Initial Client Information'!C198</f>
        <v>0</v>
      </c>
      <c r="D198" s="118">
        <f>'Initial Client Information'!D198</f>
        <v>0</v>
      </c>
      <c r="E198" s="130">
        <f>'Initial Client Information'!E198</f>
        <v>0</v>
      </c>
      <c r="F198" s="140"/>
      <c r="G198" s="136"/>
      <c r="H198" s="136"/>
      <c r="I198" s="142"/>
      <c r="J198" s="176">
        <f>'Discharge Information'!F198</f>
        <v>0</v>
      </c>
      <c r="K198" s="87"/>
    </row>
    <row r="199" spans="1:11" ht="60" customHeight="1" x14ac:dyDescent="0.25">
      <c r="A199" s="1">
        <f t="shared" si="2"/>
        <v>187</v>
      </c>
      <c r="B199" s="116">
        <f>'Initial Client Information'!B199</f>
        <v>0</v>
      </c>
      <c r="C199" s="117">
        <f>'Initial Client Information'!C199</f>
        <v>0</v>
      </c>
      <c r="D199" s="118">
        <f>'Initial Client Information'!D199</f>
        <v>0</v>
      </c>
      <c r="E199" s="130">
        <f>'Initial Client Information'!E199</f>
        <v>0</v>
      </c>
      <c r="F199" s="140"/>
      <c r="G199" s="136"/>
      <c r="H199" s="136"/>
      <c r="I199" s="142"/>
      <c r="J199" s="176">
        <f>'Discharge Information'!F199</f>
        <v>0</v>
      </c>
      <c r="K199" s="87"/>
    </row>
    <row r="200" spans="1:11" ht="60" customHeight="1" x14ac:dyDescent="0.25">
      <c r="A200" s="1">
        <f t="shared" si="2"/>
        <v>188</v>
      </c>
      <c r="B200" s="116">
        <f>'Initial Client Information'!B200</f>
        <v>0</v>
      </c>
      <c r="C200" s="117">
        <f>'Initial Client Information'!C200</f>
        <v>0</v>
      </c>
      <c r="D200" s="118">
        <f>'Initial Client Information'!D200</f>
        <v>0</v>
      </c>
      <c r="E200" s="130">
        <f>'Initial Client Information'!E200</f>
        <v>0</v>
      </c>
      <c r="F200" s="140"/>
      <c r="G200" s="136"/>
      <c r="H200" s="136"/>
      <c r="I200" s="142"/>
      <c r="J200" s="176">
        <f>'Discharge Information'!F200</f>
        <v>0</v>
      </c>
      <c r="K200" s="87"/>
    </row>
    <row r="201" spans="1:11" ht="60" customHeight="1" x14ac:dyDescent="0.25">
      <c r="A201" s="1">
        <f t="shared" si="2"/>
        <v>189</v>
      </c>
      <c r="B201" s="116">
        <f>'Initial Client Information'!B201</f>
        <v>0</v>
      </c>
      <c r="C201" s="117">
        <f>'Initial Client Information'!C201</f>
        <v>0</v>
      </c>
      <c r="D201" s="118">
        <f>'Initial Client Information'!D201</f>
        <v>0</v>
      </c>
      <c r="E201" s="130">
        <f>'Initial Client Information'!E201</f>
        <v>0</v>
      </c>
      <c r="F201" s="140"/>
      <c r="G201" s="136"/>
      <c r="H201" s="136"/>
      <c r="I201" s="142"/>
      <c r="J201" s="176">
        <f>'Discharge Information'!F201</f>
        <v>0</v>
      </c>
      <c r="K201" s="87"/>
    </row>
    <row r="202" spans="1:11" ht="60" customHeight="1" x14ac:dyDescent="0.25">
      <c r="A202" s="1">
        <f t="shared" si="2"/>
        <v>190</v>
      </c>
      <c r="B202" s="116">
        <f>'Initial Client Information'!B202</f>
        <v>0</v>
      </c>
      <c r="C202" s="117">
        <f>'Initial Client Information'!C202</f>
        <v>0</v>
      </c>
      <c r="D202" s="118">
        <f>'Initial Client Information'!D202</f>
        <v>0</v>
      </c>
      <c r="E202" s="130">
        <f>'Initial Client Information'!E202</f>
        <v>0</v>
      </c>
      <c r="F202" s="140"/>
      <c r="G202" s="136"/>
      <c r="H202" s="136"/>
      <c r="I202" s="142"/>
      <c r="J202" s="176">
        <f>'Discharge Information'!F202</f>
        <v>0</v>
      </c>
      <c r="K202" s="87"/>
    </row>
    <row r="203" spans="1:11" ht="60" customHeight="1" x14ac:dyDescent="0.25">
      <c r="A203" s="1">
        <f t="shared" si="2"/>
        <v>191</v>
      </c>
      <c r="B203" s="116">
        <f>'Initial Client Information'!B203</f>
        <v>0</v>
      </c>
      <c r="C203" s="117">
        <f>'Initial Client Information'!C203</f>
        <v>0</v>
      </c>
      <c r="D203" s="118">
        <f>'Initial Client Information'!D203</f>
        <v>0</v>
      </c>
      <c r="E203" s="130">
        <f>'Initial Client Information'!E203</f>
        <v>0</v>
      </c>
      <c r="F203" s="140"/>
      <c r="G203" s="136"/>
      <c r="H203" s="136"/>
      <c r="I203" s="142"/>
      <c r="J203" s="176">
        <f>'Discharge Information'!F203</f>
        <v>0</v>
      </c>
      <c r="K203" s="87"/>
    </row>
    <row r="204" spans="1:11" ht="60" customHeight="1" x14ac:dyDescent="0.25">
      <c r="A204" s="1">
        <f t="shared" si="2"/>
        <v>192</v>
      </c>
      <c r="B204" s="116">
        <f>'Initial Client Information'!B204</f>
        <v>0</v>
      </c>
      <c r="C204" s="117">
        <f>'Initial Client Information'!C204</f>
        <v>0</v>
      </c>
      <c r="D204" s="118">
        <f>'Initial Client Information'!D204</f>
        <v>0</v>
      </c>
      <c r="E204" s="130">
        <f>'Initial Client Information'!E204</f>
        <v>0</v>
      </c>
      <c r="F204" s="140"/>
      <c r="G204" s="136"/>
      <c r="H204" s="136"/>
      <c r="I204" s="142"/>
      <c r="J204" s="176">
        <f>'Discharge Information'!F204</f>
        <v>0</v>
      </c>
      <c r="K204" s="87"/>
    </row>
    <row r="205" spans="1:11" ht="60" customHeight="1" x14ac:dyDescent="0.25">
      <c r="A205" s="1">
        <f t="shared" si="2"/>
        <v>193</v>
      </c>
      <c r="B205" s="116">
        <f>'Initial Client Information'!B205</f>
        <v>0</v>
      </c>
      <c r="C205" s="117">
        <f>'Initial Client Information'!C205</f>
        <v>0</v>
      </c>
      <c r="D205" s="118">
        <f>'Initial Client Information'!D205</f>
        <v>0</v>
      </c>
      <c r="E205" s="130">
        <f>'Initial Client Information'!E205</f>
        <v>0</v>
      </c>
      <c r="F205" s="140"/>
      <c r="G205" s="136"/>
      <c r="H205" s="136"/>
      <c r="I205" s="142"/>
      <c r="J205" s="176">
        <f>'Discharge Information'!F205</f>
        <v>0</v>
      </c>
      <c r="K205" s="87"/>
    </row>
    <row r="206" spans="1:11" ht="60" customHeight="1" x14ac:dyDescent="0.25">
      <c r="A206" s="1">
        <f t="shared" ref="A206:A269" si="3">ROW(A194)</f>
        <v>194</v>
      </c>
      <c r="B206" s="116">
        <f>'Initial Client Information'!B206</f>
        <v>0</v>
      </c>
      <c r="C206" s="117">
        <f>'Initial Client Information'!C206</f>
        <v>0</v>
      </c>
      <c r="D206" s="118">
        <f>'Initial Client Information'!D206</f>
        <v>0</v>
      </c>
      <c r="E206" s="130">
        <f>'Initial Client Information'!E206</f>
        <v>0</v>
      </c>
      <c r="F206" s="140"/>
      <c r="G206" s="136"/>
      <c r="H206" s="136"/>
      <c r="I206" s="142"/>
      <c r="J206" s="176">
        <f>'Discharge Information'!F206</f>
        <v>0</v>
      </c>
      <c r="K206" s="87"/>
    </row>
    <row r="207" spans="1:11" ht="60" customHeight="1" x14ac:dyDescent="0.25">
      <c r="A207" s="1">
        <f t="shared" si="3"/>
        <v>195</v>
      </c>
      <c r="B207" s="116">
        <f>'Initial Client Information'!B207</f>
        <v>0</v>
      </c>
      <c r="C207" s="117">
        <f>'Initial Client Information'!C207</f>
        <v>0</v>
      </c>
      <c r="D207" s="118">
        <f>'Initial Client Information'!D207</f>
        <v>0</v>
      </c>
      <c r="E207" s="130">
        <f>'Initial Client Information'!E207</f>
        <v>0</v>
      </c>
      <c r="F207" s="140"/>
      <c r="G207" s="136"/>
      <c r="H207" s="136"/>
      <c r="I207" s="142"/>
      <c r="J207" s="176">
        <f>'Discharge Information'!F207</f>
        <v>0</v>
      </c>
      <c r="K207" s="87"/>
    </row>
    <row r="208" spans="1:11" ht="60" customHeight="1" x14ac:dyDescent="0.25">
      <c r="A208" s="1">
        <f t="shared" si="3"/>
        <v>196</v>
      </c>
      <c r="B208" s="116">
        <f>'Initial Client Information'!B208</f>
        <v>0</v>
      </c>
      <c r="C208" s="117">
        <f>'Initial Client Information'!C208</f>
        <v>0</v>
      </c>
      <c r="D208" s="118">
        <f>'Initial Client Information'!D208</f>
        <v>0</v>
      </c>
      <c r="E208" s="130">
        <f>'Initial Client Information'!E208</f>
        <v>0</v>
      </c>
      <c r="F208" s="140"/>
      <c r="G208" s="136"/>
      <c r="H208" s="136"/>
      <c r="I208" s="142"/>
      <c r="J208" s="176">
        <f>'Discharge Information'!F208</f>
        <v>0</v>
      </c>
      <c r="K208" s="87"/>
    </row>
    <row r="209" spans="1:11" ht="60" customHeight="1" x14ac:dyDescent="0.25">
      <c r="A209" s="1">
        <f t="shared" si="3"/>
        <v>197</v>
      </c>
      <c r="B209" s="116">
        <f>'Initial Client Information'!B209</f>
        <v>0</v>
      </c>
      <c r="C209" s="117">
        <f>'Initial Client Information'!C209</f>
        <v>0</v>
      </c>
      <c r="D209" s="118">
        <f>'Initial Client Information'!D209</f>
        <v>0</v>
      </c>
      <c r="E209" s="130">
        <f>'Initial Client Information'!E209</f>
        <v>0</v>
      </c>
      <c r="F209" s="140"/>
      <c r="G209" s="136"/>
      <c r="H209" s="136"/>
      <c r="I209" s="142"/>
      <c r="J209" s="176">
        <f>'Discharge Information'!F209</f>
        <v>0</v>
      </c>
      <c r="K209" s="87"/>
    </row>
    <row r="210" spans="1:11" ht="60" customHeight="1" x14ac:dyDescent="0.25">
      <c r="A210" s="1">
        <f t="shared" si="3"/>
        <v>198</v>
      </c>
      <c r="B210" s="116">
        <f>'Initial Client Information'!B210</f>
        <v>0</v>
      </c>
      <c r="C210" s="117">
        <f>'Initial Client Information'!C210</f>
        <v>0</v>
      </c>
      <c r="D210" s="118">
        <f>'Initial Client Information'!D210</f>
        <v>0</v>
      </c>
      <c r="E210" s="130">
        <f>'Initial Client Information'!E210</f>
        <v>0</v>
      </c>
      <c r="F210" s="140"/>
      <c r="G210" s="136"/>
      <c r="H210" s="136"/>
      <c r="I210" s="142"/>
      <c r="J210" s="176">
        <f>'Discharge Information'!F210</f>
        <v>0</v>
      </c>
      <c r="K210" s="87"/>
    </row>
    <row r="211" spans="1:11" ht="60" customHeight="1" x14ac:dyDescent="0.25">
      <c r="A211" s="1">
        <f t="shared" si="3"/>
        <v>199</v>
      </c>
      <c r="B211" s="116">
        <f>'Initial Client Information'!B211</f>
        <v>0</v>
      </c>
      <c r="C211" s="117">
        <f>'Initial Client Information'!C211</f>
        <v>0</v>
      </c>
      <c r="D211" s="118">
        <f>'Initial Client Information'!D211</f>
        <v>0</v>
      </c>
      <c r="E211" s="130">
        <f>'Initial Client Information'!E211</f>
        <v>0</v>
      </c>
      <c r="F211" s="140"/>
      <c r="G211" s="136"/>
      <c r="H211" s="136"/>
      <c r="I211" s="142"/>
      <c r="J211" s="176">
        <f>'Discharge Information'!F211</f>
        <v>0</v>
      </c>
      <c r="K211" s="87"/>
    </row>
    <row r="212" spans="1:11" ht="60" customHeight="1" x14ac:dyDescent="0.25">
      <c r="A212" s="1">
        <f t="shared" si="3"/>
        <v>200</v>
      </c>
      <c r="B212" s="116">
        <f>'Initial Client Information'!B212</f>
        <v>0</v>
      </c>
      <c r="C212" s="117">
        <f>'Initial Client Information'!C212</f>
        <v>0</v>
      </c>
      <c r="D212" s="118">
        <f>'Initial Client Information'!D212</f>
        <v>0</v>
      </c>
      <c r="E212" s="130">
        <f>'Initial Client Information'!E212</f>
        <v>0</v>
      </c>
      <c r="F212" s="140"/>
      <c r="G212" s="136"/>
      <c r="H212" s="136"/>
      <c r="I212" s="142"/>
      <c r="J212" s="176">
        <f>'Discharge Information'!F212</f>
        <v>0</v>
      </c>
      <c r="K212" s="87"/>
    </row>
    <row r="213" spans="1:11" ht="60" customHeight="1" x14ac:dyDescent="0.25">
      <c r="A213" s="1">
        <f t="shared" si="3"/>
        <v>201</v>
      </c>
      <c r="B213" s="116">
        <f>'Initial Client Information'!B213</f>
        <v>0</v>
      </c>
      <c r="C213" s="117">
        <f>'Initial Client Information'!C213</f>
        <v>0</v>
      </c>
      <c r="D213" s="118">
        <f>'Initial Client Information'!D213</f>
        <v>0</v>
      </c>
      <c r="E213" s="130">
        <f>'Initial Client Information'!E213</f>
        <v>0</v>
      </c>
      <c r="F213" s="140"/>
      <c r="G213" s="136"/>
      <c r="H213" s="136"/>
      <c r="I213" s="142"/>
      <c r="J213" s="176">
        <f>'Discharge Information'!F213</f>
        <v>0</v>
      </c>
      <c r="K213" s="87"/>
    </row>
    <row r="214" spans="1:11" ht="60" customHeight="1" x14ac:dyDescent="0.25">
      <c r="A214" s="1">
        <f t="shared" si="3"/>
        <v>202</v>
      </c>
      <c r="B214" s="116">
        <f>'Initial Client Information'!B214</f>
        <v>0</v>
      </c>
      <c r="C214" s="117">
        <f>'Initial Client Information'!C214</f>
        <v>0</v>
      </c>
      <c r="D214" s="118">
        <f>'Initial Client Information'!D214</f>
        <v>0</v>
      </c>
      <c r="E214" s="130">
        <f>'Initial Client Information'!E214</f>
        <v>0</v>
      </c>
      <c r="F214" s="140"/>
      <c r="G214" s="136"/>
      <c r="H214" s="136"/>
      <c r="I214" s="142"/>
      <c r="J214" s="176">
        <f>'Discharge Information'!F214</f>
        <v>0</v>
      </c>
      <c r="K214" s="87"/>
    </row>
    <row r="215" spans="1:11" ht="60" customHeight="1" x14ac:dyDescent="0.25">
      <c r="A215" s="1">
        <f t="shared" si="3"/>
        <v>203</v>
      </c>
      <c r="B215" s="116">
        <f>'Initial Client Information'!B215</f>
        <v>0</v>
      </c>
      <c r="C215" s="117">
        <f>'Initial Client Information'!C215</f>
        <v>0</v>
      </c>
      <c r="D215" s="118">
        <f>'Initial Client Information'!D215</f>
        <v>0</v>
      </c>
      <c r="E215" s="130">
        <f>'Initial Client Information'!E215</f>
        <v>0</v>
      </c>
      <c r="F215" s="140"/>
      <c r="G215" s="136"/>
      <c r="H215" s="136"/>
      <c r="I215" s="142"/>
      <c r="J215" s="176">
        <f>'Discharge Information'!F215</f>
        <v>0</v>
      </c>
      <c r="K215" s="87"/>
    </row>
    <row r="216" spans="1:11" ht="60" customHeight="1" x14ac:dyDescent="0.25">
      <c r="A216" s="1">
        <f t="shared" si="3"/>
        <v>204</v>
      </c>
      <c r="B216" s="116">
        <f>'Initial Client Information'!B216</f>
        <v>0</v>
      </c>
      <c r="C216" s="117">
        <f>'Initial Client Information'!C216</f>
        <v>0</v>
      </c>
      <c r="D216" s="118">
        <f>'Initial Client Information'!D216</f>
        <v>0</v>
      </c>
      <c r="E216" s="130">
        <f>'Initial Client Information'!E216</f>
        <v>0</v>
      </c>
      <c r="F216" s="140"/>
      <c r="G216" s="136"/>
      <c r="H216" s="136"/>
      <c r="I216" s="142"/>
      <c r="J216" s="176">
        <f>'Discharge Information'!F216</f>
        <v>0</v>
      </c>
      <c r="K216" s="87"/>
    </row>
    <row r="217" spans="1:11" ht="60" customHeight="1" x14ac:dyDescent="0.25">
      <c r="A217" s="1">
        <f t="shared" si="3"/>
        <v>205</v>
      </c>
      <c r="B217" s="116">
        <f>'Initial Client Information'!B217</f>
        <v>0</v>
      </c>
      <c r="C217" s="117">
        <f>'Initial Client Information'!C217</f>
        <v>0</v>
      </c>
      <c r="D217" s="118">
        <f>'Initial Client Information'!D217</f>
        <v>0</v>
      </c>
      <c r="E217" s="130">
        <f>'Initial Client Information'!E217</f>
        <v>0</v>
      </c>
      <c r="F217" s="140"/>
      <c r="G217" s="136"/>
      <c r="H217" s="136"/>
      <c r="I217" s="142"/>
      <c r="J217" s="176">
        <f>'Discharge Information'!F217</f>
        <v>0</v>
      </c>
      <c r="K217" s="87"/>
    </row>
    <row r="218" spans="1:11" ht="60" customHeight="1" x14ac:dyDescent="0.25">
      <c r="A218" s="1">
        <f t="shared" si="3"/>
        <v>206</v>
      </c>
      <c r="B218" s="116">
        <f>'Initial Client Information'!B218</f>
        <v>0</v>
      </c>
      <c r="C218" s="117">
        <f>'Initial Client Information'!C218</f>
        <v>0</v>
      </c>
      <c r="D218" s="118">
        <f>'Initial Client Information'!D218</f>
        <v>0</v>
      </c>
      <c r="E218" s="130">
        <f>'Initial Client Information'!E218</f>
        <v>0</v>
      </c>
      <c r="F218" s="140"/>
      <c r="G218" s="136"/>
      <c r="H218" s="136"/>
      <c r="I218" s="142"/>
      <c r="J218" s="176">
        <f>'Discharge Information'!F218</f>
        <v>0</v>
      </c>
      <c r="K218" s="87"/>
    </row>
    <row r="219" spans="1:11" ht="60" customHeight="1" x14ac:dyDescent="0.25">
      <c r="A219" s="1">
        <f t="shared" si="3"/>
        <v>207</v>
      </c>
      <c r="B219" s="116">
        <f>'Initial Client Information'!B219</f>
        <v>0</v>
      </c>
      <c r="C219" s="117">
        <f>'Initial Client Information'!C219</f>
        <v>0</v>
      </c>
      <c r="D219" s="118">
        <f>'Initial Client Information'!D219</f>
        <v>0</v>
      </c>
      <c r="E219" s="130">
        <f>'Initial Client Information'!E219</f>
        <v>0</v>
      </c>
      <c r="F219" s="140"/>
      <c r="G219" s="136"/>
      <c r="H219" s="136"/>
      <c r="I219" s="142"/>
      <c r="J219" s="176">
        <f>'Discharge Information'!F219</f>
        <v>0</v>
      </c>
      <c r="K219" s="87"/>
    </row>
    <row r="220" spans="1:11" ht="60" customHeight="1" x14ac:dyDescent="0.25">
      <c r="A220" s="1">
        <f t="shared" si="3"/>
        <v>208</v>
      </c>
      <c r="B220" s="116">
        <f>'Initial Client Information'!B220</f>
        <v>0</v>
      </c>
      <c r="C220" s="117">
        <f>'Initial Client Information'!C220</f>
        <v>0</v>
      </c>
      <c r="D220" s="118">
        <f>'Initial Client Information'!D220</f>
        <v>0</v>
      </c>
      <c r="E220" s="130">
        <f>'Initial Client Information'!E220</f>
        <v>0</v>
      </c>
      <c r="F220" s="140"/>
      <c r="G220" s="136"/>
      <c r="H220" s="136"/>
      <c r="I220" s="142"/>
      <c r="J220" s="176">
        <f>'Discharge Information'!F220</f>
        <v>0</v>
      </c>
      <c r="K220" s="87"/>
    </row>
    <row r="221" spans="1:11" ht="60" customHeight="1" x14ac:dyDescent="0.25">
      <c r="A221" s="1">
        <f t="shared" si="3"/>
        <v>209</v>
      </c>
      <c r="B221" s="116">
        <f>'Initial Client Information'!B221</f>
        <v>0</v>
      </c>
      <c r="C221" s="117">
        <f>'Initial Client Information'!C221</f>
        <v>0</v>
      </c>
      <c r="D221" s="118">
        <f>'Initial Client Information'!D221</f>
        <v>0</v>
      </c>
      <c r="E221" s="130">
        <f>'Initial Client Information'!E221</f>
        <v>0</v>
      </c>
      <c r="F221" s="140"/>
      <c r="G221" s="136"/>
      <c r="H221" s="136"/>
      <c r="I221" s="142"/>
      <c r="J221" s="176">
        <f>'Discharge Information'!F221</f>
        <v>0</v>
      </c>
      <c r="K221" s="87"/>
    </row>
    <row r="222" spans="1:11" ht="60" customHeight="1" x14ac:dyDescent="0.25">
      <c r="A222" s="1">
        <f t="shared" si="3"/>
        <v>210</v>
      </c>
      <c r="B222" s="116">
        <f>'Initial Client Information'!B222</f>
        <v>0</v>
      </c>
      <c r="C222" s="117">
        <f>'Initial Client Information'!C222</f>
        <v>0</v>
      </c>
      <c r="D222" s="118">
        <f>'Initial Client Information'!D222</f>
        <v>0</v>
      </c>
      <c r="E222" s="130">
        <f>'Initial Client Information'!E222</f>
        <v>0</v>
      </c>
      <c r="F222" s="140"/>
      <c r="G222" s="136"/>
      <c r="H222" s="136"/>
      <c r="I222" s="142"/>
      <c r="J222" s="176">
        <f>'Discharge Information'!F222</f>
        <v>0</v>
      </c>
      <c r="K222" s="87"/>
    </row>
    <row r="223" spans="1:11" ht="60" customHeight="1" x14ac:dyDescent="0.25">
      <c r="A223" s="1">
        <f t="shared" si="3"/>
        <v>211</v>
      </c>
      <c r="B223" s="116">
        <f>'Initial Client Information'!B223</f>
        <v>0</v>
      </c>
      <c r="C223" s="117">
        <f>'Initial Client Information'!C223</f>
        <v>0</v>
      </c>
      <c r="D223" s="118">
        <f>'Initial Client Information'!D223</f>
        <v>0</v>
      </c>
      <c r="E223" s="130">
        <f>'Initial Client Information'!E223</f>
        <v>0</v>
      </c>
      <c r="F223" s="140"/>
      <c r="G223" s="136"/>
      <c r="H223" s="136"/>
      <c r="I223" s="142"/>
      <c r="J223" s="176">
        <f>'Discharge Information'!F223</f>
        <v>0</v>
      </c>
      <c r="K223" s="87"/>
    </row>
    <row r="224" spans="1:11" ht="60" customHeight="1" x14ac:dyDescent="0.25">
      <c r="A224" s="1">
        <f t="shared" si="3"/>
        <v>212</v>
      </c>
      <c r="B224" s="116">
        <f>'Initial Client Information'!B224</f>
        <v>0</v>
      </c>
      <c r="C224" s="117">
        <f>'Initial Client Information'!C224</f>
        <v>0</v>
      </c>
      <c r="D224" s="118">
        <f>'Initial Client Information'!D224</f>
        <v>0</v>
      </c>
      <c r="E224" s="130">
        <f>'Initial Client Information'!E224</f>
        <v>0</v>
      </c>
      <c r="F224" s="140"/>
      <c r="G224" s="136"/>
      <c r="H224" s="136"/>
      <c r="I224" s="142"/>
      <c r="J224" s="176">
        <f>'Discharge Information'!F224</f>
        <v>0</v>
      </c>
      <c r="K224" s="87"/>
    </row>
    <row r="225" spans="1:11" ht="60" customHeight="1" x14ac:dyDescent="0.25">
      <c r="A225" s="1">
        <f t="shared" si="3"/>
        <v>213</v>
      </c>
      <c r="B225" s="116">
        <f>'Initial Client Information'!B225</f>
        <v>0</v>
      </c>
      <c r="C225" s="117">
        <f>'Initial Client Information'!C225</f>
        <v>0</v>
      </c>
      <c r="D225" s="118">
        <f>'Initial Client Information'!D225</f>
        <v>0</v>
      </c>
      <c r="E225" s="130">
        <f>'Initial Client Information'!E225</f>
        <v>0</v>
      </c>
      <c r="F225" s="140"/>
      <c r="G225" s="136"/>
      <c r="H225" s="136"/>
      <c r="I225" s="142"/>
      <c r="J225" s="176">
        <f>'Discharge Information'!F225</f>
        <v>0</v>
      </c>
      <c r="K225" s="87"/>
    </row>
    <row r="226" spans="1:11" ht="60" customHeight="1" x14ac:dyDescent="0.25">
      <c r="A226" s="1">
        <f t="shared" si="3"/>
        <v>214</v>
      </c>
      <c r="B226" s="116">
        <f>'Initial Client Information'!B226</f>
        <v>0</v>
      </c>
      <c r="C226" s="117">
        <f>'Initial Client Information'!C226</f>
        <v>0</v>
      </c>
      <c r="D226" s="118">
        <f>'Initial Client Information'!D226</f>
        <v>0</v>
      </c>
      <c r="E226" s="130">
        <f>'Initial Client Information'!E226</f>
        <v>0</v>
      </c>
      <c r="F226" s="140"/>
      <c r="G226" s="136"/>
      <c r="H226" s="136"/>
      <c r="I226" s="142"/>
      <c r="J226" s="176">
        <f>'Discharge Information'!F226</f>
        <v>0</v>
      </c>
      <c r="K226" s="87"/>
    </row>
    <row r="227" spans="1:11" ht="60" customHeight="1" x14ac:dyDescent="0.25">
      <c r="A227" s="1">
        <f t="shared" si="3"/>
        <v>215</v>
      </c>
      <c r="B227" s="116">
        <f>'Initial Client Information'!B227</f>
        <v>0</v>
      </c>
      <c r="C227" s="117">
        <f>'Initial Client Information'!C227</f>
        <v>0</v>
      </c>
      <c r="D227" s="118">
        <f>'Initial Client Information'!D227</f>
        <v>0</v>
      </c>
      <c r="E227" s="130">
        <f>'Initial Client Information'!E227</f>
        <v>0</v>
      </c>
      <c r="F227" s="140"/>
      <c r="G227" s="136"/>
      <c r="H227" s="136"/>
      <c r="I227" s="142"/>
      <c r="J227" s="176">
        <f>'Discharge Information'!F227</f>
        <v>0</v>
      </c>
      <c r="K227" s="87"/>
    </row>
    <row r="228" spans="1:11" ht="60" customHeight="1" x14ac:dyDescent="0.25">
      <c r="A228" s="1">
        <f t="shared" si="3"/>
        <v>216</v>
      </c>
      <c r="B228" s="116">
        <f>'Initial Client Information'!B228</f>
        <v>0</v>
      </c>
      <c r="C228" s="117">
        <f>'Initial Client Information'!C228</f>
        <v>0</v>
      </c>
      <c r="D228" s="118">
        <f>'Initial Client Information'!D228</f>
        <v>0</v>
      </c>
      <c r="E228" s="130">
        <f>'Initial Client Information'!E228</f>
        <v>0</v>
      </c>
      <c r="F228" s="140"/>
      <c r="G228" s="136"/>
      <c r="H228" s="136"/>
      <c r="I228" s="142"/>
      <c r="J228" s="176">
        <f>'Discharge Information'!F228</f>
        <v>0</v>
      </c>
      <c r="K228" s="87"/>
    </row>
    <row r="229" spans="1:11" ht="60" customHeight="1" x14ac:dyDescent="0.25">
      <c r="A229" s="1">
        <f t="shared" si="3"/>
        <v>217</v>
      </c>
      <c r="B229" s="116">
        <f>'Initial Client Information'!B229</f>
        <v>0</v>
      </c>
      <c r="C229" s="117">
        <f>'Initial Client Information'!C229</f>
        <v>0</v>
      </c>
      <c r="D229" s="118">
        <f>'Initial Client Information'!D229</f>
        <v>0</v>
      </c>
      <c r="E229" s="130">
        <f>'Initial Client Information'!E229</f>
        <v>0</v>
      </c>
      <c r="F229" s="140"/>
      <c r="G229" s="136"/>
      <c r="H229" s="136"/>
      <c r="I229" s="142"/>
      <c r="J229" s="176">
        <f>'Discharge Information'!F229</f>
        <v>0</v>
      </c>
      <c r="K229" s="87"/>
    </row>
    <row r="230" spans="1:11" ht="60" customHeight="1" x14ac:dyDescent="0.25">
      <c r="A230" s="1">
        <f t="shared" si="3"/>
        <v>218</v>
      </c>
      <c r="B230" s="116">
        <f>'Initial Client Information'!B230</f>
        <v>0</v>
      </c>
      <c r="C230" s="117">
        <f>'Initial Client Information'!C230</f>
        <v>0</v>
      </c>
      <c r="D230" s="118">
        <f>'Initial Client Information'!D230</f>
        <v>0</v>
      </c>
      <c r="E230" s="130">
        <f>'Initial Client Information'!E230</f>
        <v>0</v>
      </c>
      <c r="F230" s="140"/>
      <c r="G230" s="136"/>
      <c r="H230" s="136"/>
      <c r="I230" s="142"/>
      <c r="J230" s="176">
        <f>'Discharge Information'!F230</f>
        <v>0</v>
      </c>
      <c r="K230" s="87"/>
    </row>
    <row r="231" spans="1:11" ht="60" customHeight="1" x14ac:dyDescent="0.25">
      <c r="A231" s="1">
        <f t="shared" si="3"/>
        <v>219</v>
      </c>
      <c r="B231" s="116">
        <f>'Initial Client Information'!B231</f>
        <v>0</v>
      </c>
      <c r="C231" s="117">
        <f>'Initial Client Information'!C231</f>
        <v>0</v>
      </c>
      <c r="D231" s="118">
        <f>'Initial Client Information'!D231</f>
        <v>0</v>
      </c>
      <c r="E231" s="130">
        <f>'Initial Client Information'!E231</f>
        <v>0</v>
      </c>
      <c r="F231" s="140"/>
      <c r="G231" s="136"/>
      <c r="H231" s="136"/>
      <c r="I231" s="142"/>
      <c r="J231" s="176">
        <f>'Discharge Information'!F231</f>
        <v>0</v>
      </c>
      <c r="K231" s="87"/>
    </row>
    <row r="232" spans="1:11" ht="60" customHeight="1" x14ac:dyDescent="0.25">
      <c r="A232" s="1">
        <f t="shared" si="3"/>
        <v>220</v>
      </c>
      <c r="B232" s="116">
        <f>'Initial Client Information'!B232</f>
        <v>0</v>
      </c>
      <c r="C232" s="117">
        <f>'Initial Client Information'!C232</f>
        <v>0</v>
      </c>
      <c r="D232" s="118">
        <f>'Initial Client Information'!D232</f>
        <v>0</v>
      </c>
      <c r="E232" s="130">
        <f>'Initial Client Information'!E232</f>
        <v>0</v>
      </c>
      <c r="F232" s="140"/>
      <c r="G232" s="136"/>
      <c r="H232" s="136"/>
      <c r="I232" s="142"/>
      <c r="J232" s="176">
        <f>'Discharge Information'!F232</f>
        <v>0</v>
      </c>
      <c r="K232" s="87"/>
    </row>
    <row r="233" spans="1:11" ht="60" customHeight="1" x14ac:dyDescent="0.25">
      <c r="A233" s="1">
        <f t="shared" si="3"/>
        <v>221</v>
      </c>
      <c r="B233" s="116">
        <f>'Initial Client Information'!B233</f>
        <v>0</v>
      </c>
      <c r="C233" s="117">
        <f>'Initial Client Information'!C233</f>
        <v>0</v>
      </c>
      <c r="D233" s="118">
        <f>'Initial Client Information'!D233</f>
        <v>0</v>
      </c>
      <c r="E233" s="130">
        <f>'Initial Client Information'!E233</f>
        <v>0</v>
      </c>
      <c r="F233" s="140"/>
      <c r="G233" s="136"/>
      <c r="H233" s="136"/>
      <c r="I233" s="142"/>
      <c r="J233" s="176">
        <f>'Discharge Information'!F233</f>
        <v>0</v>
      </c>
      <c r="K233" s="87"/>
    </row>
    <row r="234" spans="1:11" ht="60" customHeight="1" x14ac:dyDescent="0.25">
      <c r="A234" s="1">
        <f t="shared" si="3"/>
        <v>222</v>
      </c>
      <c r="B234" s="116">
        <f>'Initial Client Information'!B234</f>
        <v>0</v>
      </c>
      <c r="C234" s="117">
        <f>'Initial Client Information'!C234</f>
        <v>0</v>
      </c>
      <c r="D234" s="118">
        <f>'Initial Client Information'!D234</f>
        <v>0</v>
      </c>
      <c r="E234" s="130">
        <f>'Initial Client Information'!E234</f>
        <v>0</v>
      </c>
      <c r="F234" s="140"/>
      <c r="G234" s="136"/>
      <c r="H234" s="136"/>
      <c r="I234" s="142"/>
      <c r="J234" s="176">
        <f>'Discharge Information'!F234</f>
        <v>0</v>
      </c>
      <c r="K234" s="87"/>
    </row>
    <row r="235" spans="1:11" ht="60" customHeight="1" x14ac:dyDescent="0.25">
      <c r="A235" s="1">
        <f t="shared" si="3"/>
        <v>223</v>
      </c>
      <c r="B235" s="116">
        <f>'Initial Client Information'!B235</f>
        <v>0</v>
      </c>
      <c r="C235" s="117">
        <f>'Initial Client Information'!C235</f>
        <v>0</v>
      </c>
      <c r="D235" s="118">
        <f>'Initial Client Information'!D235</f>
        <v>0</v>
      </c>
      <c r="E235" s="130">
        <f>'Initial Client Information'!E235</f>
        <v>0</v>
      </c>
      <c r="F235" s="140"/>
      <c r="G235" s="136"/>
      <c r="H235" s="136"/>
      <c r="I235" s="142"/>
      <c r="J235" s="176">
        <f>'Discharge Information'!F235</f>
        <v>0</v>
      </c>
      <c r="K235" s="87"/>
    </row>
    <row r="236" spans="1:11" ht="60" customHeight="1" x14ac:dyDescent="0.25">
      <c r="A236" s="1">
        <f t="shared" si="3"/>
        <v>224</v>
      </c>
      <c r="B236" s="116">
        <f>'Initial Client Information'!B236</f>
        <v>0</v>
      </c>
      <c r="C236" s="117">
        <f>'Initial Client Information'!C236</f>
        <v>0</v>
      </c>
      <c r="D236" s="118">
        <f>'Initial Client Information'!D236</f>
        <v>0</v>
      </c>
      <c r="E236" s="130">
        <f>'Initial Client Information'!E236</f>
        <v>0</v>
      </c>
      <c r="F236" s="140"/>
      <c r="G236" s="136"/>
      <c r="H236" s="136"/>
      <c r="I236" s="142"/>
      <c r="J236" s="176">
        <f>'Discharge Information'!F236</f>
        <v>0</v>
      </c>
      <c r="K236" s="87"/>
    </row>
    <row r="237" spans="1:11" ht="60" customHeight="1" x14ac:dyDescent="0.25">
      <c r="A237" s="1">
        <f t="shared" si="3"/>
        <v>225</v>
      </c>
      <c r="B237" s="116">
        <f>'Initial Client Information'!B237</f>
        <v>0</v>
      </c>
      <c r="C237" s="117">
        <f>'Initial Client Information'!C237</f>
        <v>0</v>
      </c>
      <c r="D237" s="118">
        <f>'Initial Client Information'!D237</f>
        <v>0</v>
      </c>
      <c r="E237" s="130">
        <f>'Initial Client Information'!E237</f>
        <v>0</v>
      </c>
      <c r="F237" s="140"/>
      <c r="G237" s="136"/>
      <c r="H237" s="136"/>
      <c r="I237" s="142"/>
      <c r="J237" s="176">
        <f>'Discharge Information'!F237</f>
        <v>0</v>
      </c>
      <c r="K237" s="87"/>
    </row>
    <row r="238" spans="1:11" ht="60" customHeight="1" x14ac:dyDescent="0.25">
      <c r="A238" s="1">
        <f t="shared" si="3"/>
        <v>226</v>
      </c>
      <c r="B238" s="116">
        <f>'Initial Client Information'!B238</f>
        <v>0</v>
      </c>
      <c r="C238" s="117">
        <f>'Initial Client Information'!C238</f>
        <v>0</v>
      </c>
      <c r="D238" s="118">
        <f>'Initial Client Information'!D238</f>
        <v>0</v>
      </c>
      <c r="E238" s="130">
        <f>'Initial Client Information'!E238</f>
        <v>0</v>
      </c>
      <c r="F238" s="140"/>
      <c r="G238" s="136"/>
      <c r="H238" s="136"/>
      <c r="I238" s="142"/>
      <c r="J238" s="176">
        <f>'Discharge Information'!F238</f>
        <v>0</v>
      </c>
      <c r="K238" s="87"/>
    </row>
    <row r="239" spans="1:11" ht="60" customHeight="1" x14ac:dyDescent="0.25">
      <c r="A239" s="1">
        <f t="shared" si="3"/>
        <v>227</v>
      </c>
      <c r="B239" s="116">
        <f>'Initial Client Information'!B239</f>
        <v>0</v>
      </c>
      <c r="C239" s="117">
        <f>'Initial Client Information'!C239</f>
        <v>0</v>
      </c>
      <c r="D239" s="118">
        <f>'Initial Client Information'!D239</f>
        <v>0</v>
      </c>
      <c r="E239" s="130">
        <f>'Initial Client Information'!E239</f>
        <v>0</v>
      </c>
      <c r="F239" s="140"/>
      <c r="G239" s="136"/>
      <c r="H239" s="136"/>
      <c r="I239" s="142"/>
      <c r="J239" s="176">
        <f>'Discharge Information'!F239</f>
        <v>0</v>
      </c>
      <c r="K239" s="87"/>
    </row>
    <row r="240" spans="1:11" ht="60" customHeight="1" x14ac:dyDescent="0.25">
      <c r="A240" s="1">
        <f t="shared" si="3"/>
        <v>228</v>
      </c>
      <c r="B240" s="116">
        <f>'Initial Client Information'!B240</f>
        <v>0</v>
      </c>
      <c r="C240" s="117">
        <f>'Initial Client Information'!C240</f>
        <v>0</v>
      </c>
      <c r="D240" s="118">
        <f>'Initial Client Information'!D240</f>
        <v>0</v>
      </c>
      <c r="E240" s="130">
        <f>'Initial Client Information'!E240</f>
        <v>0</v>
      </c>
      <c r="F240" s="140"/>
      <c r="G240" s="136"/>
      <c r="H240" s="136"/>
      <c r="I240" s="142"/>
      <c r="J240" s="176">
        <f>'Discharge Information'!F240</f>
        <v>0</v>
      </c>
      <c r="K240" s="87"/>
    </row>
    <row r="241" spans="1:11" ht="60" customHeight="1" x14ac:dyDescent="0.25">
      <c r="A241" s="1">
        <f t="shared" si="3"/>
        <v>229</v>
      </c>
      <c r="B241" s="116">
        <f>'Initial Client Information'!B241</f>
        <v>0</v>
      </c>
      <c r="C241" s="117">
        <f>'Initial Client Information'!C241</f>
        <v>0</v>
      </c>
      <c r="D241" s="118">
        <f>'Initial Client Information'!D241</f>
        <v>0</v>
      </c>
      <c r="E241" s="130">
        <f>'Initial Client Information'!E241</f>
        <v>0</v>
      </c>
      <c r="F241" s="140"/>
      <c r="G241" s="136"/>
      <c r="H241" s="136"/>
      <c r="I241" s="142"/>
      <c r="J241" s="176">
        <f>'Discharge Information'!F241</f>
        <v>0</v>
      </c>
      <c r="K241" s="87"/>
    </row>
    <row r="242" spans="1:11" ht="60" customHeight="1" x14ac:dyDescent="0.25">
      <c r="A242" s="1">
        <f t="shared" si="3"/>
        <v>230</v>
      </c>
      <c r="B242" s="116">
        <f>'Initial Client Information'!B242</f>
        <v>0</v>
      </c>
      <c r="C242" s="117">
        <f>'Initial Client Information'!C242</f>
        <v>0</v>
      </c>
      <c r="D242" s="118">
        <f>'Initial Client Information'!D242</f>
        <v>0</v>
      </c>
      <c r="E242" s="130">
        <f>'Initial Client Information'!E242</f>
        <v>0</v>
      </c>
      <c r="F242" s="140"/>
      <c r="G242" s="136"/>
      <c r="H242" s="136"/>
      <c r="I242" s="142"/>
      <c r="J242" s="176">
        <f>'Discharge Information'!F242</f>
        <v>0</v>
      </c>
      <c r="K242" s="87"/>
    </row>
    <row r="243" spans="1:11" ht="60" customHeight="1" x14ac:dyDescent="0.25">
      <c r="A243" s="1">
        <f t="shared" si="3"/>
        <v>231</v>
      </c>
      <c r="B243" s="116">
        <f>'Initial Client Information'!B243</f>
        <v>0</v>
      </c>
      <c r="C243" s="117">
        <f>'Initial Client Information'!C243</f>
        <v>0</v>
      </c>
      <c r="D243" s="118">
        <f>'Initial Client Information'!D243</f>
        <v>0</v>
      </c>
      <c r="E243" s="130">
        <f>'Initial Client Information'!E243</f>
        <v>0</v>
      </c>
      <c r="F243" s="140"/>
      <c r="G243" s="136"/>
      <c r="H243" s="136"/>
      <c r="I243" s="142"/>
      <c r="J243" s="176">
        <f>'Discharge Information'!F243</f>
        <v>0</v>
      </c>
      <c r="K243" s="87"/>
    </row>
    <row r="244" spans="1:11" ht="60" customHeight="1" x14ac:dyDescent="0.25">
      <c r="A244" s="1">
        <f t="shared" si="3"/>
        <v>232</v>
      </c>
      <c r="B244" s="116">
        <f>'Initial Client Information'!B244</f>
        <v>0</v>
      </c>
      <c r="C244" s="117">
        <f>'Initial Client Information'!C244</f>
        <v>0</v>
      </c>
      <c r="D244" s="118">
        <f>'Initial Client Information'!D244</f>
        <v>0</v>
      </c>
      <c r="E244" s="130">
        <f>'Initial Client Information'!E244</f>
        <v>0</v>
      </c>
      <c r="F244" s="140"/>
      <c r="G244" s="136"/>
      <c r="H244" s="136"/>
      <c r="I244" s="142"/>
      <c r="J244" s="176">
        <f>'Discharge Information'!F244</f>
        <v>0</v>
      </c>
      <c r="K244" s="87"/>
    </row>
    <row r="245" spans="1:11" ht="60" customHeight="1" x14ac:dyDescent="0.25">
      <c r="A245" s="1">
        <f t="shared" si="3"/>
        <v>233</v>
      </c>
      <c r="B245" s="116">
        <f>'Initial Client Information'!B245</f>
        <v>0</v>
      </c>
      <c r="C245" s="117">
        <f>'Initial Client Information'!C245</f>
        <v>0</v>
      </c>
      <c r="D245" s="118">
        <f>'Initial Client Information'!D245</f>
        <v>0</v>
      </c>
      <c r="E245" s="130">
        <f>'Initial Client Information'!E245</f>
        <v>0</v>
      </c>
      <c r="F245" s="140"/>
      <c r="G245" s="136"/>
      <c r="H245" s="136"/>
      <c r="I245" s="142"/>
      <c r="J245" s="176">
        <f>'Discharge Information'!F245</f>
        <v>0</v>
      </c>
      <c r="K245" s="87"/>
    </row>
    <row r="246" spans="1:11" ht="60" customHeight="1" x14ac:dyDescent="0.25">
      <c r="A246" s="1">
        <f t="shared" si="3"/>
        <v>234</v>
      </c>
      <c r="B246" s="116">
        <f>'Initial Client Information'!B246</f>
        <v>0</v>
      </c>
      <c r="C246" s="117">
        <f>'Initial Client Information'!C246</f>
        <v>0</v>
      </c>
      <c r="D246" s="118">
        <f>'Initial Client Information'!D246</f>
        <v>0</v>
      </c>
      <c r="E246" s="130">
        <f>'Initial Client Information'!E246</f>
        <v>0</v>
      </c>
      <c r="F246" s="140"/>
      <c r="G246" s="136"/>
      <c r="H246" s="136"/>
      <c r="I246" s="142"/>
      <c r="J246" s="176">
        <f>'Discharge Information'!F246</f>
        <v>0</v>
      </c>
      <c r="K246" s="87"/>
    </row>
    <row r="247" spans="1:11" ht="60" customHeight="1" x14ac:dyDescent="0.25">
      <c r="A247" s="1">
        <f t="shared" si="3"/>
        <v>235</v>
      </c>
      <c r="B247" s="116">
        <f>'Initial Client Information'!B247</f>
        <v>0</v>
      </c>
      <c r="C247" s="117">
        <f>'Initial Client Information'!C247</f>
        <v>0</v>
      </c>
      <c r="D247" s="118">
        <f>'Initial Client Information'!D247</f>
        <v>0</v>
      </c>
      <c r="E247" s="130">
        <f>'Initial Client Information'!E247</f>
        <v>0</v>
      </c>
      <c r="F247" s="140"/>
      <c r="G247" s="136"/>
      <c r="H247" s="136"/>
      <c r="I247" s="142"/>
      <c r="J247" s="176">
        <f>'Discharge Information'!F247</f>
        <v>0</v>
      </c>
      <c r="K247" s="87"/>
    </row>
    <row r="248" spans="1:11" ht="60" customHeight="1" x14ac:dyDescent="0.25">
      <c r="A248" s="1">
        <f t="shared" si="3"/>
        <v>236</v>
      </c>
      <c r="B248" s="116">
        <f>'Initial Client Information'!B248</f>
        <v>0</v>
      </c>
      <c r="C248" s="117">
        <f>'Initial Client Information'!C248</f>
        <v>0</v>
      </c>
      <c r="D248" s="118">
        <f>'Initial Client Information'!D248</f>
        <v>0</v>
      </c>
      <c r="E248" s="130">
        <f>'Initial Client Information'!E248</f>
        <v>0</v>
      </c>
      <c r="F248" s="140"/>
      <c r="G248" s="136"/>
      <c r="H248" s="136"/>
      <c r="I248" s="142"/>
      <c r="J248" s="176">
        <f>'Discharge Information'!F248</f>
        <v>0</v>
      </c>
      <c r="K248" s="87"/>
    </row>
    <row r="249" spans="1:11" ht="60" customHeight="1" x14ac:dyDescent="0.25">
      <c r="A249" s="1">
        <f t="shared" si="3"/>
        <v>237</v>
      </c>
      <c r="B249" s="116">
        <f>'Initial Client Information'!B249</f>
        <v>0</v>
      </c>
      <c r="C249" s="117">
        <f>'Initial Client Information'!C249</f>
        <v>0</v>
      </c>
      <c r="D249" s="118">
        <f>'Initial Client Information'!D249</f>
        <v>0</v>
      </c>
      <c r="E249" s="130">
        <f>'Initial Client Information'!E249</f>
        <v>0</v>
      </c>
      <c r="F249" s="140"/>
      <c r="G249" s="136"/>
      <c r="H249" s="136"/>
      <c r="I249" s="142"/>
      <c r="J249" s="176">
        <f>'Discharge Information'!F249</f>
        <v>0</v>
      </c>
      <c r="K249" s="87"/>
    </row>
    <row r="250" spans="1:11" ht="60" customHeight="1" x14ac:dyDescent="0.25">
      <c r="A250" s="1">
        <f t="shared" si="3"/>
        <v>238</v>
      </c>
      <c r="B250" s="116">
        <f>'Initial Client Information'!B250</f>
        <v>0</v>
      </c>
      <c r="C250" s="117">
        <f>'Initial Client Information'!C250</f>
        <v>0</v>
      </c>
      <c r="D250" s="118">
        <f>'Initial Client Information'!D250</f>
        <v>0</v>
      </c>
      <c r="E250" s="130">
        <f>'Initial Client Information'!E250</f>
        <v>0</v>
      </c>
      <c r="F250" s="140"/>
      <c r="G250" s="136"/>
      <c r="H250" s="136"/>
      <c r="I250" s="142"/>
      <c r="J250" s="176">
        <f>'Discharge Information'!F250</f>
        <v>0</v>
      </c>
      <c r="K250" s="87"/>
    </row>
    <row r="251" spans="1:11" ht="60" customHeight="1" x14ac:dyDescent="0.25">
      <c r="A251" s="1">
        <f t="shared" si="3"/>
        <v>239</v>
      </c>
      <c r="B251" s="116">
        <f>'Initial Client Information'!B251</f>
        <v>0</v>
      </c>
      <c r="C251" s="117">
        <f>'Initial Client Information'!C251</f>
        <v>0</v>
      </c>
      <c r="D251" s="118">
        <f>'Initial Client Information'!D251</f>
        <v>0</v>
      </c>
      <c r="E251" s="130">
        <f>'Initial Client Information'!E251</f>
        <v>0</v>
      </c>
      <c r="F251" s="140"/>
      <c r="G251" s="136"/>
      <c r="H251" s="136"/>
      <c r="I251" s="142"/>
      <c r="J251" s="176">
        <f>'Discharge Information'!F251</f>
        <v>0</v>
      </c>
      <c r="K251" s="87"/>
    </row>
    <row r="252" spans="1:11" ht="60" customHeight="1" x14ac:dyDescent="0.25">
      <c r="A252" s="1">
        <f t="shared" si="3"/>
        <v>240</v>
      </c>
      <c r="B252" s="116">
        <f>'Initial Client Information'!B252</f>
        <v>0</v>
      </c>
      <c r="C252" s="117">
        <f>'Initial Client Information'!C252</f>
        <v>0</v>
      </c>
      <c r="D252" s="118">
        <f>'Initial Client Information'!D252</f>
        <v>0</v>
      </c>
      <c r="E252" s="130">
        <f>'Initial Client Information'!E252</f>
        <v>0</v>
      </c>
      <c r="F252" s="140"/>
      <c r="G252" s="136"/>
      <c r="H252" s="136"/>
      <c r="I252" s="142"/>
      <c r="J252" s="176">
        <f>'Discharge Information'!F252</f>
        <v>0</v>
      </c>
      <c r="K252" s="87"/>
    </row>
    <row r="253" spans="1:11" ht="60" customHeight="1" x14ac:dyDescent="0.25">
      <c r="A253" s="1">
        <f t="shared" si="3"/>
        <v>241</v>
      </c>
      <c r="B253" s="116">
        <f>'Initial Client Information'!B253</f>
        <v>0</v>
      </c>
      <c r="C253" s="117">
        <f>'Initial Client Information'!C253</f>
        <v>0</v>
      </c>
      <c r="D253" s="118">
        <f>'Initial Client Information'!D253</f>
        <v>0</v>
      </c>
      <c r="E253" s="130">
        <f>'Initial Client Information'!E253</f>
        <v>0</v>
      </c>
      <c r="F253" s="140"/>
      <c r="G253" s="136"/>
      <c r="H253" s="136"/>
      <c r="I253" s="142"/>
      <c r="J253" s="176">
        <f>'Discharge Information'!F253</f>
        <v>0</v>
      </c>
      <c r="K253" s="87"/>
    </row>
    <row r="254" spans="1:11" ht="60" customHeight="1" x14ac:dyDescent="0.25">
      <c r="A254" s="1">
        <f t="shared" si="3"/>
        <v>242</v>
      </c>
      <c r="B254" s="116">
        <f>'Initial Client Information'!B254</f>
        <v>0</v>
      </c>
      <c r="C254" s="117">
        <f>'Initial Client Information'!C254</f>
        <v>0</v>
      </c>
      <c r="D254" s="118">
        <f>'Initial Client Information'!D254</f>
        <v>0</v>
      </c>
      <c r="E254" s="130">
        <f>'Initial Client Information'!E254</f>
        <v>0</v>
      </c>
      <c r="F254" s="140"/>
      <c r="G254" s="136"/>
      <c r="H254" s="136"/>
      <c r="I254" s="142"/>
      <c r="J254" s="176">
        <f>'Discharge Information'!F254</f>
        <v>0</v>
      </c>
      <c r="K254" s="87"/>
    </row>
    <row r="255" spans="1:11" ht="60" customHeight="1" x14ac:dyDescent="0.25">
      <c r="A255" s="1">
        <f t="shared" si="3"/>
        <v>243</v>
      </c>
      <c r="B255" s="116">
        <f>'Initial Client Information'!B255</f>
        <v>0</v>
      </c>
      <c r="C255" s="117">
        <f>'Initial Client Information'!C255</f>
        <v>0</v>
      </c>
      <c r="D255" s="118">
        <f>'Initial Client Information'!D255</f>
        <v>0</v>
      </c>
      <c r="E255" s="130">
        <f>'Initial Client Information'!E255</f>
        <v>0</v>
      </c>
      <c r="F255" s="140"/>
      <c r="G255" s="136"/>
      <c r="H255" s="136"/>
      <c r="I255" s="142"/>
      <c r="J255" s="176">
        <f>'Discharge Information'!F255</f>
        <v>0</v>
      </c>
      <c r="K255" s="87"/>
    </row>
    <row r="256" spans="1:11" ht="60" customHeight="1" x14ac:dyDescent="0.25">
      <c r="A256" s="1">
        <f t="shared" si="3"/>
        <v>244</v>
      </c>
      <c r="B256" s="116">
        <f>'Initial Client Information'!B256</f>
        <v>0</v>
      </c>
      <c r="C256" s="117">
        <f>'Initial Client Information'!C256</f>
        <v>0</v>
      </c>
      <c r="D256" s="118">
        <f>'Initial Client Information'!D256</f>
        <v>0</v>
      </c>
      <c r="E256" s="130">
        <f>'Initial Client Information'!E256</f>
        <v>0</v>
      </c>
      <c r="F256" s="140"/>
      <c r="G256" s="136"/>
      <c r="H256" s="136"/>
      <c r="I256" s="142"/>
      <c r="J256" s="176">
        <f>'Discharge Information'!F256</f>
        <v>0</v>
      </c>
      <c r="K256" s="87"/>
    </row>
    <row r="257" spans="1:11" ht="60" customHeight="1" x14ac:dyDescent="0.25">
      <c r="A257" s="1">
        <f t="shared" si="3"/>
        <v>245</v>
      </c>
      <c r="B257" s="116">
        <f>'Initial Client Information'!B257</f>
        <v>0</v>
      </c>
      <c r="C257" s="117">
        <f>'Initial Client Information'!C257</f>
        <v>0</v>
      </c>
      <c r="D257" s="118">
        <f>'Initial Client Information'!D257</f>
        <v>0</v>
      </c>
      <c r="E257" s="130">
        <f>'Initial Client Information'!E257</f>
        <v>0</v>
      </c>
      <c r="F257" s="140"/>
      <c r="G257" s="136"/>
      <c r="H257" s="136"/>
      <c r="I257" s="142"/>
      <c r="J257" s="176">
        <f>'Discharge Information'!F257</f>
        <v>0</v>
      </c>
      <c r="K257" s="87"/>
    </row>
    <row r="258" spans="1:11" ht="60" customHeight="1" x14ac:dyDescent="0.25">
      <c r="A258" s="1">
        <f t="shared" si="3"/>
        <v>246</v>
      </c>
      <c r="B258" s="116">
        <f>'Initial Client Information'!B258</f>
        <v>0</v>
      </c>
      <c r="C258" s="117">
        <f>'Initial Client Information'!C258</f>
        <v>0</v>
      </c>
      <c r="D258" s="118">
        <f>'Initial Client Information'!D258</f>
        <v>0</v>
      </c>
      <c r="E258" s="130">
        <f>'Initial Client Information'!E258</f>
        <v>0</v>
      </c>
      <c r="F258" s="140"/>
      <c r="G258" s="136"/>
      <c r="H258" s="136"/>
      <c r="I258" s="142"/>
      <c r="J258" s="176">
        <f>'Discharge Information'!F258</f>
        <v>0</v>
      </c>
      <c r="K258" s="87"/>
    </row>
    <row r="259" spans="1:11" ht="60" customHeight="1" x14ac:dyDescent="0.25">
      <c r="A259" s="1">
        <f t="shared" si="3"/>
        <v>247</v>
      </c>
      <c r="B259" s="116">
        <f>'Initial Client Information'!B259</f>
        <v>0</v>
      </c>
      <c r="C259" s="117">
        <f>'Initial Client Information'!C259</f>
        <v>0</v>
      </c>
      <c r="D259" s="118">
        <f>'Initial Client Information'!D259</f>
        <v>0</v>
      </c>
      <c r="E259" s="130">
        <f>'Initial Client Information'!E259</f>
        <v>0</v>
      </c>
      <c r="F259" s="140"/>
      <c r="G259" s="136"/>
      <c r="H259" s="136"/>
      <c r="I259" s="142"/>
      <c r="J259" s="176">
        <f>'Discharge Information'!F259</f>
        <v>0</v>
      </c>
      <c r="K259" s="87"/>
    </row>
    <row r="260" spans="1:11" ht="60" customHeight="1" x14ac:dyDescent="0.25">
      <c r="A260" s="1">
        <f t="shared" si="3"/>
        <v>248</v>
      </c>
      <c r="B260" s="116">
        <f>'Initial Client Information'!B260</f>
        <v>0</v>
      </c>
      <c r="C260" s="117">
        <f>'Initial Client Information'!C260</f>
        <v>0</v>
      </c>
      <c r="D260" s="118">
        <f>'Initial Client Information'!D260</f>
        <v>0</v>
      </c>
      <c r="E260" s="130">
        <f>'Initial Client Information'!E260</f>
        <v>0</v>
      </c>
      <c r="F260" s="140"/>
      <c r="G260" s="136"/>
      <c r="H260" s="136"/>
      <c r="I260" s="142"/>
      <c r="J260" s="176">
        <f>'Discharge Information'!F260</f>
        <v>0</v>
      </c>
      <c r="K260" s="87"/>
    </row>
    <row r="261" spans="1:11" ht="60" customHeight="1" x14ac:dyDescent="0.25">
      <c r="A261" s="1">
        <f t="shared" si="3"/>
        <v>249</v>
      </c>
      <c r="B261" s="116">
        <f>'Initial Client Information'!B261</f>
        <v>0</v>
      </c>
      <c r="C261" s="117">
        <f>'Initial Client Information'!C261</f>
        <v>0</v>
      </c>
      <c r="D261" s="118">
        <f>'Initial Client Information'!D261</f>
        <v>0</v>
      </c>
      <c r="E261" s="130">
        <f>'Initial Client Information'!E261</f>
        <v>0</v>
      </c>
      <c r="F261" s="140"/>
      <c r="G261" s="136"/>
      <c r="H261" s="136"/>
      <c r="I261" s="142"/>
      <c r="J261" s="176">
        <f>'Discharge Information'!F261</f>
        <v>0</v>
      </c>
      <c r="K261" s="87"/>
    </row>
    <row r="262" spans="1:11" ht="60" customHeight="1" x14ac:dyDescent="0.25">
      <c r="A262" s="1">
        <f t="shared" si="3"/>
        <v>250</v>
      </c>
      <c r="B262" s="116">
        <f>'Initial Client Information'!B262</f>
        <v>0</v>
      </c>
      <c r="C262" s="117">
        <f>'Initial Client Information'!C262</f>
        <v>0</v>
      </c>
      <c r="D262" s="118">
        <f>'Initial Client Information'!D262</f>
        <v>0</v>
      </c>
      <c r="E262" s="130">
        <f>'Initial Client Information'!E262</f>
        <v>0</v>
      </c>
      <c r="F262" s="140"/>
      <c r="G262" s="136"/>
      <c r="H262" s="136"/>
      <c r="I262" s="142"/>
      <c r="J262" s="176">
        <f>'Discharge Information'!F262</f>
        <v>0</v>
      </c>
      <c r="K262" s="87"/>
    </row>
    <row r="263" spans="1:11" ht="60" customHeight="1" x14ac:dyDescent="0.25">
      <c r="A263" s="1">
        <f t="shared" si="3"/>
        <v>251</v>
      </c>
      <c r="B263" s="116">
        <f>'Initial Client Information'!B263</f>
        <v>0</v>
      </c>
      <c r="C263" s="117">
        <f>'Initial Client Information'!C263</f>
        <v>0</v>
      </c>
      <c r="D263" s="118">
        <f>'Initial Client Information'!D263</f>
        <v>0</v>
      </c>
      <c r="E263" s="130">
        <f>'Initial Client Information'!E263</f>
        <v>0</v>
      </c>
      <c r="F263" s="140"/>
      <c r="G263" s="136"/>
      <c r="H263" s="136"/>
      <c r="I263" s="142"/>
      <c r="J263" s="176">
        <f>'Discharge Information'!F263</f>
        <v>0</v>
      </c>
      <c r="K263" s="87"/>
    </row>
    <row r="264" spans="1:11" ht="60" customHeight="1" x14ac:dyDescent="0.25">
      <c r="A264" s="1">
        <f t="shared" si="3"/>
        <v>252</v>
      </c>
      <c r="B264" s="116">
        <f>'Initial Client Information'!B264</f>
        <v>0</v>
      </c>
      <c r="C264" s="117">
        <f>'Initial Client Information'!C264</f>
        <v>0</v>
      </c>
      <c r="D264" s="118">
        <f>'Initial Client Information'!D264</f>
        <v>0</v>
      </c>
      <c r="E264" s="130">
        <f>'Initial Client Information'!E264</f>
        <v>0</v>
      </c>
      <c r="F264" s="140"/>
      <c r="G264" s="136"/>
      <c r="H264" s="136"/>
      <c r="I264" s="142"/>
      <c r="J264" s="176">
        <f>'Discharge Information'!F264</f>
        <v>0</v>
      </c>
      <c r="K264" s="87"/>
    </row>
    <row r="265" spans="1:11" ht="60" customHeight="1" x14ac:dyDescent="0.25">
      <c r="A265" s="1">
        <f t="shared" si="3"/>
        <v>253</v>
      </c>
      <c r="B265" s="116">
        <f>'Initial Client Information'!B265</f>
        <v>0</v>
      </c>
      <c r="C265" s="117">
        <f>'Initial Client Information'!C265</f>
        <v>0</v>
      </c>
      <c r="D265" s="118">
        <f>'Initial Client Information'!D265</f>
        <v>0</v>
      </c>
      <c r="E265" s="130">
        <f>'Initial Client Information'!E265</f>
        <v>0</v>
      </c>
      <c r="F265" s="140"/>
      <c r="G265" s="136"/>
      <c r="H265" s="136"/>
      <c r="I265" s="142"/>
      <c r="J265" s="176">
        <f>'Discharge Information'!F265</f>
        <v>0</v>
      </c>
      <c r="K265" s="87"/>
    </row>
    <row r="266" spans="1:11" ht="60" customHeight="1" x14ac:dyDescent="0.25">
      <c r="A266" s="1">
        <f t="shared" si="3"/>
        <v>254</v>
      </c>
      <c r="B266" s="116">
        <f>'Initial Client Information'!B266</f>
        <v>0</v>
      </c>
      <c r="C266" s="117">
        <f>'Initial Client Information'!C266</f>
        <v>0</v>
      </c>
      <c r="D266" s="118">
        <f>'Initial Client Information'!D266</f>
        <v>0</v>
      </c>
      <c r="E266" s="130">
        <f>'Initial Client Information'!E266</f>
        <v>0</v>
      </c>
      <c r="F266" s="140"/>
      <c r="G266" s="136"/>
      <c r="H266" s="136"/>
      <c r="I266" s="142"/>
      <c r="J266" s="176">
        <f>'Discharge Information'!F266</f>
        <v>0</v>
      </c>
      <c r="K266" s="87"/>
    </row>
    <row r="267" spans="1:11" ht="60" customHeight="1" x14ac:dyDescent="0.25">
      <c r="A267" s="1">
        <f t="shared" si="3"/>
        <v>255</v>
      </c>
      <c r="B267" s="116">
        <f>'Initial Client Information'!B267</f>
        <v>0</v>
      </c>
      <c r="C267" s="117">
        <f>'Initial Client Information'!C267</f>
        <v>0</v>
      </c>
      <c r="D267" s="118">
        <f>'Initial Client Information'!D267</f>
        <v>0</v>
      </c>
      <c r="E267" s="130">
        <f>'Initial Client Information'!E267</f>
        <v>0</v>
      </c>
      <c r="F267" s="140"/>
      <c r="G267" s="136"/>
      <c r="H267" s="136"/>
      <c r="I267" s="142"/>
      <c r="J267" s="176">
        <f>'Discharge Information'!F267</f>
        <v>0</v>
      </c>
      <c r="K267" s="87"/>
    </row>
    <row r="268" spans="1:11" ht="60" customHeight="1" x14ac:dyDescent="0.25">
      <c r="A268" s="1">
        <f t="shared" si="3"/>
        <v>256</v>
      </c>
      <c r="B268" s="116">
        <f>'Initial Client Information'!B268</f>
        <v>0</v>
      </c>
      <c r="C268" s="117">
        <f>'Initial Client Information'!C268</f>
        <v>0</v>
      </c>
      <c r="D268" s="118">
        <f>'Initial Client Information'!D268</f>
        <v>0</v>
      </c>
      <c r="E268" s="130">
        <f>'Initial Client Information'!E268</f>
        <v>0</v>
      </c>
      <c r="F268" s="140"/>
      <c r="G268" s="136"/>
      <c r="H268" s="136"/>
      <c r="I268" s="142"/>
      <c r="J268" s="176">
        <f>'Discharge Information'!F268</f>
        <v>0</v>
      </c>
      <c r="K268" s="87"/>
    </row>
    <row r="269" spans="1:11" ht="60" customHeight="1" x14ac:dyDescent="0.25">
      <c r="A269" s="1">
        <f t="shared" si="3"/>
        <v>257</v>
      </c>
      <c r="B269" s="116">
        <f>'Initial Client Information'!B269</f>
        <v>0</v>
      </c>
      <c r="C269" s="117">
        <f>'Initial Client Information'!C269</f>
        <v>0</v>
      </c>
      <c r="D269" s="118">
        <f>'Initial Client Information'!D269</f>
        <v>0</v>
      </c>
      <c r="E269" s="130">
        <f>'Initial Client Information'!E269</f>
        <v>0</v>
      </c>
      <c r="F269" s="140"/>
      <c r="G269" s="136"/>
      <c r="H269" s="136"/>
      <c r="I269" s="142"/>
      <c r="J269" s="176">
        <f>'Discharge Information'!F269</f>
        <v>0</v>
      </c>
      <c r="K269" s="87"/>
    </row>
    <row r="270" spans="1:11" ht="60" customHeight="1" x14ac:dyDescent="0.25">
      <c r="A270" s="1">
        <f t="shared" ref="A270:A333" si="4">ROW(A258)</f>
        <v>258</v>
      </c>
      <c r="B270" s="116">
        <f>'Initial Client Information'!B270</f>
        <v>0</v>
      </c>
      <c r="C270" s="117">
        <f>'Initial Client Information'!C270</f>
        <v>0</v>
      </c>
      <c r="D270" s="118">
        <f>'Initial Client Information'!D270</f>
        <v>0</v>
      </c>
      <c r="E270" s="130">
        <f>'Initial Client Information'!E270</f>
        <v>0</v>
      </c>
      <c r="F270" s="140"/>
      <c r="G270" s="136"/>
      <c r="H270" s="136"/>
      <c r="I270" s="142"/>
      <c r="J270" s="176">
        <f>'Discharge Information'!F270</f>
        <v>0</v>
      </c>
      <c r="K270" s="87"/>
    </row>
    <row r="271" spans="1:11" ht="60" customHeight="1" x14ac:dyDescent="0.25">
      <c r="A271" s="1">
        <f t="shared" si="4"/>
        <v>259</v>
      </c>
      <c r="B271" s="116">
        <f>'Initial Client Information'!B271</f>
        <v>0</v>
      </c>
      <c r="C271" s="117">
        <f>'Initial Client Information'!C271</f>
        <v>0</v>
      </c>
      <c r="D271" s="118">
        <f>'Initial Client Information'!D271</f>
        <v>0</v>
      </c>
      <c r="E271" s="130">
        <f>'Initial Client Information'!E271</f>
        <v>0</v>
      </c>
      <c r="F271" s="140"/>
      <c r="G271" s="136"/>
      <c r="H271" s="136"/>
      <c r="I271" s="142"/>
      <c r="J271" s="176">
        <f>'Discharge Information'!F271</f>
        <v>0</v>
      </c>
      <c r="K271" s="87"/>
    </row>
    <row r="272" spans="1:11" ht="60" customHeight="1" x14ac:dyDescent="0.25">
      <c r="A272" s="1">
        <f t="shared" si="4"/>
        <v>260</v>
      </c>
      <c r="B272" s="116">
        <f>'Initial Client Information'!B272</f>
        <v>0</v>
      </c>
      <c r="C272" s="117">
        <f>'Initial Client Information'!C272</f>
        <v>0</v>
      </c>
      <c r="D272" s="118">
        <f>'Initial Client Information'!D272</f>
        <v>0</v>
      </c>
      <c r="E272" s="130">
        <f>'Initial Client Information'!E272</f>
        <v>0</v>
      </c>
      <c r="F272" s="140"/>
      <c r="G272" s="136"/>
      <c r="H272" s="136"/>
      <c r="I272" s="142"/>
      <c r="J272" s="176">
        <f>'Discharge Information'!F272</f>
        <v>0</v>
      </c>
      <c r="K272" s="87"/>
    </row>
    <row r="273" spans="1:11" ht="60" customHeight="1" x14ac:dyDescent="0.25">
      <c r="A273" s="1">
        <f t="shared" si="4"/>
        <v>261</v>
      </c>
      <c r="B273" s="116">
        <f>'Initial Client Information'!B273</f>
        <v>0</v>
      </c>
      <c r="C273" s="117">
        <f>'Initial Client Information'!C273</f>
        <v>0</v>
      </c>
      <c r="D273" s="118">
        <f>'Initial Client Information'!D273</f>
        <v>0</v>
      </c>
      <c r="E273" s="130">
        <f>'Initial Client Information'!E273</f>
        <v>0</v>
      </c>
      <c r="F273" s="140"/>
      <c r="G273" s="136"/>
      <c r="H273" s="136"/>
      <c r="I273" s="142"/>
      <c r="J273" s="176">
        <f>'Discharge Information'!F273</f>
        <v>0</v>
      </c>
      <c r="K273" s="87"/>
    </row>
    <row r="274" spans="1:11" ht="60" customHeight="1" x14ac:dyDescent="0.25">
      <c r="A274" s="1">
        <f t="shared" si="4"/>
        <v>262</v>
      </c>
      <c r="B274" s="116">
        <f>'Initial Client Information'!B274</f>
        <v>0</v>
      </c>
      <c r="C274" s="117">
        <f>'Initial Client Information'!C274</f>
        <v>0</v>
      </c>
      <c r="D274" s="118">
        <f>'Initial Client Information'!D274</f>
        <v>0</v>
      </c>
      <c r="E274" s="130">
        <f>'Initial Client Information'!E274</f>
        <v>0</v>
      </c>
      <c r="F274" s="140"/>
      <c r="G274" s="136"/>
      <c r="H274" s="136"/>
      <c r="I274" s="142"/>
      <c r="J274" s="176">
        <f>'Discharge Information'!F274</f>
        <v>0</v>
      </c>
      <c r="K274" s="87"/>
    </row>
    <row r="275" spans="1:11" ht="60" customHeight="1" x14ac:dyDescent="0.25">
      <c r="A275" s="1">
        <f t="shared" si="4"/>
        <v>263</v>
      </c>
      <c r="B275" s="116">
        <f>'Initial Client Information'!B275</f>
        <v>0</v>
      </c>
      <c r="C275" s="117">
        <f>'Initial Client Information'!C275</f>
        <v>0</v>
      </c>
      <c r="D275" s="118">
        <f>'Initial Client Information'!D275</f>
        <v>0</v>
      </c>
      <c r="E275" s="130">
        <f>'Initial Client Information'!E275</f>
        <v>0</v>
      </c>
      <c r="F275" s="140"/>
      <c r="G275" s="136"/>
      <c r="H275" s="136"/>
      <c r="I275" s="142"/>
      <c r="J275" s="176">
        <f>'Discharge Information'!F275</f>
        <v>0</v>
      </c>
      <c r="K275" s="87"/>
    </row>
    <row r="276" spans="1:11" ht="60" customHeight="1" x14ac:dyDescent="0.25">
      <c r="A276" s="1">
        <f t="shared" si="4"/>
        <v>264</v>
      </c>
      <c r="B276" s="116">
        <f>'Initial Client Information'!B276</f>
        <v>0</v>
      </c>
      <c r="C276" s="117">
        <f>'Initial Client Information'!C276</f>
        <v>0</v>
      </c>
      <c r="D276" s="118">
        <f>'Initial Client Information'!D276</f>
        <v>0</v>
      </c>
      <c r="E276" s="130">
        <f>'Initial Client Information'!E276</f>
        <v>0</v>
      </c>
      <c r="F276" s="140"/>
      <c r="G276" s="136"/>
      <c r="H276" s="136"/>
      <c r="I276" s="142"/>
      <c r="J276" s="176">
        <f>'Discharge Information'!F276</f>
        <v>0</v>
      </c>
      <c r="K276" s="87"/>
    </row>
    <row r="277" spans="1:11" ht="60" customHeight="1" x14ac:dyDescent="0.25">
      <c r="A277" s="1">
        <f t="shared" si="4"/>
        <v>265</v>
      </c>
      <c r="B277" s="116">
        <f>'Initial Client Information'!B277</f>
        <v>0</v>
      </c>
      <c r="C277" s="117">
        <f>'Initial Client Information'!C277</f>
        <v>0</v>
      </c>
      <c r="D277" s="118">
        <f>'Initial Client Information'!D277</f>
        <v>0</v>
      </c>
      <c r="E277" s="130">
        <f>'Initial Client Information'!E277</f>
        <v>0</v>
      </c>
      <c r="F277" s="140"/>
      <c r="G277" s="136"/>
      <c r="H277" s="136"/>
      <c r="I277" s="142"/>
      <c r="J277" s="176">
        <f>'Discharge Information'!F277</f>
        <v>0</v>
      </c>
      <c r="K277" s="87"/>
    </row>
    <row r="278" spans="1:11" ht="60" customHeight="1" x14ac:dyDescent="0.25">
      <c r="A278" s="1">
        <f t="shared" si="4"/>
        <v>266</v>
      </c>
      <c r="B278" s="116">
        <f>'Initial Client Information'!B278</f>
        <v>0</v>
      </c>
      <c r="C278" s="117">
        <f>'Initial Client Information'!C278</f>
        <v>0</v>
      </c>
      <c r="D278" s="118">
        <f>'Initial Client Information'!D278</f>
        <v>0</v>
      </c>
      <c r="E278" s="130">
        <f>'Initial Client Information'!E278</f>
        <v>0</v>
      </c>
      <c r="F278" s="140"/>
      <c r="G278" s="136"/>
      <c r="H278" s="136"/>
      <c r="I278" s="142"/>
      <c r="J278" s="176">
        <f>'Discharge Information'!F278</f>
        <v>0</v>
      </c>
      <c r="K278" s="87"/>
    </row>
    <row r="279" spans="1:11" ht="60" customHeight="1" x14ac:dyDescent="0.25">
      <c r="A279" s="1">
        <f t="shared" si="4"/>
        <v>267</v>
      </c>
      <c r="B279" s="116">
        <f>'Initial Client Information'!B279</f>
        <v>0</v>
      </c>
      <c r="C279" s="117">
        <f>'Initial Client Information'!C279</f>
        <v>0</v>
      </c>
      <c r="D279" s="118">
        <f>'Initial Client Information'!D279</f>
        <v>0</v>
      </c>
      <c r="E279" s="130">
        <f>'Initial Client Information'!E279</f>
        <v>0</v>
      </c>
      <c r="F279" s="140"/>
      <c r="G279" s="136"/>
      <c r="H279" s="136"/>
      <c r="I279" s="142"/>
      <c r="J279" s="176">
        <f>'Discharge Information'!F279</f>
        <v>0</v>
      </c>
      <c r="K279" s="87"/>
    </row>
    <row r="280" spans="1:11" ht="60" customHeight="1" x14ac:dyDescent="0.25">
      <c r="A280" s="1">
        <f t="shared" si="4"/>
        <v>268</v>
      </c>
      <c r="B280" s="116">
        <f>'Initial Client Information'!B280</f>
        <v>0</v>
      </c>
      <c r="C280" s="117">
        <f>'Initial Client Information'!C280</f>
        <v>0</v>
      </c>
      <c r="D280" s="118">
        <f>'Initial Client Information'!D280</f>
        <v>0</v>
      </c>
      <c r="E280" s="130">
        <f>'Initial Client Information'!E280</f>
        <v>0</v>
      </c>
      <c r="F280" s="140"/>
      <c r="G280" s="136"/>
      <c r="H280" s="136"/>
      <c r="I280" s="142"/>
      <c r="J280" s="176">
        <f>'Discharge Information'!F280</f>
        <v>0</v>
      </c>
      <c r="K280" s="87"/>
    </row>
    <row r="281" spans="1:11" ht="60" customHeight="1" x14ac:dyDescent="0.25">
      <c r="A281" s="1">
        <f t="shared" si="4"/>
        <v>269</v>
      </c>
      <c r="B281" s="116">
        <f>'Initial Client Information'!B281</f>
        <v>0</v>
      </c>
      <c r="C281" s="117">
        <f>'Initial Client Information'!C281</f>
        <v>0</v>
      </c>
      <c r="D281" s="118">
        <f>'Initial Client Information'!D281</f>
        <v>0</v>
      </c>
      <c r="E281" s="130">
        <f>'Initial Client Information'!E281</f>
        <v>0</v>
      </c>
      <c r="F281" s="140"/>
      <c r="G281" s="136"/>
      <c r="H281" s="136"/>
      <c r="I281" s="142"/>
      <c r="J281" s="176">
        <f>'Discharge Information'!F281</f>
        <v>0</v>
      </c>
      <c r="K281" s="87"/>
    </row>
    <row r="282" spans="1:11" ht="60" customHeight="1" x14ac:dyDescent="0.25">
      <c r="A282" s="1">
        <f t="shared" si="4"/>
        <v>270</v>
      </c>
      <c r="B282" s="116">
        <f>'Initial Client Information'!B282</f>
        <v>0</v>
      </c>
      <c r="C282" s="117">
        <f>'Initial Client Information'!C282</f>
        <v>0</v>
      </c>
      <c r="D282" s="118">
        <f>'Initial Client Information'!D282</f>
        <v>0</v>
      </c>
      <c r="E282" s="130">
        <f>'Initial Client Information'!E282</f>
        <v>0</v>
      </c>
      <c r="F282" s="140"/>
      <c r="G282" s="136"/>
      <c r="H282" s="136"/>
      <c r="I282" s="142"/>
      <c r="J282" s="176">
        <f>'Discharge Information'!F282</f>
        <v>0</v>
      </c>
      <c r="K282" s="87"/>
    </row>
    <row r="283" spans="1:11" ht="60" customHeight="1" x14ac:dyDescent="0.25">
      <c r="A283" s="1">
        <f t="shared" si="4"/>
        <v>271</v>
      </c>
      <c r="B283" s="116">
        <f>'Initial Client Information'!B283</f>
        <v>0</v>
      </c>
      <c r="C283" s="117">
        <f>'Initial Client Information'!C283</f>
        <v>0</v>
      </c>
      <c r="D283" s="118">
        <f>'Initial Client Information'!D283</f>
        <v>0</v>
      </c>
      <c r="E283" s="130">
        <f>'Initial Client Information'!E283</f>
        <v>0</v>
      </c>
      <c r="F283" s="140"/>
      <c r="G283" s="136"/>
      <c r="H283" s="136"/>
      <c r="I283" s="142"/>
      <c r="J283" s="176">
        <f>'Discharge Information'!F283</f>
        <v>0</v>
      </c>
      <c r="K283" s="87"/>
    </row>
    <row r="284" spans="1:11" ht="60" customHeight="1" x14ac:dyDescent="0.25">
      <c r="A284" s="1">
        <f t="shared" si="4"/>
        <v>272</v>
      </c>
      <c r="B284" s="116">
        <f>'Initial Client Information'!B284</f>
        <v>0</v>
      </c>
      <c r="C284" s="117">
        <f>'Initial Client Information'!C284</f>
        <v>0</v>
      </c>
      <c r="D284" s="118">
        <f>'Initial Client Information'!D284</f>
        <v>0</v>
      </c>
      <c r="E284" s="130">
        <f>'Initial Client Information'!E284</f>
        <v>0</v>
      </c>
      <c r="F284" s="140"/>
      <c r="G284" s="136"/>
      <c r="H284" s="136"/>
      <c r="I284" s="142"/>
      <c r="J284" s="176">
        <f>'Discharge Information'!F284</f>
        <v>0</v>
      </c>
      <c r="K284" s="87"/>
    </row>
    <row r="285" spans="1:11" ht="60" customHeight="1" x14ac:dyDescent="0.25">
      <c r="A285" s="1">
        <f t="shared" si="4"/>
        <v>273</v>
      </c>
      <c r="B285" s="116">
        <f>'Initial Client Information'!B285</f>
        <v>0</v>
      </c>
      <c r="C285" s="117">
        <f>'Initial Client Information'!C285</f>
        <v>0</v>
      </c>
      <c r="D285" s="118">
        <f>'Initial Client Information'!D285</f>
        <v>0</v>
      </c>
      <c r="E285" s="130">
        <f>'Initial Client Information'!E285</f>
        <v>0</v>
      </c>
      <c r="F285" s="140"/>
      <c r="G285" s="136"/>
      <c r="H285" s="136"/>
      <c r="I285" s="142"/>
      <c r="J285" s="176">
        <f>'Discharge Information'!F285</f>
        <v>0</v>
      </c>
      <c r="K285" s="87"/>
    </row>
    <row r="286" spans="1:11" ht="60" customHeight="1" x14ac:dyDescent="0.25">
      <c r="A286" s="1">
        <f t="shared" si="4"/>
        <v>274</v>
      </c>
      <c r="B286" s="116">
        <f>'Initial Client Information'!B286</f>
        <v>0</v>
      </c>
      <c r="C286" s="117">
        <f>'Initial Client Information'!C286</f>
        <v>0</v>
      </c>
      <c r="D286" s="118">
        <f>'Initial Client Information'!D286</f>
        <v>0</v>
      </c>
      <c r="E286" s="130">
        <f>'Initial Client Information'!E286</f>
        <v>0</v>
      </c>
      <c r="F286" s="140"/>
      <c r="G286" s="136"/>
      <c r="H286" s="136"/>
      <c r="I286" s="142"/>
      <c r="J286" s="176">
        <f>'Discharge Information'!F286</f>
        <v>0</v>
      </c>
      <c r="K286" s="87"/>
    </row>
    <row r="287" spans="1:11" ht="60" customHeight="1" x14ac:dyDescent="0.25">
      <c r="A287" s="1">
        <f t="shared" si="4"/>
        <v>275</v>
      </c>
      <c r="B287" s="116">
        <f>'Initial Client Information'!B287</f>
        <v>0</v>
      </c>
      <c r="C287" s="117">
        <f>'Initial Client Information'!C287</f>
        <v>0</v>
      </c>
      <c r="D287" s="118">
        <f>'Initial Client Information'!D287</f>
        <v>0</v>
      </c>
      <c r="E287" s="130">
        <f>'Initial Client Information'!E287</f>
        <v>0</v>
      </c>
      <c r="F287" s="140"/>
      <c r="G287" s="136"/>
      <c r="H287" s="136"/>
      <c r="I287" s="142"/>
      <c r="J287" s="176">
        <f>'Discharge Information'!F287</f>
        <v>0</v>
      </c>
      <c r="K287" s="87"/>
    </row>
    <row r="288" spans="1:11" ht="60" customHeight="1" x14ac:dyDescent="0.25">
      <c r="A288" s="1">
        <f t="shared" si="4"/>
        <v>276</v>
      </c>
      <c r="B288" s="116">
        <f>'Initial Client Information'!B288</f>
        <v>0</v>
      </c>
      <c r="C288" s="117">
        <f>'Initial Client Information'!C288</f>
        <v>0</v>
      </c>
      <c r="D288" s="118">
        <f>'Initial Client Information'!D288</f>
        <v>0</v>
      </c>
      <c r="E288" s="130">
        <f>'Initial Client Information'!E288</f>
        <v>0</v>
      </c>
      <c r="F288" s="140"/>
      <c r="G288" s="136"/>
      <c r="H288" s="136"/>
      <c r="I288" s="142"/>
      <c r="J288" s="176">
        <f>'Discharge Information'!F288</f>
        <v>0</v>
      </c>
      <c r="K288" s="87"/>
    </row>
    <row r="289" spans="1:11" ht="60" customHeight="1" x14ac:dyDescent="0.25">
      <c r="A289" s="1">
        <f t="shared" si="4"/>
        <v>277</v>
      </c>
      <c r="B289" s="116">
        <f>'Initial Client Information'!B289</f>
        <v>0</v>
      </c>
      <c r="C289" s="117">
        <f>'Initial Client Information'!C289</f>
        <v>0</v>
      </c>
      <c r="D289" s="118">
        <f>'Initial Client Information'!D289</f>
        <v>0</v>
      </c>
      <c r="E289" s="130">
        <f>'Initial Client Information'!E289</f>
        <v>0</v>
      </c>
      <c r="F289" s="140"/>
      <c r="G289" s="136"/>
      <c r="H289" s="136"/>
      <c r="I289" s="142"/>
      <c r="J289" s="176">
        <f>'Discharge Information'!F289</f>
        <v>0</v>
      </c>
      <c r="K289" s="87"/>
    </row>
    <row r="290" spans="1:11" ht="60" customHeight="1" x14ac:dyDescent="0.25">
      <c r="A290" s="1">
        <f t="shared" si="4"/>
        <v>278</v>
      </c>
      <c r="B290" s="116">
        <f>'Initial Client Information'!B290</f>
        <v>0</v>
      </c>
      <c r="C290" s="117">
        <f>'Initial Client Information'!C290</f>
        <v>0</v>
      </c>
      <c r="D290" s="118">
        <f>'Initial Client Information'!D290</f>
        <v>0</v>
      </c>
      <c r="E290" s="130">
        <f>'Initial Client Information'!E290</f>
        <v>0</v>
      </c>
      <c r="F290" s="140"/>
      <c r="G290" s="136"/>
      <c r="H290" s="136"/>
      <c r="I290" s="142"/>
      <c r="J290" s="176">
        <f>'Discharge Information'!F290</f>
        <v>0</v>
      </c>
      <c r="K290" s="87"/>
    </row>
    <row r="291" spans="1:11" ht="60" customHeight="1" x14ac:dyDescent="0.25">
      <c r="A291" s="1">
        <f t="shared" si="4"/>
        <v>279</v>
      </c>
      <c r="B291" s="116">
        <f>'Initial Client Information'!B291</f>
        <v>0</v>
      </c>
      <c r="C291" s="117">
        <f>'Initial Client Information'!C291</f>
        <v>0</v>
      </c>
      <c r="D291" s="118">
        <f>'Initial Client Information'!D291</f>
        <v>0</v>
      </c>
      <c r="E291" s="130">
        <f>'Initial Client Information'!E291</f>
        <v>0</v>
      </c>
      <c r="F291" s="140"/>
      <c r="G291" s="136"/>
      <c r="H291" s="136"/>
      <c r="I291" s="142"/>
      <c r="J291" s="176">
        <f>'Discharge Information'!F291</f>
        <v>0</v>
      </c>
      <c r="K291" s="87"/>
    </row>
    <row r="292" spans="1:11" ht="60" customHeight="1" x14ac:dyDescent="0.25">
      <c r="A292" s="1">
        <f t="shared" si="4"/>
        <v>280</v>
      </c>
      <c r="B292" s="116">
        <f>'Initial Client Information'!B292</f>
        <v>0</v>
      </c>
      <c r="C292" s="117">
        <f>'Initial Client Information'!C292</f>
        <v>0</v>
      </c>
      <c r="D292" s="118">
        <f>'Initial Client Information'!D292</f>
        <v>0</v>
      </c>
      <c r="E292" s="130">
        <f>'Initial Client Information'!E292</f>
        <v>0</v>
      </c>
      <c r="F292" s="140"/>
      <c r="G292" s="136"/>
      <c r="H292" s="136"/>
      <c r="I292" s="142"/>
      <c r="J292" s="176">
        <f>'Discharge Information'!F292</f>
        <v>0</v>
      </c>
      <c r="K292" s="87"/>
    </row>
    <row r="293" spans="1:11" ht="60" customHeight="1" x14ac:dyDescent="0.25">
      <c r="A293" s="1">
        <f t="shared" si="4"/>
        <v>281</v>
      </c>
      <c r="B293" s="116">
        <f>'Initial Client Information'!B293</f>
        <v>0</v>
      </c>
      <c r="C293" s="117">
        <f>'Initial Client Information'!C293</f>
        <v>0</v>
      </c>
      <c r="D293" s="118">
        <f>'Initial Client Information'!D293</f>
        <v>0</v>
      </c>
      <c r="E293" s="130">
        <f>'Initial Client Information'!E293</f>
        <v>0</v>
      </c>
      <c r="F293" s="140"/>
      <c r="G293" s="136"/>
      <c r="H293" s="136"/>
      <c r="I293" s="142"/>
      <c r="J293" s="176">
        <f>'Discharge Information'!F293</f>
        <v>0</v>
      </c>
      <c r="K293" s="87"/>
    </row>
    <row r="294" spans="1:11" ht="60" customHeight="1" x14ac:dyDescent="0.25">
      <c r="A294" s="1">
        <f t="shared" si="4"/>
        <v>282</v>
      </c>
      <c r="B294" s="116">
        <f>'Initial Client Information'!B294</f>
        <v>0</v>
      </c>
      <c r="C294" s="117">
        <f>'Initial Client Information'!C294</f>
        <v>0</v>
      </c>
      <c r="D294" s="118">
        <f>'Initial Client Information'!D294</f>
        <v>0</v>
      </c>
      <c r="E294" s="130">
        <f>'Initial Client Information'!E294</f>
        <v>0</v>
      </c>
      <c r="F294" s="140"/>
      <c r="G294" s="136"/>
      <c r="H294" s="136"/>
      <c r="I294" s="142"/>
      <c r="J294" s="176">
        <f>'Discharge Information'!F294</f>
        <v>0</v>
      </c>
      <c r="K294" s="87"/>
    </row>
    <row r="295" spans="1:11" ht="60" customHeight="1" x14ac:dyDescent="0.25">
      <c r="A295" s="1">
        <f t="shared" si="4"/>
        <v>283</v>
      </c>
      <c r="B295" s="116">
        <f>'Initial Client Information'!B295</f>
        <v>0</v>
      </c>
      <c r="C295" s="117">
        <f>'Initial Client Information'!C295</f>
        <v>0</v>
      </c>
      <c r="D295" s="118">
        <f>'Initial Client Information'!D295</f>
        <v>0</v>
      </c>
      <c r="E295" s="130">
        <f>'Initial Client Information'!E295</f>
        <v>0</v>
      </c>
      <c r="F295" s="140"/>
      <c r="G295" s="136"/>
      <c r="H295" s="136"/>
      <c r="I295" s="142"/>
      <c r="J295" s="176">
        <f>'Discharge Information'!F295</f>
        <v>0</v>
      </c>
      <c r="K295" s="87"/>
    </row>
    <row r="296" spans="1:11" ht="60" customHeight="1" x14ac:dyDescent="0.25">
      <c r="A296" s="1">
        <f t="shared" si="4"/>
        <v>284</v>
      </c>
      <c r="B296" s="116">
        <f>'Initial Client Information'!B296</f>
        <v>0</v>
      </c>
      <c r="C296" s="117">
        <f>'Initial Client Information'!C296</f>
        <v>0</v>
      </c>
      <c r="D296" s="118">
        <f>'Initial Client Information'!D296</f>
        <v>0</v>
      </c>
      <c r="E296" s="130">
        <f>'Initial Client Information'!E296</f>
        <v>0</v>
      </c>
      <c r="F296" s="140"/>
      <c r="G296" s="136"/>
      <c r="H296" s="136"/>
      <c r="I296" s="142"/>
      <c r="J296" s="176">
        <f>'Discharge Information'!F296</f>
        <v>0</v>
      </c>
      <c r="K296" s="87"/>
    </row>
    <row r="297" spans="1:11" ht="60" customHeight="1" x14ac:dyDescent="0.25">
      <c r="A297" s="1">
        <f t="shared" si="4"/>
        <v>285</v>
      </c>
      <c r="B297" s="116">
        <f>'Initial Client Information'!B297</f>
        <v>0</v>
      </c>
      <c r="C297" s="117">
        <f>'Initial Client Information'!C297</f>
        <v>0</v>
      </c>
      <c r="D297" s="118">
        <f>'Initial Client Information'!D297</f>
        <v>0</v>
      </c>
      <c r="E297" s="130">
        <f>'Initial Client Information'!E297</f>
        <v>0</v>
      </c>
      <c r="F297" s="140"/>
      <c r="G297" s="136"/>
      <c r="H297" s="136"/>
      <c r="I297" s="142"/>
      <c r="J297" s="176">
        <f>'Discharge Information'!F297</f>
        <v>0</v>
      </c>
      <c r="K297" s="87"/>
    </row>
    <row r="298" spans="1:11" ht="60" customHeight="1" x14ac:dyDescent="0.25">
      <c r="A298" s="1">
        <f t="shared" si="4"/>
        <v>286</v>
      </c>
      <c r="B298" s="116">
        <f>'Initial Client Information'!B298</f>
        <v>0</v>
      </c>
      <c r="C298" s="117">
        <f>'Initial Client Information'!C298</f>
        <v>0</v>
      </c>
      <c r="D298" s="118">
        <f>'Initial Client Information'!D298</f>
        <v>0</v>
      </c>
      <c r="E298" s="130">
        <f>'Initial Client Information'!E298</f>
        <v>0</v>
      </c>
      <c r="F298" s="140"/>
      <c r="G298" s="136"/>
      <c r="H298" s="136"/>
      <c r="I298" s="142"/>
      <c r="J298" s="176">
        <f>'Discharge Information'!F298</f>
        <v>0</v>
      </c>
      <c r="K298" s="87"/>
    </row>
    <row r="299" spans="1:11" ht="60" customHeight="1" x14ac:dyDescent="0.25">
      <c r="A299" s="1">
        <f t="shared" si="4"/>
        <v>287</v>
      </c>
      <c r="B299" s="116">
        <f>'Initial Client Information'!B299</f>
        <v>0</v>
      </c>
      <c r="C299" s="117">
        <f>'Initial Client Information'!C299</f>
        <v>0</v>
      </c>
      <c r="D299" s="118">
        <f>'Initial Client Information'!D299</f>
        <v>0</v>
      </c>
      <c r="E299" s="130">
        <f>'Initial Client Information'!E299</f>
        <v>0</v>
      </c>
      <c r="F299" s="140"/>
      <c r="G299" s="136"/>
      <c r="H299" s="136"/>
      <c r="I299" s="142"/>
      <c r="J299" s="176">
        <f>'Discharge Information'!F299</f>
        <v>0</v>
      </c>
      <c r="K299" s="87"/>
    </row>
    <row r="300" spans="1:11" ht="60" customHeight="1" x14ac:dyDescent="0.25">
      <c r="A300" s="1">
        <f t="shared" si="4"/>
        <v>288</v>
      </c>
      <c r="B300" s="116">
        <f>'Initial Client Information'!B300</f>
        <v>0</v>
      </c>
      <c r="C300" s="117">
        <f>'Initial Client Information'!C300</f>
        <v>0</v>
      </c>
      <c r="D300" s="118">
        <f>'Initial Client Information'!D300</f>
        <v>0</v>
      </c>
      <c r="E300" s="130">
        <f>'Initial Client Information'!E300</f>
        <v>0</v>
      </c>
      <c r="F300" s="140"/>
      <c r="G300" s="136"/>
      <c r="H300" s="136"/>
      <c r="I300" s="142"/>
      <c r="J300" s="176">
        <f>'Discharge Information'!F300</f>
        <v>0</v>
      </c>
      <c r="K300" s="87"/>
    </row>
    <row r="301" spans="1:11" ht="60" customHeight="1" x14ac:dyDescent="0.25">
      <c r="A301" s="1">
        <f t="shared" si="4"/>
        <v>289</v>
      </c>
      <c r="B301" s="116">
        <f>'Initial Client Information'!B301</f>
        <v>0</v>
      </c>
      <c r="C301" s="117">
        <f>'Initial Client Information'!C301</f>
        <v>0</v>
      </c>
      <c r="D301" s="118">
        <f>'Initial Client Information'!D301</f>
        <v>0</v>
      </c>
      <c r="E301" s="130">
        <f>'Initial Client Information'!E301</f>
        <v>0</v>
      </c>
      <c r="F301" s="140"/>
      <c r="G301" s="136"/>
      <c r="H301" s="136"/>
      <c r="I301" s="142"/>
      <c r="J301" s="176">
        <f>'Discharge Information'!F301</f>
        <v>0</v>
      </c>
      <c r="K301" s="87"/>
    </row>
    <row r="302" spans="1:11" ht="60" customHeight="1" x14ac:dyDescent="0.25">
      <c r="A302" s="1">
        <f t="shared" si="4"/>
        <v>290</v>
      </c>
      <c r="B302" s="116">
        <f>'Initial Client Information'!B302</f>
        <v>0</v>
      </c>
      <c r="C302" s="117">
        <f>'Initial Client Information'!C302</f>
        <v>0</v>
      </c>
      <c r="D302" s="118">
        <f>'Initial Client Information'!D302</f>
        <v>0</v>
      </c>
      <c r="E302" s="130">
        <f>'Initial Client Information'!E302</f>
        <v>0</v>
      </c>
      <c r="F302" s="140"/>
      <c r="G302" s="136"/>
      <c r="H302" s="136"/>
      <c r="I302" s="142"/>
      <c r="J302" s="176">
        <f>'Discharge Information'!F302</f>
        <v>0</v>
      </c>
      <c r="K302" s="87"/>
    </row>
    <row r="303" spans="1:11" ht="60" customHeight="1" x14ac:dyDescent="0.25">
      <c r="A303" s="1">
        <f t="shared" si="4"/>
        <v>291</v>
      </c>
      <c r="B303" s="116">
        <f>'Initial Client Information'!B303</f>
        <v>0</v>
      </c>
      <c r="C303" s="117">
        <f>'Initial Client Information'!C303</f>
        <v>0</v>
      </c>
      <c r="D303" s="118">
        <f>'Initial Client Information'!D303</f>
        <v>0</v>
      </c>
      <c r="E303" s="130">
        <f>'Initial Client Information'!E303</f>
        <v>0</v>
      </c>
      <c r="F303" s="140"/>
      <c r="G303" s="136"/>
      <c r="H303" s="136"/>
      <c r="I303" s="142"/>
      <c r="J303" s="176">
        <f>'Discharge Information'!F303</f>
        <v>0</v>
      </c>
      <c r="K303" s="87"/>
    </row>
    <row r="304" spans="1:11" ht="60" customHeight="1" x14ac:dyDescent="0.25">
      <c r="A304" s="1">
        <f t="shared" si="4"/>
        <v>292</v>
      </c>
      <c r="B304" s="116">
        <f>'Initial Client Information'!B304</f>
        <v>0</v>
      </c>
      <c r="C304" s="117">
        <f>'Initial Client Information'!C304</f>
        <v>0</v>
      </c>
      <c r="D304" s="118">
        <f>'Initial Client Information'!D304</f>
        <v>0</v>
      </c>
      <c r="E304" s="130">
        <f>'Initial Client Information'!E304</f>
        <v>0</v>
      </c>
      <c r="F304" s="140"/>
      <c r="G304" s="136"/>
      <c r="H304" s="136"/>
      <c r="I304" s="142"/>
      <c r="J304" s="176">
        <f>'Discharge Information'!F304</f>
        <v>0</v>
      </c>
      <c r="K304" s="87"/>
    </row>
    <row r="305" spans="1:11" ht="60" customHeight="1" x14ac:dyDescent="0.25">
      <c r="A305" s="1">
        <f t="shared" si="4"/>
        <v>293</v>
      </c>
      <c r="B305" s="116">
        <f>'Initial Client Information'!B305</f>
        <v>0</v>
      </c>
      <c r="C305" s="117">
        <f>'Initial Client Information'!C305</f>
        <v>0</v>
      </c>
      <c r="D305" s="118">
        <f>'Initial Client Information'!D305</f>
        <v>0</v>
      </c>
      <c r="E305" s="130">
        <f>'Initial Client Information'!E305</f>
        <v>0</v>
      </c>
      <c r="F305" s="140"/>
      <c r="G305" s="136"/>
      <c r="H305" s="136"/>
      <c r="I305" s="142"/>
      <c r="J305" s="176">
        <f>'Discharge Information'!F305</f>
        <v>0</v>
      </c>
      <c r="K305" s="87"/>
    </row>
    <row r="306" spans="1:11" ht="60" customHeight="1" x14ac:dyDescent="0.25">
      <c r="A306" s="1">
        <f t="shared" si="4"/>
        <v>294</v>
      </c>
      <c r="B306" s="116">
        <f>'Initial Client Information'!B306</f>
        <v>0</v>
      </c>
      <c r="C306" s="117">
        <f>'Initial Client Information'!C306</f>
        <v>0</v>
      </c>
      <c r="D306" s="118">
        <f>'Initial Client Information'!D306</f>
        <v>0</v>
      </c>
      <c r="E306" s="130">
        <f>'Initial Client Information'!E306</f>
        <v>0</v>
      </c>
      <c r="F306" s="140"/>
      <c r="G306" s="136"/>
      <c r="H306" s="136"/>
      <c r="I306" s="142"/>
      <c r="J306" s="176">
        <f>'Discharge Information'!F306</f>
        <v>0</v>
      </c>
      <c r="K306" s="87"/>
    </row>
    <row r="307" spans="1:11" ht="60" customHeight="1" x14ac:dyDescent="0.25">
      <c r="A307" s="1">
        <f t="shared" si="4"/>
        <v>295</v>
      </c>
      <c r="B307" s="116">
        <f>'Initial Client Information'!B307</f>
        <v>0</v>
      </c>
      <c r="C307" s="117">
        <f>'Initial Client Information'!C307</f>
        <v>0</v>
      </c>
      <c r="D307" s="118">
        <f>'Initial Client Information'!D307</f>
        <v>0</v>
      </c>
      <c r="E307" s="130">
        <f>'Initial Client Information'!E307</f>
        <v>0</v>
      </c>
      <c r="F307" s="140"/>
      <c r="G307" s="136"/>
      <c r="H307" s="136"/>
      <c r="I307" s="142"/>
      <c r="J307" s="176">
        <f>'Discharge Information'!F307</f>
        <v>0</v>
      </c>
      <c r="K307" s="87"/>
    </row>
    <row r="308" spans="1:11" ht="60" customHeight="1" x14ac:dyDescent="0.25">
      <c r="A308" s="1">
        <f t="shared" si="4"/>
        <v>296</v>
      </c>
      <c r="B308" s="116">
        <f>'Initial Client Information'!B308</f>
        <v>0</v>
      </c>
      <c r="C308" s="117">
        <f>'Initial Client Information'!C308</f>
        <v>0</v>
      </c>
      <c r="D308" s="118">
        <f>'Initial Client Information'!D308</f>
        <v>0</v>
      </c>
      <c r="E308" s="130">
        <f>'Initial Client Information'!E308</f>
        <v>0</v>
      </c>
      <c r="F308" s="140"/>
      <c r="G308" s="136"/>
      <c r="H308" s="136"/>
      <c r="I308" s="142"/>
      <c r="J308" s="176">
        <f>'Discharge Information'!F308</f>
        <v>0</v>
      </c>
      <c r="K308" s="87"/>
    </row>
    <row r="309" spans="1:11" ht="60" customHeight="1" x14ac:dyDescent="0.25">
      <c r="A309" s="1">
        <f t="shared" si="4"/>
        <v>297</v>
      </c>
      <c r="B309" s="116">
        <f>'Initial Client Information'!B309</f>
        <v>0</v>
      </c>
      <c r="C309" s="117">
        <f>'Initial Client Information'!C309</f>
        <v>0</v>
      </c>
      <c r="D309" s="118">
        <f>'Initial Client Information'!D309</f>
        <v>0</v>
      </c>
      <c r="E309" s="130">
        <f>'Initial Client Information'!E309</f>
        <v>0</v>
      </c>
      <c r="F309" s="140"/>
      <c r="G309" s="136"/>
      <c r="H309" s="136"/>
      <c r="I309" s="142"/>
      <c r="J309" s="176">
        <f>'Discharge Information'!F309</f>
        <v>0</v>
      </c>
      <c r="K309" s="87"/>
    </row>
    <row r="310" spans="1:11" ht="60" customHeight="1" x14ac:dyDescent="0.25">
      <c r="A310" s="1">
        <f t="shared" si="4"/>
        <v>298</v>
      </c>
      <c r="B310" s="116">
        <f>'Initial Client Information'!B310</f>
        <v>0</v>
      </c>
      <c r="C310" s="117">
        <f>'Initial Client Information'!C310</f>
        <v>0</v>
      </c>
      <c r="D310" s="118">
        <f>'Initial Client Information'!D310</f>
        <v>0</v>
      </c>
      <c r="E310" s="130">
        <f>'Initial Client Information'!E310</f>
        <v>0</v>
      </c>
      <c r="F310" s="140"/>
      <c r="G310" s="136"/>
      <c r="H310" s="136"/>
      <c r="I310" s="142"/>
      <c r="J310" s="176">
        <f>'Discharge Information'!F310</f>
        <v>0</v>
      </c>
      <c r="K310" s="87"/>
    </row>
    <row r="311" spans="1:11" ht="60" customHeight="1" x14ac:dyDescent="0.25">
      <c r="A311" s="1">
        <f t="shared" si="4"/>
        <v>299</v>
      </c>
      <c r="B311" s="116">
        <f>'Initial Client Information'!B311</f>
        <v>0</v>
      </c>
      <c r="C311" s="117">
        <f>'Initial Client Information'!C311</f>
        <v>0</v>
      </c>
      <c r="D311" s="118">
        <f>'Initial Client Information'!D311</f>
        <v>0</v>
      </c>
      <c r="E311" s="130">
        <f>'Initial Client Information'!E311</f>
        <v>0</v>
      </c>
      <c r="F311" s="140"/>
      <c r="G311" s="136"/>
      <c r="H311" s="136"/>
      <c r="I311" s="142"/>
      <c r="J311" s="176">
        <f>'Discharge Information'!F311</f>
        <v>0</v>
      </c>
      <c r="K311" s="87"/>
    </row>
    <row r="312" spans="1:11" ht="60" customHeight="1" x14ac:dyDescent="0.25">
      <c r="A312" s="1">
        <f t="shared" si="4"/>
        <v>300</v>
      </c>
      <c r="B312" s="116">
        <f>'Initial Client Information'!B312</f>
        <v>0</v>
      </c>
      <c r="C312" s="117">
        <f>'Initial Client Information'!C312</f>
        <v>0</v>
      </c>
      <c r="D312" s="118">
        <f>'Initial Client Information'!D312</f>
        <v>0</v>
      </c>
      <c r="E312" s="130">
        <f>'Initial Client Information'!E312</f>
        <v>0</v>
      </c>
      <c r="F312" s="140"/>
      <c r="G312" s="136"/>
      <c r="H312" s="136"/>
      <c r="I312" s="142"/>
      <c r="J312" s="176">
        <f>'Discharge Information'!F312</f>
        <v>0</v>
      </c>
      <c r="K312" s="87"/>
    </row>
    <row r="313" spans="1:11" ht="60" customHeight="1" x14ac:dyDescent="0.25">
      <c r="A313" s="1">
        <f t="shared" si="4"/>
        <v>301</v>
      </c>
      <c r="B313" s="116">
        <f>'Initial Client Information'!B313</f>
        <v>0</v>
      </c>
      <c r="C313" s="117">
        <f>'Initial Client Information'!C313</f>
        <v>0</v>
      </c>
      <c r="D313" s="118">
        <f>'Initial Client Information'!D313</f>
        <v>0</v>
      </c>
      <c r="E313" s="130">
        <f>'Initial Client Information'!E313</f>
        <v>0</v>
      </c>
      <c r="F313" s="140"/>
      <c r="G313" s="136"/>
      <c r="H313" s="136"/>
      <c r="I313" s="142"/>
      <c r="J313" s="176">
        <f>'Discharge Information'!F313</f>
        <v>0</v>
      </c>
      <c r="K313" s="87"/>
    </row>
    <row r="314" spans="1:11" ht="60" customHeight="1" x14ac:dyDescent="0.25">
      <c r="A314" s="1">
        <f t="shared" si="4"/>
        <v>302</v>
      </c>
      <c r="B314" s="116">
        <f>'Initial Client Information'!B314</f>
        <v>0</v>
      </c>
      <c r="C314" s="117">
        <f>'Initial Client Information'!C314</f>
        <v>0</v>
      </c>
      <c r="D314" s="118">
        <f>'Initial Client Information'!D314</f>
        <v>0</v>
      </c>
      <c r="E314" s="130">
        <f>'Initial Client Information'!E314</f>
        <v>0</v>
      </c>
      <c r="F314" s="140"/>
      <c r="G314" s="136"/>
      <c r="H314" s="136"/>
      <c r="I314" s="142"/>
      <c r="J314" s="176">
        <f>'Discharge Information'!F314</f>
        <v>0</v>
      </c>
      <c r="K314" s="87"/>
    </row>
    <row r="315" spans="1:11" ht="60" customHeight="1" x14ac:dyDescent="0.25">
      <c r="A315" s="1">
        <f t="shared" si="4"/>
        <v>303</v>
      </c>
      <c r="B315" s="116">
        <f>'Initial Client Information'!B315</f>
        <v>0</v>
      </c>
      <c r="C315" s="117">
        <f>'Initial Client Information'!C315</f>
        <v>0</v>
      </c>
      <c r="D315" s="118">
        <f>'Initial Client Information'!D315</f>
        <v>0</v>
      </c>
      <c r="E315" s="130">
        <f>'Initial Client Information'!E315</f>
        <v>0</v>
      </c>
      <c r="F315" s="140"/>
      <c r="G315" s="136"/>
      <c r="H315" s="136"/>
      <c r="I315" s="142"/>
      <c r="J315" s="176">
        <f>'Discharge Information'!F315</f>
        <v>0</v>
      </c>
      <c r="K315" s="87"/>
    </row>
    <row r="316" spans="1:11" ht="60" customHeight="1" x14ac:dyDescent="0.25">
      <c r="A316" s="1">
        <f t="shared" si="4"/>
        <v>304</v>
      </c>
      <c r="B316" s="116">
        <f>'Initial Client Information'!B316</f>
        <v>0</v>
      </c>
      <c r="C316" s="117">
        <f>'Initial Client Information'!C316</f>
        <v>0</v>
      </c>
      <c r="D316" s="118">
        <f>'Initial Client Information'!D316</f>
        <v>0</v>
      </c>
      <c r="E316" s="130">
        <f>'Initial Client Information'!E316</f>
        <v>0</v>
      </c>
      <c r="F316" s="140"/>
      <c r="G316" s="136"/>
      <c r="H316" s="136"/>
      <c r="I316" s="142"/>
      <c r="J316" s="176">
        <f>'Discharge Information'!F316</f>
        <v>0</v>
      </c>
      <c r="K316" s="87"/>
    </row>
    <row r="317" spans="1:11" ht="60" customHeight="1" x14ac:dyDescent="0.25">
      <c r="A317" s="1">
        <f t="shared" si="4"/>
        <v>305</v>
      </c>
      <c r="B317" s="116">
        <f>'Initial Client Information'!B317</f>
        <v>0</v>
      </c>
      <c r="C317" s="117">
        <f>'Initial Client Information'!C317</f>
        <v>0</v>
      </c>
      <c r="D317" s="118">
        <f>'Initial Client Information'!D317</f>
        <v>0</v>
      </c>
      <c r="E317" s="130">
        <f>'Initial Client Information'!E317</f>
        <v>0</v>
      </c>
      <c r="F317" s="140"/>
      <c r="G317" s="136"/>
      <c r="H317" s="136"/>
      <c r="I317" s="142"/>
      <c r="J317" s="176">
        <f>'Discharge Information'!F317</f>
        <v>0</v>
      </c>
      <c r="K317" s="87"/>
    </row>
    <row r="318" spans="1:11" ht="60" customHeight="1" x14ac:dyDescent="0.25">
      <c r="A318" s="1">
        <f t="shared" si="4"/>
        <v>306</v>
      </c>
      <c r="B318" s="116">
        <f>'Initial Client Information'!B318</f>
        <v>0</v>
      </c>
      <c r="C318" s="117">
        <f>'Initial Client Information'!C318</f>
        <v>0</v>
      </c>
      <c r="D318" s="118">
        <f>'Initial Client Information'!D318</f>
        <v>0</v>
      </c>
      <c r="E318" s="130">
        <f>'Initial Client Information'!E318</f>
        <v>0</v>
      </c>
      <c r="F318" s="140"/>
      <c r="G318" s="136"/>
      <c r="H318" s="136"/>
      <c r="I318" s="142"/>
      <c r="J318" s="176">
        <f>'Discharge Information'!F318</f>
        <v>0</v>
      </c>
      <c r="K318" s="87"/>
    </row>
    <row r="319" spans="1:11" ht="60" customHeight="1" x14ac:dyDescent="0.25">
      <c r="A319" s="1">
        <f t="shared" si="4"/>
        <v>307</v>
      </c>
      <c r="B319" s="116">
        <f>'Initial Client Information'!B319</f>
        <v>0</v>
      </c>
      <c r="C319" s="117">
        <f>'Initial Client Information'!C319</f>
        <v>0</v>
      </c>
      <c r="D319" s="118">
        <f>'Initial Client Information'!D319</f>
        <v>0</v>
      </c>
      <c r="E319" s="130">
        <f>'Initial Client Information'!E319</f>
        <v>0</v>
      </c>
      <c r="F319" s="140"/>
      <c r="G319" s="136"/>
      <c r="H319" s="136"/>
      <c r="I319" s="142"/>
      <c r="J319" s="176">
        <f>'Discharge Information'!F319</f>
        <v>0</v>
      </c>
      <c r="K319" s="87"/>
    </row>
    <row r="320" spans="1:11" ht="60" customHeight="1" x14ac:dyDescent="0.25">
      <c r="A320" s="1">
        <f t="shared" si="4"/>
        <v>308</v>
      </c>
      <c r="B320" s="116">
        <f>'Initial Client Information'!B320</f>
        <v>0</v>
      </c>
      <c r="C320" s="117">
        <f>'Initial Client Information'!C320</f>
        <v>0</v>
      </c>
      <c r="D320" s="118">
        <f>'Initial Client Information'!D320</f>
        <v>0</v>
      </c>
      <c r="E320" s="130">
        <f>'Initial Client Information'!E320</f>
        <v>0</v>
      </c>
      <c r="F320" s="140"/>
      <c r="G320" s="136"/>
      <c r="H320" s="136"/>
      <c r="I320" s="142"/>
      <c r="J320" s="176">
        <f>'Discharge Information'!F320</f>
        <v>0</v>
      </c>
      <c r="K320" s="87"/>
    </row>
    <row r="321" spans="1:11" ht="60" customHeight="1" x14ac:dyDescent="0.25">
      <c r="A321" s="1">
        <f t="shared" si="4"/>
        <v>309</v>
      </c>
      <c r="B321" s="116">
        <f>'Initial Client Information'!B321</f>
        <v>0</v>
      </c>
      <c r="C321" s="117">
        <f>'Initial Client Information'!C321</f>
        <v>0</v>
      </c>
      <c r="D321" s="118">
        <f>'Initial Client Information'!D321</f>
        <v>0</v>
      </c>
      <c r="E321" s="130">
        <f>'Initial Client Information'!E321</f>
        <v>0</v>
      </c>
      <c r="F321" s="140"/>
      <c r="G321" s="136"/>
      <c r="H321" s="136"/>
      <c r="I321" s="142"/>
      <c r="J321" s="176">
        <f>'Discharge Information'!F321</f>
        <v>0</v>
      </c>
      <c r="K321" s="87"/>
    </row>
    <row r="322" spans="1:11" ht="60" customHeight="1" x14ac:dyDescent="0.25">
      <c r="A322" s="1">
        <f t="shared" si="4"/>
        <v>310</v>
      </c>
      <c r="B322" s="116">
        <f>'Initial Client Information'!B322</f>
        <v>0</v>
      </c>
      <c r="C322" s="117">
        <f>'Initial Client Information'!C322</f>
        <v>0</v>
      </c>
      <c r="D322" s="118">
        <f>'Initial Client Information'!D322</f>
        <v>0</v>
      </c>
      <c r="E322" s="130">
        <f>'Initial Client Information'!E322</f>
        <v>0</v>
      </c>
      <c r="F322" s="140"/>
      <c r="G322" s="136"/>
      <c r="H322" s="136"/>
      <c r="I322" s="142"/>
      <c r="J322" s="176">
        <f>'Discharge Information'!F322</f>
        <v>0</v>
      </c>
      <c r="K322" s="87"/>
    </row>
    <row r="323" spans="1:11" ht="60" customHeight="1" x14ac:dyDescent="0.25">
      <c r="A323" s="1">
        <f t="shared" si="4"/>
        <v>311</v>
      </c>
      <c r="B323" s="116">
        <f>'Initial Client Information'!B323</f>
        <v>0</v>
      </c>
      <c r="C323" s="117">
        <f>'Initial Client Information'!C323</f>
        <v>0</v>
      </c>
      <c r="D323" s="118">
        <f>'Initial Client Information'!D323</f>
        <v>0</v>
      </c>
      <c r="E323" s="130">
        <f>'Initial Client Information'!E323</f>
        <v>0</v>
      </c>
      <c r="F323" s="140"/>
      <c r="G323" s="136"/>
      <c r="H323" s="136"/>
      <c r="I323" s="142"/>
      <c r="J323" s="176">
        <f>'Discharge Information'!F323</f>
        <v>0</v>
      </c>
      <c r="K323" s="87"/>
    </row>
    <row r="324" spans="1:11" ht="60" customHeight="1" x14ac:dyDescent="0.25">
      <c r="A324" s="1">
        <f t="shared" si="4"/>
        <v>312</v>
      </c>
      <c r="B324" s="116">
        <f>'Initial Client Information'!B324</f>
        <v>0</v>
      </c>
      <c r="C324" s="117">
        <f>'Initial Client Information'!C324</f>
        <v>0</v>
      </c>
      <c r="D324" s="118">
        <f>'Initial Client Information'!D324</f>
        <v>0</v>
      </c>
      <c r="E324" s="130">
        <f>'Initial Client Information'!E324</f>
        <v>0</v>
      </c>
      <c r="F324" s="140"/>
      <c r="G324" s="136"/>
      <c r="H324" s="136"/>
      <c r="I324" s="142"/>
      <c r="J324" s="176">
        <f>'Discharge Information'!F324</f>
        <v>0</v>
      </c>
      <c r="K324" s="87"/>
    </row>
    <row r="325" spans="1:11" ht="60" customHeight="1" x14ac:dyDescent="0.25">
      <c r="A325" s="1">
        <f t="shared" si="4"/>
        <v>313</v>
      </c>
      <c r="B325" s="116">
        <f>'Initial Client Information'!B325</f>
        <v>0</v>
      </c>
      <c r="C325" s="117">
        <f>'Initial Client Information'!C325</f>
        <v>0</v>
      </c>
      <c r="D325" s="118">
        <f>'Initial Client Information'!D325</f>
        <v>0</v>
      </c>
      <c r="E325" s="130">
        <f>'Initial Client Information'!E325</f>
        <v>0</v>
      </c>
      <c r="F325" s="140"/>
      <c r="G325" s="136"/>
      <c r="H325" s="136"/>
      <c r="I325" s="142"/>
      <c r="J325" s="176">
        <f>'Discharge Information'!F325</f>
        <v>0</v>
      </c>
      <c r="K325" s="87"/>
    </row>
    <row r="326" spans="1:11" ht="60" customHeight="1" x14ac:dyDescent="0.25">
      <c r="A326" s="1">
        <f t="shared" si="4"/>
        <v>314</v>
      </c>
      <c r="B326" s="116">
        <f>'Initial Client Information'!B326</f>
        <v>0</v>
      </c>
      <c r="C326" s="117">
        <f>'Initial Client Information'!C326</f>
        <v>0</v>
      </c>
      <c r="D326" s="118">
        <f>'Initial Client Information'!D326</f>
        <v>0</v>
      </c>
      <c r="E326" s="130">
        <f>'Initial Client Information'!E326</f>
        <v>0</v>
      </c>
      <c r="F326" s="140"/>
      <c r="G326" s="136"/>
      <c r="H326" s="136"/>
      <c r="I326" s="142"/>
      <c r="J326" s="176">
        <f>'Discharge Information'!F326</f>
        <v>0</v>
      </c>
      <c r="K326" s="87"/>
    </row>
    <row r="327" spans="1:11" ht="60" customHeight="1" x14ac:dyDescent="0.25">
      <c r="A327" s="1">
        <f t="shared" si="4"/>
        <v>315</v>
      </c>
      <c r="B327" s="116">
        <f>'Initial Client Information'!B327</f>
        <v>0</v>
      </c>
      <c r="C327" s="117">
        <f>'Initial Client Information'!C327</f>
        <v>0</v>
      </c>
      <c r="D327" s="118">
        <f>'Initial Client Information'!D327</f>
        <v>0</v>
      </c>
      <c r="E327" s="130">
        <f>'Initial Client Information'!E327</f>
        <v>0</v>
      </c>
      <c r="F327" s="140"/>
      <c r="G327" s="136"/>
      <c r="H327" s="136"/>
      <c r="I327" s="142"/>
      <c r="J327" s="176">
        <f>'Discharge Information'!F327</f>
        <v>0</v>
      </c>
      <c r="K327" s="87"/>
    </row>
    <row r="328" spans="1:11" ht="60" customHeight="1" x14ac:dyDescent="0.25">
      <c r="A328" s="1">
        <f t="shared" si="4"/>
        <v>316</v>
      </c>
      <c r="B328" s="116">
        <f>'Initial Client Information'!B328</f>
        <v>0</v>
      </c>
      <c r="C328" s="117">
        <f>'Initial Client Information'!C328</f>
        <v>0</v>
      </c>
      <c r="D328" s="118">
        <f>'Initial Client Information'!D328</f>
        <v>0</v>
      </c>
      <c r="E328" s="130">
        <f>'Initial Client Information'!E328</f>
        <v>0</v>
      </c>
      <c r="F328" s="140"/>
      <c r="G328" s="136"/>
      <c r="H328" s="136"/>
      <c r="I328" s="142"/>
      <c r="J328" s="176">
        <f>'Discharge Information'!F328</f>
        <v>0</v>
      </c>
      <c r="K328" s="87"/>
    </row>
    <row r="329" spans="1:11" ht="60" customHeight="1" x14ac:dyDescent="0.25">
      <c r="A329" s="1">
        <f t="shared" si="4"/>
        <v>317</v>
      </c>
      <c r="B329" s="116">
        <f>'Initial Client Information'!B329</f>
        <v>0</v>
      </c>
      <c r="C329" s="117">
        <f>'Initial Client Information'!C329</f>
        <v>0</v>
      </c>
      <c r="D329" s="118">
        <f>'Initial Client Information'!D329</f>
        <v>0</v>
      </c>
      <c r="E329" s="130">
        <f>'Initial Client Information'!E329</f>
        <v>0</v>
      </c>
      <c r="F329" s="140"/>
      <c r="G329" s="136"/>
      <c r="H329" s="136"/>
      <c r="I329" s="142"/>
      <c r="J329" s="176">
        <f>'Discharge Information'!F329</f>
        <v>0</v>
      </c>
      <c r="K329" s="87"/>
    </row>
    <row r="330" spans="1:11" ht="60" customHeight="1" x14ac:dyDescent="0.25">
      <c r="A330" s="1">
        <f t="shared" si="4"/>
        <v>318</v>
      </c>
      <c r="B330" s="116">
        <f>'Initial Client Information'!B330</f>
        <v>0</v>
      </c>
      <c r="C330" s="117">
        <f>'Initial Client Information'!C330</f>
        <v>0</v>
      </c>
      <c r="D330" s="118">
        <f>'Initial Client Information'!D330</f>
        <v>0</v>
      </c>
      <c r="E330" s="130">
        <f>'Initial Client Information'!E330</f>
        <v>0</v>
      </c>
      <c r="F330" s="140"/>
      <c r="G330" s="136"/>
      <c r="H330" s="136"/>
      <c r="I330" s="142"/>
      <c r="J330" s="176">
        <f>'Discharge Information'!F330</f>
        <v>0</v>
      </c>
      <c r="K330" s="87"/>
    </row>
    <row r="331" spans="1:11" ht="60" customHeight="1" x14ac:dyDescent="0.25">
      <c r="A331" s="1">
        <f t="shared" si="4"/>
        <v>319</v>
      </c>
      <c r="B331" s="116">
        <f>'Initial Client Information'!B331</f>
        <v>0</v>
      </c>
      <c r="C331" s="117">
        <f>'Initial Client Information'!C331</f>
        <v>0</v>
      </c>
      <c r="D331" s="118">
        <f>'Initial Client Information'!D331</f>
        <v>0</v>
      </c>
      <c r="E331" s="130">
        <f>'Initial Client Information'!E331</f>
        <v>0</v>
      </c>
      <c r="F331" s="140"/>
      <c r="G331" s="136"/>
      <c r="H331" s="136"/>
      <c r="I331" s="142"/>
      <c r="J331" s="176">
        <f>'Discharge Information'!F331</f>
        <v>0</v>
      </c>
      <c r="K331" s="87"/>
    </row>
    <row r="332" spans="1:11" ht="60" customHeight="1" x14ac:dyDescent="0.25">
      <c r="A332" s="1">
        <f t="shared" si="4"/>
        <v>320</v>
      </c>
      <c r="B332" s="116">
        <f>'Initial Client Information'!B332</f>
        <v>0</v>
      </c>
      <c r="C332" s="117">
        <f>'Initial Client Information'!C332</f>
        <v>0</v>
      </c>
      <c r="D332" s="118">
        <f>'Initial Client Information'!D332</f>
        <v>0</v>
      </c>
      <c r="E332" s="130">
        <f>'Initial Client Information'!E332</f>
        <v>0</v>
      </c>
      <c r="F332" s="140"/>
      <c r="G332" s="136"/>
      <c r="H332" s="136"/>
      <c r="I332" s="142"/>
      <c r="J332" s="176">
        <f>'Discharge Information'!F332</f>
        <v>0</v>
      </c>
      <c r="K332" s="87"/>
    </row>
    <row r="333" spans="1:11" ht="60" customHeight="1" x14ac:dyDescent="0.25">
      <c r="A333" s="1">
        <f t="shared" si="4"/>
        <v>321</v>
      </c>
      <c r="B333" s="116">
        <f>'Initial Client Information'!B333</f>
        <v>0</v>
      </c>
      <c r="C333" s="117">
        <f>'Initial Client Information'!C333</f>
        <v>0</v>
      </c>
      <c r="D333" s="118">
        <f>'Initial Client Information'!D333</f>
        <v>0</v>
      </c>
      <c r="E333" s="130">
        <f>'Initial Client Information'!E333</f>
        <v>0</v>
      </c>
      <c r="F333" s="140"/>
      <c r="G333" s="136"/>
      <c r="H333" s="136"/>
      <c r="I333" s="142"/>
      <c r="J333" s="176">
        <f>'Discharge Information'!F333</f>
        <v>0</v>
      </c>
      <c r="K333" s="87"/>
    </row>
    <row r="334" spans="1:11" ht="60" customHeight="1" x14ac:dyDescent="0.25">
      <c r="A334" s="1">
        <f t="shared" ref="A334:A397" si="5">ROW(A322)</f>
        <v>322</v>
      </c>
      <c r="B334" s="116">
        <f>'Initial Client Information'!B334</f>
        <v>0</v>
      </c>
      <c r="C334" s="117">
        <f>'Initial Client Information'!C334</f>
        <v>0</v>
      </c>
      <c r="D334" s="118">
        <f>'Initial Client Information'!D334</f>
        <v>0</v>
      </c>
      <c r="E334" s="130">
        <f>'Initial Client Information'!E334</f>
        <v>0</v>
      </c>
      <c r="F334" s="140"/>
      <c r="G334" s="136"/>
      <c r="H334" s="136"/>
      <c r="I334" s="142"/>
      <c r="J334" s="176">
        <f>'Discharge Information'!F334</f>
        <v>0</v>
      </c>
      <c r="K334" s="87"/>
    </row>
    <row r="335" spans="1:11" ht="60" customHeight="1" x14ac:dyDescent="0.25">
      <c r="A335" s="1">
        <f t="shared" si="5"/>
        <v>323</v>
      </c>
      <c r="B335" s="116">
        <f>'Initial Client Information'!B335</f>
        <v>0</v>
      </c>
      <c r="C335" s="117">
        <f>'Initial Client Information'!C335</f>
        <v>0</v>
      </c>
      <c r="D335" s="118">
        <f>'Initial Client Information'!D335</f>
        <v>0</v>
      </c>
      <c r="E335" s="130">
        <f>'Initial Client Information'!E335</f>
        <v>0</v>
      </c>
      <c r="F335" s="140"/>
      <c r="G335" s="136"/>
      <c r="H335" s="136"/>
      <c r="I335" s="142"/>
      <c r="J335" s="176">
        <f>'Discharge Information'!F335</f>
        <v>0</v>
      </c>
      <c r="K335" s="87"/>
    </row>
    <row r="336" spans="1:11" ht="60" customHeight="1" x14ac:dyDescent="0.25">
      <c r="A336" s="1">
        <f t="shared" si="5"/>
        <v>324</v>
      </c>
      <c r="B336" s="116">
        <f>'Initial Client Information'!B336</f>
        <v>0</v>
      </c>
      <c r="C336" s="117">
        <f>'Initial Client Information'!C336</f>
        <v>0</v>
      </c>
      <c r="D336" s="118">
        <f>'Initial Client Information'!D336</f>
        <v>0</v>
      </c>
      <c r="E336" s="130">
        <f>'Initial Client Information'!E336</f>
        <v>0</v>
      </c>
      <c r="F336" s="140"/>
      <c r="G336" s="136"/>
      <c r="H336" s="136"/>
      <c r="I336" s="142"/>
      <c r="J336" s="176">
        <f>'Discharge Information'!F336</f>
        <v>0</v>
      </c>
      <c r="K336" s="87"/>
    </row>
    <row r="337" spans="1:11" ht="60" customHeight="1" x14ac:dyDescent="0.25">
      <c r="A337" s="1">
        <f t="shared" si="5"/>
        <v>325</v>
      </c>
      <c r="B337" s="116">
        <f>'Initial Client Information'!B337</f>
        <v>0</v>
      </c>
      <c r="C337" s="117">
        <f>'Initial Client Information'!C337</f>
        <v>0</v>
      </c>
      <c r="D337" s="118">
        <f>'Initial Client Information'!D337</f>
        <v>0</v>
      </c>
      <c r="E337" s="130">
        <f>'Initial Client Information'!E337</f>
        <v>0</v>
      </c>
      <c r="F337" s="140"/>
      <c r="G337" s="136"/>
      <c r="H337" s="136"/>
      <c r="I337" s="142"/>
      <c r="J337" s="176">
        <f>'Discharge Information'!F337</f>
        <v>0</v>
      </c>
      <c r="K337" s="87"/>
    </row>
    <row r="338" spans="1:11" ht="60" customHeight="1" x14ac:dyDescent="0.25">
      <c r="A338" s="1">
        <f t="shared" si="5"/>
        <v>326</v>
      </c>
      <c r="B338" s="116">
        <f>'Initial Client Information'!B338</f>
        <v>0</v>
      </c>
      <c r="C338" s="117">
        <f>'Initial Client Information'!C338</f>
        <v>0</v>
      </c>
      <c r="D338" s="118">
        <f>'Initial Client Information'!D338</f>
        <v>0</v>
      </c>
      <c r="E338" s="130">
        <f>'Initial Client Information'!E338</f>
        <v>0</v>
      </c>
      <c r="F338" s="140"/>
      <c r="G338" s="136"/>
      <c r="H338" s="136"/>
      <c r="I338" s="142"/>
      <c r="J338" s="176">
        <f>'Discharge Information'!F338</f>
        <v>0</v>
      </c>
      <c r="K338" s="87"/>
    </row>
    <row r="339" spans="1:11" ht="60" customHeight="1" x14ac:dyDescent="0.25">
      <c r="A339" s="1">
        <f t="shared" si="5"/>
        <v>327</v>
      </c>
      <c r="B339" s="116">
        <f>'Initial Client Information'!B339</f>
        <v>0</v>
      </c>
      <c r="C339" s="117">
        <f>'Initial Client Information'!C339</f>
        <v>0</v>
      </c>
      <c r="D339" s="118">
        <f>'Initial Client Information'!D339</f>
        <v>0</v>
      </c>
      <c r="E339" s="130">
        <f>'Initial Client Information'!E339</f>
        <v>0</v>
      </c>
      <c r="F339" s="140"/>
      <c r="G339" s="136"/>
      <c r="H339" s="136"/>
      <c r="I339" s="142"/>
      <c r="J339" s="176">
        <f>'Discharge Information'!F339</f>
        <v>0</v>
      </c>
      <c r="K339" s="87"/>
    </row>
    <row r="340" spans="1:11" ht="60" customHeight="1" x14ac:dyDescent="0.25">
      <c r="A340" s="1">
        <f t="shared" si="5"/>
        <v>328</v>
      </c>
      <c r="B340" s="116">
        <f>'Initial Client Information'!B340</f>
        <v>0</v>
      </c>
      <c r="C340" s="117">
        <f>'Initial Client Information'!C340</f>
        <v>0</v>
      </c>
      <c r="D340" s="118">
        <f>'Initial Client Information'!D340</f>
        <v>0</v>
      </c>
      <c r="E340" s="130">
        <f>'Initial Client Information'!E340</f>
        <v>0</v>
      </c>
      <c r="F340" s="140"/>
      <c r="G340" s="136"/>
      <c r="H340" s="136"/>
      <c r="I340" s="142"/>
      <c r="J340" s="176">
        <f>'Discharge Information'!F340</f>
        <v>0</v>
      </c>
      <c r="K340" s="87"/>
    </row>
    <row r="341" spans="1:11" ht="60" customHeight="1" x14ac:dyDescent="0.25">
      <c r="A341" s="1">
        <f t="shared" si="5"/>
        <v>329</v>
      </c>
      <c r="B341" s="116">
        <f>'Initial Client Information'!B341</f>
        <v>0</v>
      </c>
      <c r="C341" s="117">
        <f>'Initial Client Information'!C341</f>
        <v>0</v>
      </c>
      <c r="D341" s="118">
        <f>'Initial Client Information'!D341</f>
        <v>0</v>
      </c>
      <c r="E341" s="130">
        <f>'Initial Client Information'!E341</f>
        <v>0</v>
      </c>
      <c r="F341" s="140"/>
      <c r="G341" s="136"/>
      <c r="H341" s="136"/>
      <c r="I341" s="142"/>
      <c r="J341" s="176">
        <f>'Discharge Information'!F341</f>
        <v>0</v>
      </c>
      <c r="K341" s="87"/>
    </row>
    <row r="342" spans="1:11" ht="60" customHeight="1" x14ac:dyDescent="0.25">
      <c r="A342" s="1">
        <f t="shared" si="5"/>
        <v>330</v>
      </c>
      <c r="B342" s="116">
        <f>'Initial Client Information'!B342</f>
        <v>0</v>
      </c>
      <c r="C342" s="117">
        <f>'Initial Client Information'!C342</f>
        <v>0</v>
      </c>
      <c r="D342" s="118">
        <f>'Initial Client Information'!D342</f>
        <v>0</v>
      </c>
      <c r="E342" s="130">
        <f>'Initial Client Information'!E342</f>
        <v>0</v>
      </c>
      <c r="F342" s="140"/>
      <c r="G342" s="136"/>
      <c r="H342" s="136"/>
      <c r="I342" s="142"/>
      <c r="J342" s="176">
        <f>'Discharge Information'!F342</f>
        <v>0</v>
      </c>
      <c r="K342" s="87"/>
    </row>
    <row r="343" spans="1:11" ht="60" customHeight="1" x14ac:dyDescent="0.25">
      <c r="A343" s="1">
        <f t="shared" si="5"/>
        <v>331</v>
      </c>
      <c r="B343" s="116">
        <f>'Initial Client Information'!B343</f>
        <v>0</v>
      </c>
      <c r="C343" s="117">
        <f>'Initial Client Information'!C343</f>
        <v>0</v>
      </c>
      <c r="D343" s="118">
        <f>'Initial Client Information'!D343</f>
        <v>0</v>
      </c>
      <c r="E343" s="130">
        <f>'Initial Client Information'!E343</f>
        <v>0</v>
      </c>
      <c r="F343" s="140"/>
      <c r="G343" s="136"/>
      <c r="H343" s="136"/>
      <c r="I343" s="142"/>
      <c r="J343" s="176">
        <f>'Discharge Information'!F343</f>
        <v>0</v>
      </c>
      <c r="K343" s="87"/>
    </row>
    <row r="344" spans="1:11" ht="60" customHeight="1" x14ac:dyDescent="0.25">
      <c r="A344" s="1">
        <f t="shared" si="5"/>
        <v>332</v>
      </c>
      <c r="B344" s="116">
        <f>'Initial Client Information'!B344</f>
        <v>0</v>
      </c>
      <c r="C344" s="117">
        <f>'Initial Client Information'!C344</f>
        <v>0</v>
      </c>
      <c r="D344" s="118">
        <f>'Initial Client Information'!D344</f>
        <v>0</v>
      </c>
      <c r="E344" s="130">
        <f>'Initial Client Information'!E344</f>
        <v>0</v>
      </c>
      <c r="F344" s="140"/>
      <c r="G344" s="136"/>
      <c r="H344" s="136"/>
      <c r="I344" s="142"/>
      <c r="J344" s="176">
        <f>'Discharge Information'!F344</f>
        <v>0</v>
      </c>
      <c r="K344" s="87"/>
    </row>
    <row r="345" spans="1:11" ht="60" customHeight="1" x14ac:dyDescent="0.25">
      <c r="A345" s="1">
        <f t="shared" si="5"/>
        <v>333</v>
      </c>
      <c r="B345" s="116">
        <f>'Initial Client Information'!B345</f>
        <v>0</v>
      </c>
      <c r="C345" s="117">
        <f>'Initial Client Information'!C345</f>
        <v>0</v>
      </c>
      <c r="D345" s="118">
        <f>'Initial Client Information'!D345</f>
        <v>0</v>
      </c>
      <c r="E345" s="130">
        <f>'Initial Client Information'!E345</f>
        <v>0</v>
      </c>
      <c r="F345" s="140"/>
      <c r="G345" s="136"/>
      <c r="H345" s="136"/>
      <c r="I345" s="142"/>
      <c r="J345" s="176">
        <f>'Discharge Information'!F345</f>
        <v>0</v>
      </c>
      <c r="K345" s="87"/>
    </row>
    <row r="346" spans="1:11" ht="60" customHeight="1" x14ac:dyDescent="0.25">
      <c r="A346" s="1">
        <f t="shared" si="5"/>
        <v>334</v>
      </c>
      <c r="B346" s="116">
        <f>'Initial Client Information'!B346</f>
        <v>0</v>
      </c>
      <c r="C346" s="117">
        <f>'Initial Client Information'!C346</f>
        <v>0</v>
      </c>
      <c r="D346" s="118">
        <f>'Initial Client Information'!D346</f>
        <v>0</v>
      </c>
      <c r="E346" s="130">
        <f>'Initial Client Information'!E346</f>
        <v>0</v>
      </c>
      <c r="F346" s="140"/>
      <c r="G346" s="136"/>
      <c r="H346" s="136"/>
      <c r="I346" s="142"/>
      <c r="J346" s="176">
        <f>'Discharge Information'!F346</f>
        <v>0</v>
      </c>
      <c r="K346" s="87"/>
    </row>
    <row r="347" spans="1:11" ht="60" customHeight="1" x14ac:dyDescent="0.25">
      <c r="A347" s="1">
        <f t="shared" si="5"/>
        <v>335</v>
      </c>
      <c r="B347" s="116">
        <f>'Initial Client Information'!B347</f>
        <v>0</v>
      </c>
      <c r="C347" s="117">
        <f>'Initial Client Information'!C347</f>
        <v>0</v>
      </c>
      <c r="D347" s="118">
        <f>'Initial Client Information'!D347</f>
        <v>0</v>
      </c>
      <c r="E347" s="130">
        <f>'Initial Client Information'!E347</f>
        <v>0</v>
      </c>
      <c r="F347" s="140"/>
      <c r="G347" s="136"/>
      <c r="H347" s="136"/>
      <c r="I347" s="142"/>
      <c r="J347" s="176">
        <f>'Discharge Information'!F347</f>
        <v>0</v>
      </c>
      <c r="K347" s="87"/>
    </row>
    <row r="348" spans="1:11" ht="60" customHeight="1" x14ac:dyDescent="0.25">
      <c r="A348" s="1">
        <f t="shared" si="5"/>
        <v>336</v>
      </c>
      <c r="B348" s="116">
        <f>'Initial Client Information'!B348</f>
        <v>0</v>
      </c>
      <c r="C348" s="117">
        <f>'Initial Client Information'!C348</f>
        <v>0</v>
      </c>
      <c r="D348" s="118">
        <f>'Initial Client Information'!D348</f>
        <v>0</v>
      </c>
      <c r="E348" s="130">
        <f>'Initial Client Information'!E348</f>
        <v>0</v>
      </c>
      <c r="F348" s="140"/>
      <c r="G348" s="136"/>
      <c r="H348" s="136"/>
      <c r="I348" s="142"/>
      <c r="J348" s="176">
        <f>'Discharge Information'!F348</f>
        <v>0</v>
      </c>
      <c r="K348" s="87"/>
    </row>
    <row r="349" spans="1:11" ht="60" customHeight="1" x14ac:dyDescent="0.25">
      <c r="A349" s="1">
        <f t="shared" si="5"/>
        <v>337</v>
      </c>
      <c r="B349" s="116">
        <f>'Initial Client Information'!B349</f>
        <v>0</v>
      </c>
      <c r="C349" s="117">
        <f>'Initial Client Information'!C349</f>
        <v>0</v>
      </c>
      <c r="D349" s="118">
        <f>'Initial Client Information'!D349</f>
        <v>0</v>
      </c>
      <c r="E349" s="130">
        <f>'Initial Client Information'!E349</f>
        <v>0</v>
      </c>
      <c r="F349" s="140"/>
      <c r="G349" s="136"/>
      <c r="H349" s="136"/>
      <c r="I349" s="142"/>
      <c r="J349" s="176">
        <f>'Discharge Information'!F349</f>
        <v>0</v>
      </c>
      <c r="K349" s="87"/>
    </row>
    <row r="350" spans="1:11" ht="60" customHeight="1" x14ac:dyDescent="0.25">
      <c r="A350" s="1">
        <f t="shared" si="5"/>
        <v>338</v>
      </c>
      <c r="B350" s="116">
        <f>'Initial Client Information'!B350</f>
        <v>0</v>
      </c>
      <c r="C350" s="117">
        <f>'Initial Client Information'!C350</f>
        <v>0</v>
      </c>
      <c r="D350" s="118">
        <f>'Initial Client Information'!D350</f>
        <v>0</v>
      </c>
      <c r="E350" s="130">
        <f>'Initial Client Information'!E350</f>
        <v>0</v>
      </c>
      <c r="F350" s="140"/>
      <c r="G350" s="136"/>
      <c r="H350" s="136"/>
      <c r="I350" s="142"/>
      <c r="J350" s="176">
        <f>'Discharge Information'!F350</f>
        <v>0</v>
      </c>
      <c r="K350" s="87"/>
    </row>
    <row r="351" spans="1:11" ht="60" customHeight="1" x14ac:dyDescent="0.25">
      <c r="A351" s="1">
        <f t="shared" si="5"/>
        <v>339</v>
      </c>
      <c r="B351" s="116">
        <f>'Initial Client Information'!B351</f>
        <v>0</v>
      </c>
      <c r="C351" s="117">
        <f>'Initial Client Information'!C351</f>
        <v>0</v>
      </c>
      <c r="D351" s="118">
        <f>'Initial Client Information'!D351</f>
        <v>0</v>
      </c>
      <c r="E351" s="130">
        <f>'Initial Client Information'!E351</f>
        <v>0</v>
      </c>
      <c r="F351" s="140"/>
      <c r="G351" s="136"/>
      <c r="H351" s="136"/>
      <c r="I351" s="142"/>
      <c r="J351" s="176">
        <f>'Discharge Information'!F351</f>
        <v>0</v>
      </c>
      <c r="K351" s="87"/>
    </row>
    <row r="352" spans="1:11" ht="60" customHeight="1" x14ac:dyDescent="0.25">
      <c r="A352" s="1">
        <f t="shared" si="5"/>
        <v>340</v>
      </c>
      <c r="B352" s="116">
        <f>'Initial Client Information'!B352</f>
        <v>0</v>
      </c>
      <c r="C352" s="117">
        <f>'Initial Client Information'!C352</f>
        <v>0</v>
      </c>
      <c r="D352" s="118">
        <f>'Initial Client Information'!D352</f>
        <v>0</v>
      </c>
      <c r="E352" s="130">
        <f>'Initial Client Information'!E352</f>
        <v>0</v>
      </c>
      <c r="F352" s="140"/>
      <c r="G352" s="136"/>
      <c r="H352" s="136"/>
      <c r="I352" s="142"/>
      <c r="J352" s="176">
        <f>'Discharge Information'!F352</f>
        <v>0</v>
      </c>
      <c r="K352" s="87"/>
    </row>
    <row r="353" spans="1:11" ht="60" customHeight="1" x14ac:dyDescent="0.25">
      <c r="A353" s="1">
        <f t="shared" si="5"/>
        <v>341</v>
      </c>
      <c r="B353" s="116">
        <f>'Initial Client Information'!B353</f>
        <v>0</v>
      </c>
      <c r="C353" s="117">
        <f>'Initial Client Information'!C353</f>
        <v>0</v>
      </c>
      <c r="D353" s="118">
        <f>'Initial Client Information'!D353</f>
        <v>0</v>
      </c>
      <c r="E353" s="130">
        <f>'Initial Client Information'!E353</f>
        <v>0</v>
      </c>
      <c r="F353" s="140"/>
      <c r="G353" s="136"/>
      <c r="H353" s="136"/>
      <c r="I353" s="142"/>
      <c r="J353" s="176">
        <f>'Discharge Information'!F353</f>
        <v>0</v>
      </c>
      <c r="K353" s="87"/>
    </row>
    <row r="354" spans="1:11" ht="60" customHeight="1" x14ac:dyDescent="0.25">
      <c r="A354" s="1">
        <f t="shared" si="5"/>
        <v>342</v>
      </c>
      <c r="B354" s="116">
        <f>'Initial Client Information'!B354</f>
        <v>0</v>
      </c>
      <c r="C354" s="117">
        <f>'Initial Client Information'!C354</f>
        <v>0</v>
      </c>
      <c r="D354" s="118">
        <f>'Initial Client Information'!D354</f>
        <v>0</v>
      </c>
      <c r="E354" s="130">
        <f>'Initial Client Information'!E354</f>
        <v>0</v>
      </c>
      <c r="F354" s="140"/>
      <c r="G354" s="136"/>
      <c r="H354" s="136"/>
      <c r="I354" s="142"/>
      <c r="J354" s="176">
        <f>'Discharge Information'!F354</f>
        <v>0</v>
      </c>
      <c r="K354" s="87"/>
    </row>
    <row r="355" spans="1:11" ht="60" customHeight="1" x14ac:dyDescent="0.25">
      <c r="A355" s="1">
        <f t="shared" si="5"/>
        <v>343</v>
      </c>
      <c r="B355" s="116">
        <f>'Initial Client Information'!B355</f>
        <v>0</v>
      </c>
      <c r="C355" s="117">
        <f>'Initial Client Information'!C355</f>
        <v>0</v>
      </c>
      <c r="D355" s="118">
        <f>'Initial Client Information'!D355</f>
        <v>0</v>
      </c>
      <c r="E355" s="130">
        <f>'Initial Client Information'!E355</f>
        <v>0</v>
      </c>
      <c r="F355" s="140"/>
      <c r="G355" s="136"/>
      <c r="H355" s="136"/>
      <c r="I355" s="142"/>
      <c r="J355" s="176">
        <f>'Discharge Information'!F355</f>
        <v>0</v>
      </c>
      <c r="K355" s="87"/>
    </row>
    <row r="356" spans="1:11" ht="60" customHeight="1" x14ac:dyDescent="0.25">
      <c r="A356" s="1">
        <f t="shared" si="5"/>
        <v>344</v>
      </c>
      <c r="B356" s="116">
        <f>'Initial Client Information'!B356</f>
        <v>0</v>
      </c>
      <c r="C356" s="117">
        <f>'Initial Client Information'!C356</f>
        <v>0</v>
      </c>
      <c r="D356" s="118">
        <f>'Initial Client Information'!D356</f>
        <v>0</v>
      </c>
      <c r="E356" s="130">
        <f>'Initial Client Information'!E356</f>
        <v>0</v>
      </c>
      <c r="F356" s="140"/>
      <c r="G356" s="136"/>
      <c r="H356" s="136"/>
      <c r="I356" s="142"/>
      <c r="J356" s="176">
        <f>'Discharge Information'!F356</f>
        <v>0</v>
      </c>
      <c r="K356" s="87"/>
    </row>
    <row r="357" spans="1:11" ht="60" customHeight="1" x14ac:dyDescent="0.25">
      <c r="A357" s="1">
        <f t="shared" si="5"/>
        <v>345</v>
      </c>
      <c r="B357" s="116">
        <f>'Initial Client Information'!B357</f>
        <v>0</v>
      </c>
      <c r="C357" s="117">
        <f>'Initial Client Information'!C357</f>
        <v>0</v>
      </c>
      <c r="D357" s="118">
        <f>'Initial Client Information'!D357</f>
        <v>0</v>
      </c>
      <c r="E357" s="130">
        <f>'Initial Client Information'!E357</f>
        <v>0</v>
      </c>
      <c r="F357" s="140"/>
      <c r="G357" s="136"/>
      <c r="H357" s="136"/>
      <c r="I357" s="142"/>
      <c r="J357" s="176">
        <f>'Discharge Information'!F357</f>
        <v>0</v>
      </c>
      <c r="K357" s="87"/>
    </row>
    <row r="358" spans="1:11" ht="60" customHeight="1" x14ac:dyDescent="0.25">
      <c r="A358" s="1">
        <f t="shared" si="5"/>
        <v>346</v>
      </c>
      <c r="B358" s="116">
        <f>'Initial Client Information'!B358</f>
        <v>0</v>
      </c>
      <c r="C358" s="117">
        <f>'Initial Client Information'!C358</f>
        <v>0</v>
      </c>
      <c r="D358" s="118">
        <f>'Initial Client Information'!D358</f>
        <v>0</v>
      </c>
      <c r="E358" s="130">
        <f>'Initial Client Information'!E358</f>
        <v>0</v>
      </c>
      <c r="F358" s="140"/>
      <c r="G358" s="136"/>
      <c r="H358" s="136"/>
      <c r="I358" s="142"/>
      <c r="J358" s="176">
        <f>'Discharge Information'!F358</f>
        <v>0</v>
      </c>
      <c r="K358" s="87"/>
    </row>
    <row r="359" spans="1:11" ht="60" customHeight="1" x14ac:dyDescent="0.25">
      <c r="A359" s="1">
        <f t="shared" si="5"/>
        <v>347</v>
      </c>
      <c r="B359" s="116">
        <f>'Initial Client Information'!B359</f>
        <v>0</v>
      </c>
      <c r="C359" s="117">
        <f>'Initial Client Information'!C359</f>
        <v>0</v>
      </c>
      <c r="D359" s="118">
        <f>'Initial Client Information'!D359</f>
        <v>0</v>
      </c>
      <c r="E359" s="130">
        <f>'Initial Client Information'!E359</f>
        <v>0</v>
      </c>
      <c r="F359" s="140"/>
      <c r="G359" s="136"/>
      <c r="H359" s="136"/>
      <c r="I359" s="142"/>
      <c r="J359" s="176">
        <f>'Discharge Information'!F359</f>
        <v>0</v>
      </c>
      <c r="K359" s="87"/>
    </row>
    <row r="360" spans="1:11" ht="60" customHeight="1" x14ac:dyDescent="0.25">
      <c r="A360" s="1">
        <f t="shared" si="5"/>
        <v>348</v>
      </c>
      <c r="B360" s="116">
        <f>'Initial Client Information'!B360</f>
        <v>0</v>
      </c>
      <c r="C360" s="117">
        <f>'Initial Client Information'!C360</f>
        <v>0</v>
      </c>
      <c r="D360" s="118">
        <f>'Initial Client Information'!D360</f>
        <v>0</v>
      </c>
      <c r="E360" s="130">
        <f>'Initial Client Information'!E360</f>
        <v>0</v>
      </c>
      <c r="F360" s="140"/>
      <c r="G360" s="136"/>
      <c r="H360" s="136"/>
      <c r="I360" s="142"/>
      <c r="J360" s="176">
        <f>'Discharge Information'!F360</f>
        <v>0</v>
      </c>
      <c r="K360" s="87"/>
    </row>
    <row r="361" spans="1:11" ht="60" customHeight="1" x14ac:dyDescent="0.25">
      <c r="A361" s="1">
        <f t="shared" si="5"/>
        <v>349</v>
      </c>
      <c r="B361" s="116">
        <f>'Initial Client Information'!B361</f>
        <v>0</v>
      </c>
      <c r="C361" s="117">
        <f>'Initial Client Information'!C361</f>
        <v>0</v>
      </c>
      <c r="D361" s="118">
        <f>'Initial Client Information'!D361</f>
        <v>0</v>
      </c>
      <c r="E361" s="130">
        <f>'Initial Client Information'!E361</f>
        <v>0</v>
      </c>
      <c r="F361" s="140"/>
      <c r="G361" s="136"/>
      <c r="H361" s="136"/>
      <c r="I361" s="142"/>
      <c r="J361" s="176">
        <f>'Discharge Information'!F361</f>
        <v>0</v>
      </c>
      <c r="K361" s="87"/>
    </row>
    <row r="362" spans="1:11" ht="60" customHeight="1" x14ac:dyDescent="0.25">
      <c r="A362" s="1">
        <f t="shared" si="5"/>
        <v>350</v>
      </c>
      <c r="B362" s="116">
        <f>'Initial Client Information'!B362</f>
        <v>0</v>
      </c>
      <c r="C362" s="117">
        <f>'Initial Client Information'!C362</f>
        <v>0</v>
      </c>
      <c r="D362" s="118">
        <f>'Initial Client Information'!D362</f>
        <v>0</v>
      </c>
      <c r="E362" s="130">
        <f>'Initial Client Information'!E362</f>
        <v>0</v>
      </c>
      <c r="F362" s="140"/>
      <c r="G362" s="136"/>
      <c r="H362" s="136"/>
      <c r="I362" s="142"/>
      <c r="J362" s="176">
        <f>'Discharge Information'!F362</f>
        <v>0</v>
      </c>
      <c r="K362" s="87"/>
    </row>
    <row r="363" spans="1:11" ht="60" customHeight="1" x14ac:dyDescent="0.25">
      <c r="A363" s="1">
        <f t="shared" si="5"/>
        <v>351</v>
      </c>
      <c r="B363" s="116">
        <f>'Initial Client Information'!B363</f>
        <v>0</v>
      </c>
      <c r="C363" s="117">
        <f>'Initial Client Information'!C363</f>
        <v>0</v>
      </c>
      <c r="D363" s="118">
        <f>'Initial Client Information'!D363</f>
        <v>0</v>
      </c>
      <c r="E363" s="130">
        <f>'Initial Client Information'!E363</f>
        <v>0</v>
      </c>
      <c r="F363" s="140"/>
      <c r="G363" s="136"/>
      <c r="H363" s="136"/>
      <c r="I363" s="142"/>
      <c r="J363" s="176">
        <f>'Discharge Information'!F363</f>
        <v>0</v>
      </c>
      <c r="K363" s="87"/>
    </row>
    <row r="364" spans="1:11" ht="60" customHeight="1" x14ac:dyDescent="0.25">
      <c r="A364" s="1">
        <f t="shared" si="5"/>
        <v>352</v>
      </c>
      <c r="B364" s="116">
        <f>'Initial Client Information'!B364</f>
        <v>0</v>
      </c>
      <c r="C364" s="117">
        <f>'Initial Client Information'!C364</f>
        <v>0</v>
      </c>
      <c r="D364" s="118">
        <f>'Initial Client Information'!D364</f>
        <v>0</v>
      </c>
      <c r="E364" s="130">
        <f>'Initial Client Information'!E364</f>
        <v>0</v>
      </c>
      <c r="F364" s="140"/>
      <c r="G364" s="136"/>
      <c r="H364" s="136"/>
      <c r="I364" s="142"/>
      <c r="J364" s="176">
        <f>'Discharge Information'!F364</f>
        <v>0</v>
      </c>
      <c r="K364" s="87"/>
    </row>
    <row r="365" spans="1:11" ht="60" customHeight="1" x14ac:dyDescent="0.25">
      <c r="A365" s="1">
        <f t="shared" si="5"/>
        <v>353</v>
      </c>
      <c r="B365" s="116">
        <f>'Initial Client Information'!B365</f>
        <v>0</v>
      </c>
      <c r="C365" s="117">
        <f>'Initial Client Information'!C365</f>
        <v>0</v>
      </c>
      <c r="D365" s="118">
        <f>'Initial Client Information'!D365</f>
        <v>0</v>
      </c>
      <c r="E365" s="130">
        <f>'Initial Client Information'!E365</f>
        <v>0</v>
      </c>
      <c r="F365" s="140"/>
      <c r="G365" s="136"/>
      <c r="H365" s="136"/>
      <c r="I365" s="142"/>
      <c r="J365" s="176">
        <f>'Discharge Information'!F365</f>
        <v>0</v>
      </c>
      <c r="K365" s="87"/>
    </row>
    <row r="366" spans="1:11" ht="60" customHeight="1" x14ac:dyDescent="0.25">
      <c r="A366" s="1">
        <f t="shared" si="5"/>
        <v>354</v>
      </c>
      <c r="B366" s="116">
        <f>'Initial Client Information'!B366</f>
        <v>0</v>
      </c>
      <c r="C366" s="117">
        <f>'Initial Client Information'!C366</f>
        <v>0</v>
      </c>
      <c r="D366" s="118">
        <f>'Initial Client Information'!D366</f>
        <v>0</v>
      </c>
      <c r="E366" s="130">
        <f>'Initial Client Information'!E366</f>
        <v>0</v>
      </c>
      <c r="F366" s="140"/>
      <c r="G366" s="136"/>
      <c r="H366" s="136"/>
      <c r="I366" s="142"/>
      <c r="J366" s="176">
        <f>'Discharge Information'!F366</f>
        <v>0</v>
      </c>
      <c r="K366" s="87"/>
    </row>
    <row r="367" spans="1:11" ht="60" customHeight="1" x14ac:dyDescent="0.25">
      <c r="A367" s="1">
        <f t="shared" si="5"/>
        <v>355</v>
      </c>
      <c r="B367" s="116">
        <f>'Initial Client Information'!B367</f>
        <v>0</v>
      </c>
      <c r="C367" s="117">
        <f>'Initial Client Information'!C367</f>
        <v>0</v>
      </c>
      <c r="D367" s="118">
        <f>'Initial Client Information'!D367</f>
        <v>0</v>
      </c>
      <c r="E367" s="130">
        <f>'Initial Client Information'!E367</f>
        <v>0</v>
      </c>
      <c r="F367" s="140"/>
      <c r="G367" s="136"/>
      <c r="H367" s="136"/>
      <c r="I367" s="142"/>
      <c r="J367" s="176">
        <f>'Discharge Information'!F367</f>
        <v>0</v>
      </c>
      <c r="K367" s="87"/>
    </row>
    <row r="368" spans="1:11" ht="60" customHeight="1" x14ac:dyDescent="0.25">
      <c r="A368" s="1">
        <f t="shared" si="5"/>
        <v>356</v>
      </c>
      <c r="B368" s="116">
        <f>'Initial Client Information'!B368</f>
        <v>0</v>
      </c>
      <c r="C368" s="117">
        <f>'Initial Client Information'!C368</f>
        <v>0</v>
      </c>
      <c r="D368" s="118">
        <f>'Initial Client Information'!D368</f>
        <v>0</v>
      </c>
      <c r="E368" s="130">
        <f>'Initial Client Information'!E368</f>
        <v>0</v>
      </c>
      <c r="F368" s="140"/>
      <c r="G368" s="136"/>
      <c r="H368" s="136"/>
      <c r="I368" s="142"/>
      <c r="J368" s="176">
        <f>'Discharge Information'!F368</f>
        <v>0</v>
      </c>
      <c r="K368" s="87"/>
    </row>
    <row r="369" spans="1:11" ht="60" customHeight="1" x14ac:dyDescent="0.25">
      <c r="A369" s="1">
        <f t="shared" si="5"/>
        <v>357</v>
      </c>
      <c r="B369" s="116">
        <f>'Initial Client Information'!B369</f>
        <v>0</v>
      </c>
      <c r="C369" s="117">
        <f>'Initial Client Information'!C369</f>
        <v>0</v>
      </c>
      <c r="D369" s="118">
        <f>'Initial Client Information'!D369</f>
        <v>0</v>
      </c>
      <c r="E369" s="130">
        <f>'Initial Client Information'!E369</f>
        <v>0</v>
      </c>
      <c r="F369" s="140"/>
      <c r="G369" s="136"/>
      <c r="H369" s="136"/>
      <c r="I369" s="142"/>
      <c r="J369" s="176">
        <f>'Discharge Information'!F369</f>
        <v>0</v>
      </c>
      <c r="K369" s="87"/>
    </row>
    <row r="370" spans="1:11" ht="60" customHeight="1" x14ac:dyDescent="0.25">
      <c r="A370" s="1">
        <f t="shared" si="5"/>
        <v>358</v>
      </c>
      <c r="B370" s="116">
        <f>'Initial Client Information'!B370</f>
        <v>0</v>
      </c>
      <c r="C370" s="117">
        <f>'Initial Client Information'!C370</f>
        <v>0</v>
      </c>
      <c r="D370" s="118">
        <f>'Initial Client Information'!D370</f>
        <v>0</v>
      </c>
      <c r="E370" s="130">
        <f>'Initial Client Information'!E370</f>
        <v>0</v>
      </c>
      <c r="F370" s="140"/>
      <c r="G370" s="136"/>
      <c r="H370" s="136"/>
      <c r="I370" s="142"/>
      <c r="J370" s="176">
        <f>'Discharge Information'!F370</f>
        <v>0</v>
      </c>
      <c r="K370" s="87"/>
    </row>
    <row r="371" spans="1:11" ht="60" customHeight="1" x14ac:dyDescent="0.25">
      <c r="A371" s="1">
        <f t="shared" si="5"/>
        <v>359</v>
      </c>
      <c r="B371" s="116">
        <f>'Initial Client Information'!B371</f>
        <v>0</v>
      </c>
      <c r="C371" s="117">
        <f>'Initial Client Information'!C371</f>
        <v>0</v>
      </c>
      <c r="D371" s="118">
        <f>'Initial Client Information'!D371</f>
        <v>0</v>
      </c>
      <c r="E371" s="130">
        <f>'Initial Client Information'!E371</f>
        <v>0</v>
      </c>
      <c r="F371" s="140"/>
      <c r="G371" s="136"/>
      <c r="H371" s="136"/>
      <c r="I371" s="142"/>
      <c r="J371" s="176">
        <f>'Discharge Information'!F371</f>
        <v>0</v>
      </c>
      <c r="K371" s="87"/>
    </row>
    <row r="372" spans="1:11" ht="60" customHeight="1" x14ac:dyDescent="0.25">
      <c r="A372" s="1">
        <f t="shared" si="5"/>
        <v>360</v>
      </c>
      <c r="B372" s="116">
        <f>'Initial Client Information'!B372</f>
        <v>0</v>
      </c>
      <c r="C372" s="117">
        <f>'Initial Client Information'!C372</f>
        <v>0</v>
      </c>
      <c r="D372" s="118">
        <f>'Initial Client Information'!D372</f>
        <v>0</v>
      </c>
      <c r="E372" s="130">
        <f>'Initial Client Information'!E372</f>
        <v>0</v>
      </c>
      <c r="F372" s="140"/>
      <c r="G372" s="136"/>
      <c r="H372" s="136"/>
      <c r="I372" s="142"/>
      <c r="J372" s="176">
        <f>'Discharge Information'!F372</f>
        <v>0</v>
      </c>
      <c r="K372" s="87"/>
    </row>
    <row r="373" spans="1:11" ht="60" customHeight="1" x14ac:dyDescent="0.25">
      <c r="A373" s="1">
        <f t="shared" si="5"/>
        <v>361</v>
      </c>
      <c r="B373" s="116">
        <f>'Initial Client Information'!B373</f>
        <v>0</v>
      </c>
      <c r="C373" s="117">
        <f>'Initial Client Information'!C373</f>
        <v>0</v>
      </c>
      <c r="D373" s="118">
        <f>'Initial Client Information'!D373</f>
        <v>0</v>
      </c>
      <c r="E373" s="130">
        <f>'Initial Client Information'!E373</f>
        <v>0</v>
      </c>
      <c r="F373" s="140"/>
      <c r="G373" s="136"/>
      <c r="H373" s="136"/>
      <c r="I373" s="142"/>
      <c r="J373" s="176">
        <f>'Discharge Information'!F373</f>
        <v>0</v>
      </c>
      <c r="K373" s="87"/>
    </row>
    <row r="374" spans="1:11" ht="60" customHeight="1" x14ac:dyDescent="0.25">
      <c r="A374" s="1">
        <f t="shared" si="5"/>
        <v>362</v>
      </c>
      <c r="B374" s="116">
        <f>'Initial Client Information'!B374</f>
        <v>0</v>
      </c>
      <c r="C374" s="117">
        <f>'Initial Client Information'!C374</f>
        <v>0</v>
      </c>
      <c r="D374" s="118">
        <f>'Initial Client Information'!D374</f>
        <v>0</v>
      </c>
      <c r="E374" s="130">
        <f>'Initial Client Information'!E374</f>
        <v>0</v>
      </c>
      <c r="F374" s="140"/>
      <c r="G374" s="136"/>
      <c r="H374" s="136"/>
      <c r="I374" s="142"/>
      <c r="J374" s="176">
        <f>'Discharge Information'!F374</f>
        <v>0</v>
      </c>
      <c r="K374" s="87"/>
    </row>
    <row r="375" spans="1:11" ht="60" customHeight="1" x14ac:dyDescent="0.25">
      <c r="A375" s="1">
        <f t="shared" si="5"/>
        <v>363</v>
      </c>
      <c r="B375" s="116">
        <f>'Initial Client Information'!B375</f>
        <v>0</v>
      </c>
      <c r="C375" s="117">
        <f>'Initial Client Information'!C375</f>
        <v>0</v>
      </c>
      <c r="D375" s="118">
        <f>'Initial Client Information'!D375</f>
        <v>0</v>
      </c>
      <c r="E375" s="130">
        <f>'Initial Client Information'!E375</f>
        <v>0</v>
      </c>
      <c r="F375" s="140"/>
      <c r="G375" s="136"/>
      <c r="H375" s="136"/>
      <c r="I375" s="142"/>
      <c r="J375" s="176">
        <f>'Discharge Information'!F375</f>
        <v>0</v>
      </c>
      <c r="K375" s="87"/>
    </row>
    <row r="376" spans="1:11" ht="60" customHeight="1" x14ac:dyDescent="0.25">
      <c r="A376" s="1">
        <f t="shared" si="5"/>
        <v>364</v>
      </c>
      <c r="B376" s="116">
        <f>'Initial Client Information'!B376</f>
        <v>0</v>
      </c>
      <c r="C376" s="117">
        <f>'Initial Client Information'!C376</f>
        <v>0</v>
      </c>
      <c r="D376" s="118">
        <f>'Initial Client Information'!D376</f>
        <v>0</v>
      </c>
      <c r="E376" s="130">
        <f>'Initial Client Information'!E376</f>
        <v>0</v>
      </c>
      <c r="F376" s="140"/>
      <c r="G376" s="136"/>
      <c r="H376" s="136"/>
      <c r="I376" s="142"/>
      <c r="J376" s="176">
        <f>'Discharge Information'!F376</f>
        <v>0</v>
      </c>
      <c r="K376" s="87"/>
    </row>
    <row r="377" spans="1:11" ht="60" customHeight="1" x14ac:dyDescent="0.25">
      <c r="A377" s="1">
        <f t="shared" si="5"/>
        <v>365</v>
      </c>
      <c r="B377" s="116">
        <f>'Initial Client Information'!B377</f>
        <v>0</v>
      </c>
      <c r="C377" s="117">
        <f>'Initial Client Information'!C377</f>
        <v>0</v>
      </c>
      <c r="D377" s="118">
        <f>'Initial Client Information'!D377</f>
        <v>0</v>
      </c>
      <c r="E377" s="130">
        <f>'Initial Client Information'!E377</f>
        <v>0</v>
      </c>
      <c r="F377" s="140"/>
      <c r="G377" s="136"/>
      <c r="H377" s="136"/>
      <c r="I377" s="142"/>
      <c r="J377" s="176">
        <f>'Discharge Information'!F377</f>
        <v>0</v>
      </c>
      <c r="K377" s="87"/>
    </row>
    <row r="378" spans="1:11" ht="60" customHeight="1" x14ac:dyDescent="0.25">
      <c r="A378" s="1">
        <f t="shared" si="5"/>
        <v>366</v>
      </c>
      <c r="B378" s="116">
        <f>'Initial Client Information'!B378</f>
        <v>0</v>
      </c>
      <c r="C378" s="117">
        <f>'Initial Client Information'!C378</f>
        <v>0</v>
      </c>
      <c r="D378" s="118">
        <f>'Initial Client Information'!D378</f>
        <v>0</v>
      </c>
      <c r="E378" s="130">
        <f>'Initial Client Information'!E378</f>
        <v>0</v>
      </c>
      <c r="F378" s="140"/>
      <c r="G378" s="136"/>
      <c r="H378" s="136"/>
      <c r="I378" s="142"/>
      <c r="J378" s="176">
        <f>'Discharge Information'!F378</f>
        <v>0</v>
      </c>
      <c r="K378" s="87"/>
    </row>
    <row r="379" spans="1:11" ht="60" customHeight="1" x14ac:dyDescent="0.25">
      <c r="A379" s="1">
        <f t="shared" si="5"/>
        <v>367</v>
      </c>
      <c r="B379" s="116">
        <f>'Initial Client Information'!B379</f>
        <v>0</v>
      </c>
      <c r="C379" s="117">
        <f>'Initial Client Information'!C379</f>
        <v>0</v>
      </c>
      <c r="D379" s="118">
        <f>'Initial Client Information'!D379</f>
        <v>0</v>
      </c>
      <c r="E379" s="130">
        <f>'Initial Client Information'!E379</f>
        <v>0</v>
      </c>
      <c r="F379" s="140"/>
      <c r="G379" s="136"/>
      <c r="H379" s="136"/>
      <c r="I379" s="142"/>
      <c r="J379" s="176">
        <f>'Discharge Information'!F379</f>
        <v>0</v>
      </c>
      <c r="K379" s="87"/>
    </row>
    <row r="380" spans="1:11" ht="60" customHeight="1" x14ac:dyDescent="0.25">
      <c r="A380" s="1">
        <f t="shared" si="5"/>
        <v>368</v>
      </c>
      <c r="B380" s="116">
        <f>'Initial Client Information'!B380</f>
        <v>0</v>
      </c>
      <c r="C380" s="117">
        <f>'Initial Client Information'!C380</f>
        <v>0</v>
      </c>
      <c r="D380" s="118">
        <f>'Initial Client Information'!D380</f>
        <v>0</v>
      </c>
      <c r="E380" s="130">
        <f>'Initial Client Information'!E380</f>
        <v>0</v>
      </c>
      <c r="F380" s="140"/>
      <c r="G380" s="136"/>
      <c r="H380" s="136"/>
      <c r="I380" s="142"/>
      <c r="J380" s="176">
        <f>'Discharge Information'!F380</f>
        <v>0</v>
      </c>
      <c r="K380" s="87"/>
    </row>
    <row r="381" spans="1:11" ht="60" customHeight="1" x14ac:dyDescent="0.25">
      <c r="A381" s="1">
        <f t="shared" si="5"/>
        <v>369</v>
      </c>
      <c r="B381" s="116">
        <f>'Initial Client Information'!B381</f>
        <v>0</v>
      </c>
      <c r="C381" s="117">
        <f>'Initial Client Information'!C381</f>
        <v>0</v>
      </c>
      <c r="D381" s="118">
        <f>'Initial Client Information'!D381</f>
        <v>0</v>
      </c>
      <c r="E381" s="130">
        <f>'Initial Client Information'!E381</f>
        <v>0</v>
      </c>
      <c r="F381" s="140"/>
      <c r="G381" s="136"/>
      <c r="H381" s="136"/>
      <c r="I381" s="142"/>
      <c r="J381" s="176">
        <f>'Discharge Information'!F381</f>
        <v>0</v>
      </c>
      <c r="K381" s="87"/>
    </row>
    <row r="382" spans="1:11" ht="60" customHeight="1" x14ac:dyDescent="0.25">
      <c r="A382" s="1">
        <f t="shared" si="5"/>
        <v>370</v>
      </c>
      <c r="B382" s="116">
        <f>'Initial Client Information'!B382</f>
        <v>0</v>
      </c>
      <c r="C382" s="117">
        <f>'Initial Client Information'!C382</f>
        <v>0</v>
      </c>
      <c r="D382" s="118">
        <f>'Initial Client Information'!D382</f>
        <v>0</v>
      </c>
      <c r="E382" s="130">
        <f>'Initial Client Information'!E382</f>
        <v>0</v>
      </c>
      <c r="F382" s="140"/>
      <c r="G382" s="136"/>
      <c r="H382" s="136"/>
      <c r="I382" s="142"/>
      <c r="J382" s="176">
        <f>'Discharge Information'!F382</f>
        <v>0</v>
      </c>
      <c r="K382" s="87"/>
    </row>
    <row r="383" spans="1:11" ht="60" customHeight="1" x14ac:dyDescent="0.25">
      <c r="A383" s="1">
        <f t="shared" si="5"/>
        <v>371</v>
      </c>
      <c r="B383" s="116">
        <f>'Initial Client Information'!B383</f>
        <v>0</v>
      </c>
      <c r="C383" s="117">
        <f>'Initial Client Information'!C383</f>
        <v>0</v>
      </c>
      <c r="D383" s="118">
        <f>'Initial Client Information'!D383</f>
        <v>0</v>
      </c>
      <c r="E383" s="130">
        <f>'Initial Client Information'!E383</f>
        <v>0</v>
      </c>
      <c r="F383" s="140"/>
      <c r="G383" s="136"/>
      <c r="H383" s="136"/>
      <c r="I383" s="142"/>
      <c r="J383" s="176">
        <f>'Discharge Information'!F383</f>
        <v>0</v>
      </c>
      <c r="K383" s="87"/>
    </row>
    <row r="384" spans="1:11" ht="60" customHeight="1" x14ac:dyDescent="0.25">
      <c r="A384" s="1">
        <f t="shared" si="5"/>
        <v>372</v>
      </c>
      <c r="B384" s="116">
        <f>'Initial Client Information'!B384</f>
        <v>0</v>
      </c>
      <c r="C384" s="117">
        <f>'Initial Client Information'!C384</f>
        <v>0</v>
      </c>
      <c r="D384" s="118">
        <f>'Initial Client Information'!D384</f>
        <v>0</v>
      </c>
      <c r="E384" s="130">
        <f>'Initial Client Information'!E384</f>
        <v>0</v>
      </c>
      <c r="F384" s="140"/>
      <c r="G384" s="136"/>
      <c r="H384" s="136"/>
      <c r="I384" s="142"/>
      <c r="J384" s="176">
        <f>'Discharge Information'!F384</f>
        <v>0</v>
      </c>
      <c r="K384" s="87"/>
    </row>
    <row r="385" spans="1:11" ht="60" customHeight="1" x14ac:dyDescent="0.25">
      <c r="A385" s="1">
        <f t="shared" si="5"/>
        <v>373</v>
      </c>
      <c r="B385" s="116">
        <f>'Initial Client Information'!B385</f>
        <v>0</v>
      </c>
      <c r="C385" s="117">
        <f>'Initial Client Information'!C385</f>
        <v>0</v>
      </c>
      <c r="D385" s="118">
        <f>'Initial Client Information'!D385</f>
        <v>0</v>
      </c>
      <c r="E385" s="130">
        <f>'Initial Client Information'!E385</f>
        <v>0</v>
      </c>
      <c r="F385" s="140"/>
      <c r="G385" s="136"/>
      <c r="H385" s="136"/>
      <c r="I385" s="142"/>
      <c r="J385" s="176">
        <f>'Discharge Information'!F385</f>
        <v>0</v>
      </c>
      <c r="K385" s="87"/>
    </row>
    <row r="386" spans="1:11" ht="60" customHeight="1" x14ac:dyDescent="0.25">
      <c r="A386" s="1">
        <f t="shared" si="5"/>
        <v>374</v>
      </c>
      <c r="B386" s="116">
        <f>'Initial Client Information'!B386</f>
        <v>0</v>
      </c>
      <c r="C386" s="117">
        <f>'Initial Client Information'!C386</f>
        <v>0</v>
      </c>
      <c r="D386" s="118">
        <f>'Initial Client Information'!D386</f>
        <v>0</v>
      </c>
      <c r="E386" s="130">
        <f>'Initial Client Information'!E386</f>
        <v>0</v>
      </c>
      <c r="F386" s="140"/>
      <c r="G386" s="136"/>
      <c r="H386" s="136"/>
      <c r="I386" s="142"/>
      <c r="J386" s="176">
        <f>'Discharge Information'!F386</f>
        <v>0</v>
      </c>
      <c r="K386" s="87"/>
    </row>
    <row r="387" spans="1:11" ht="60" customHeight="1" x14ac:dyDescent="0.25">
      <c r="A387" s="1">
        <f t="shared" si="5"/>
        <v>375</v>
      </c>
      <c r="B387" s="116">
        <f>'Initial Client Information'!B387</f>
        <v>0</v>
      </c>
      <c r="C387" s="117">
        <f>'Initial Client Information'!C387</f>
        <v>0</v>
      </c>
      <c r="D387" s="118">
        <f>'Initial Client Information'!D387</f>
        <v>0</v>
      </c>
      <c r="E387" s="130">
        <f>'Initial Client Information'!E387</f>
        <v>0</v>
      </c>
      <c r="F387" s="140"/>
      <c r="G387" s="136"/>
      <c r="H387" s="136"/>
      <c r="I387" s="142"/>
      <c r="J387" s="176">
        <f>'Discharge Information'!F387</f>
        <v>0</v>
      </c>
      <c r="K387" s="87"/>
    </row>
    <row r="388" spans="1:11" ht="60" customHeight="1" x14ac:dyDescent="0.25">
      <c r="A388" s="1">
        <f t="shared" si="5"/>
        <v>376</v>
      </c>
      <c r="B388" s="116">
        <f>'Initial Client Information'!B388</f>
        <v>0</v>
      </c>
      <c r="C388" s="117">
        <f>'Initial Client Information'!C388</f>
        <v>0</v>
      </c>
      <c r="D388" s="118">
        <f>'Initial Client Information'!D388</f>
        <v>0</v>
      </c>
      <c r="E388" s="130">
        <f>'Initial Client Information'!E388</f>
        <v>0</v>
      </c>
      <c r="F388" s="140"/>
      <c r="G388" s="136"/>
      <c r="H388" s="136"/>
      <c r="I388" s="142"/>
      <c r="J388" s="176">
        <f>'Discharge Information'!F388</f>
        <v>0</v>
      </c>
      <c r="K388" s="87"/>
    </row>
    <row r="389" spans="1:11" ht="60" customHeight="1" x14ac:dyDescent="0.25">
      <c r="A389" s="1">
        <f t="shared" si="5"/>
        <v>377</v>
      </c>
      <c r="B389" s="116">
        <f>'Initial Client Information'!B389</f>
        <v>0</v>
      </c>
      <c r="C389" s="117">
        <f>'Initial Client Information'!C389</f>
        <v>0</v>
      </c>
      <c r="D389" s="118">
        <f>'Initial Client Information'!D389</f>
        <v>0</v>
      </c>
      <c r="E389" s="130">
        <f>'Initial Client Information'!E389</f>
        <v>0</v>
      </c>
      <c r="F389" s="140"/>
      <c r="G389" s="136"/>
      <c r="H389" s="136"/>
      <c r="I389" s="142"/>
      <c r="J389" s="176">
        <f>'Discharge Information'!F389</f>
        <v>0</v>
      </c>
      <c r="K389" s="87"/>
    </row>
    <row r="390" spans="1:11" ht="60" customHeight="1" x14ac:dyDescent="0.25">
      <c r="A390" s="1">
        <f t="shared" si="5"/>
        <v>378</v>
      </c>
      <c r="B390" s="116">
        <f>'Initial Client Information'!B390</f>
        <v>0</v>
      </c>
      <c r="C390" s="117">
        <f>'Initial Client Information'!C390</f>
        <v>0</v>
      </c>
      <c r="D390" s="118">
        <f>'Initial Client Information'!D390</f>
        <v>0</v>
      </c>
      <c r="E390" s="130">
        <f>'Initial Client Information'!E390</f>
        <v>0</v>
      </c>
      <c r="F390" s="140"/>
      <c r="G390" s="136"/>
      <c r="H390" s="136"/>
      <c r="I390" s="142"/>
      <c r="J390" s="176">
        <f>'Discharge Information'!F390</f>
        <v>0</v>
      </c>
      <c r="K390" s="87"/>
    </row>
    <row r="391" spans="1:11" ht="60" customHeight="1" x14ac:dyDescent="0.25">
      <c r="A391" s="1">
        <f t="shared" si="5"/>
        <v>379</v>
      </c>
      <c r="B391" s="116">
        <f>'Initial Client Information'!B391</f>
        <v>0</v>
      </c>
      <c r="C391" s="117">
        <f>'Initial Client Information'!C391</f>
        <v>0</v>
      </c>
      <c r="D391" s="118">
        <f>'Initial Client Information'!D391</f>
        <v>0</v>
      </c>
      <c r="E391" s="130">
        <f>'Initial Client Information'!E391</f>
        <v>0</v>
      </c>
      <c r="F391" s="140"/>
      <c r="G391" s="136"/>
      <c r="H391" s="136"/>
      <c r="I391" s="142"/>
      <c r="J391" s="176">
        <f>'Discharge Information'!F391</f>
        <v>0</v>
      </c>
      <c r="K391" s="87"/>
    </row>
    <row r="392" spans="1:11" ht="60" customHeight="1" x14ac:dyDescent="0.25">
      <c r="A392" s="1">
        <f t="shared" si="5"/>
        <v>380</v>
      </c>
      <c r="B392" s="116">
        <f>'Initial Client Information'!B392</f>
        <v>0</v>
      </c>
      <c r="C392" s="117">
        <f>'Initial Client Information'!C392</f>
        <v>0</v>
      </c>
      <c r="D392" s="118">
        <f>'Initial Client Information'!D392</f>
        <v>0</v>
      </c>
      <c r="E392" s="130">
        <f>'Initial Client Information'!E392</f>
        <v>0</v>
      </c>
      <c r="F392" s="140"/>
      <c r="G392" s="136"/>
      <c r="H392" s="136"/>
      <c r="I392" s="142"/>
      <c r="J392" s="176">
        <f>'Discharge Information'!F392</f>
        <v>0</v>
      </c>
      <c r="K392" s="87"/>
    </row>
    <row r="393" spans="1:11" ht="60" customHeight="1" x14ac:dyDescent="0.25">
      <c r="A393" s="1">
        <f t="shared" si="5"/>
        <v>381</v>
      </c>
      <c r="B393" s="116">
        <f>'Initial Client Information'!B393</f>
        <v>0</v>
      </c>
      <c r="C393" s="117">
        <f>'Initial Client Information'!C393</f>
        <v>0</v>
      </c>
      <c r="D393" s="118">
        <f>'Initial Client Information'!D393</f>
        <v>0</v>
      </c>
      <c r="E393" s="130">
        <f>'Initial Client Information'!E393</f>
        <v>0</v>
      </c>
      <c r="F393" s="140"/>
      <c r="G393" s="136"/>
      <c r="H393" s="136"/>
      <c r="I393" s="142"/>
      <c r="J393" s="176">
        <f>'Discharge Information'!F393</f>
        <v>0</v>
      </c>
      <c r="K393" s="87"/>
    </row>
    <row r="394" spans="1:11" ht="60" customHeight="1" x14ac:dyDescent="0.25">
      <c r="A394" s="1">
        <f t="shared" si="5"/>
        <v>382</v>
      </c>
      <c r="B394" s="116">
        <f>'Initial Client Information'!B394</f>
        <v>0</v>
      </c>
      <c r="C394" s="117">
        <f>'Initial Client Information'!C394</f>
        <v>0</v>
      </c>
      <c r="D394" s="118">
        <f>'Initial Client Information'!D394</f>
        <v>0</v>
      </c>
      <c r="E394" s="130">
        <f>'Initial Client Information'!E394</f>
        <v>0</v>
      </c>
      <c r="F394" s="140"/>
      <c r="G394" s="136"/>
      <c r="H394" s="136"/>
      <c r="I394" s="142"/>
      <c r="J394" s="176">
        <f>'Discharge Information'!F394</f>
        <v>0</v>
      </c>
      <c r="K394" s="87"/>
    </row>
    <row r="395" spans="1:11" ht="60" customHeight="1" x14ac:dyDescent="0.25">
      <c r="A395" s="1">
        <f t="shared" si="5"/>
        <v>383</v>
      </c>
      <c r="B395" s="116">
        <f>'Initial Client Information'!B395</f>
        <v>0</v>
      </c>
      <c r="C395" s="117">
        <f>'Initial Client Information'!C395</f>
        <v>0</v>
      </c>
      <c r="D395" s="118">
        <f>'Initial Client Information'!D395</f>
        <v>0</v>
      </c>
      <c r="E395" s="130">
        <f>'Initial Client Information'!E395</f>
        <v>0</v>
      </c>
      <c r="F395" s="140"/>
      <c r="G395" s="136"/>
      <c r="H395" s="136"/>
      <c r="I395" s="142"/>
      <c r="J395" s="176">
        <f>'Discharge Information'!F395</f>
        <v>0</v>
      </c>
      <c r="K395" s="87"/>
    </row>
    <row r="396" spans="1:11" ht="60" customHeight="1" x14ac:dyDescent="0.25">
      <c r="A396" s="1">
        <f t="shared" si="5"/>
        <v>384</v>
      </c>
      <c r="B396" s="116">
        <f>'Initial Client Information'!B396</f>
        <v>0</v>
      </c>
      <c r="C396" s="117">
        <f>'Initial Client Information'!C396</f>
        <v>0</v>
      </c>
      <c r="D396" s="118">
        <f>'Initial Client Information'!D396</f>
        <v>0</v>
      </c>
      <c r="E396" s="130">
        <f>'Initial Client Information'!E396</f>
        <v>0</v>
      </c>
      <c r="F396" s="140"/>
      <c r="G396" s="136"/>
      <c r="H396" s="136"/>
      <c r="I396" s="142"/>
      <c r="J396" s="176">
        <f>'Discharge Information'!F396</f>
        <v>0</v>
      </c>
      <c r="K396" s="87"/>
    </row>
    <row r="397" spans="1:11" ht="60" customHeight="1" x14ac:dyDescent="0.25">
      <c r="A397" s="1">
        <f t="shared" si="5"/>
        <v>385</v>
      </c>
      <c r="B397" s="116">
        <f>'Initial Client Information'!B397</f>
        <v>0</v>
      </c>
      <c r="C397" s="117">
        <f>'Initial Client Information'!C397</f>
        <v>0</v>
      </c>
      <c r="D397" s="118">
        <f>'Initial Client Information'!D397</f>
        <v>0</v>
      </c>
      <c r="E397" s="130">
        <f>'Initial Client Information'!E397</f>
        <v>0</v>
      </c>
      <c r="F397" s="140"/>
      <c r="G397" s="136"/>
      <c r="H397" s="136"/>
      <c r="I397" s="142"/>
      <c r="J397" s="176">
        <f>'Discharge Information'!F397</f>
        <v>0</v>
      </c>
      <c r="K397" s="87"/>
    </row>
    <row r="398" spans="1:11" ht="60" customHeight="1" x14ac:dyDescent="0.25">
      <c r="A398" s="1">
        <f t="shared" ref="A398:A461" si="6">ROW(A386)</f>
        <v>386</v>
      </c>
      <c r="B398" s="116">
        <f>'Initial Client Information'!B398</f>
        <v>0</v>
      </c>
      <c r="C398" s="117">
        <f>'Initial Client Information'!C398</f>
        <v>0</v>
      </c>
      <c r="D398" s="118">
        <f>'Initial Client Information'!D398</f>
        <v>0</v>
      </c>
      <c r="E398" s="130">
        <f>'Initial Client Information'!E398</f>
        <v>0</v>
      </c>
      <c r="F398" s="140"/>
      <c r="G398" s="136"/>
      <c r="H398" s="136"/>
      <c r="I398" s="142"/>
      <c r="J398" s="176">
        <f>'Discharge Information'!F398</f>
        <v>0</v>
      </c>
      <c r="K398" s="87"/>
    </row>
    <row r="399" spans="1:11" ht="60" customHeight="1" x14ac:dyDescent="0.25">
      <c r="A399" s="1">
        <f t="shared" si="6"/>
        <v>387</v>
      </c>
      <c r="B399" s="116">
        <f>'Initial Client Information'!B399</f>
        <v>0</v>
      </c>
      <c r="C399" s="117">
        <f>'Initial Client Information'!C399</f>
        <v>0</v>
      </c>
      <c r="D399" s="118">
        <f>'Initial Client Information'!D399</f>
        <v>0</v>
      </c>
      <c r="E399" s="130">
        <f>'Initial Client Information'!E399</f>
        <v>0</v>
      </c>
      <c r="F399" s="140"/>
      <c r="G399" s="136"/>
      <c r="H399" s="136"/>
      <c r="I399" s="142"/>
      <c r="J399" s="176">
        <f>'Discharge Information'!F399</f>
        <v>0</v>
      </c>
      <c r="K399" s="87"/>
    </row>
    <row r="400" spans="1:11" ht="60" customHeight="1" x14ac:dyDescent="0.25">
      <c r="A400" s="1">
        <f t="shared" si="6"/>
        <v>388</v>
      </c>
      <c r="B400" s="116">
        <f>'Initial Client Information'!B400</f>
        <v>0</v>
      </c>
      <c r="C400" s="117">
        <f>'Initial Client Information'!C400</f>
        <v>0</v>
      </c>
      <c r="D400" s="118">
        <f>'Initial Client Information'!D400</f>
        <v>0</v>
      </c>
      <c r="E400" s="130">
        <f>'Initial Client Information'!E400</f>
        <v>0</v>
      </c>
      <c r="F400" s="140"/>
      <c r="G400" s="136"/>
      <c r="H400" s="136"/>
      <c r="I400" s="142"/>
      <c r="J400" s="176">
        <f>'Discharge Information'!F400</f>
        <v>0</v>
      </c>
      <c r="K400" s="87"/>
    </row>
    <row r="401" spans="1:11" ht="60" customHeight="1" x14ac:dyDescent="0.25">
      <c r="A401" s="1">
        <f t="shared" si="6"/>
        <v>389</v>
      </c>
      <c r="B401" s="116">
        <f>'Initial Client Information'!B401</f>
        <v>0</v>
      </c>
      <c r="C401" s="117">
        <f>'Initial Client Information'!C401</f>
        <v>0</v>
      </c>
      <c r="D401" s="118">
        <f>'Initial Client Information'!D401</f>
        <v>0</v>
      </c>
      <c r="E401" s="130">
        <f>'Initial Client Information'!E401</f>
        <v>0</v>
      </c>
      <c r="F401" s="140"/>
      <c r="G401" s="136"/>
      <c r="H401" s="136"/>
      <c r="I401" s="142"/>
      <c r="J401" s="176">
        <f>'Discharge Information'!F401</f>
        <v>0</v>
      </c>
      <c r="K401" s="87"/>
    </row>
    <row r="402" spans="1:11" ht="60" customHeight="1" x14ac:dyDescent="0.25">
      <c r="A402" s="1">
        <f t="shared" si="6"/>
        <v>390</v>
      </c>
      <c r="B402" s="116">
        <f>'Initial Client Information'!B402</f>
        <v>0</v>
      </c>
      <c r="C402" s="117">
        <f>'Initial Client Information'!C402</f>
        <v>0</v>
      </c>
      <c r="D402" s="118">
        <f>'Initial Client Information'!D402</f>
        <v>0</v>
      </c>
      <c r="E402" s="130">
        <f>'Initial Client Information'!E402</f>
        <v>0</v>
      </c>
      <c r="F402" s="140"/>
      <c r="G402" s="136"/>
      <c r="H402" s="136"/>
      <c r="I402" s="142"/>
      <c r="J402" s="176">
        <f>'Discharge Information'!F402</f>
        <v>0</v>
      </c>
      <c r="K402" s="87"/>
    </row>
    <row r="403" spans="1:11" ht="60" customHeight="1" x14ac:dyDescent="0.25">
      <c r="A403" s="1">
        <f t="shared" si="6"/>
        <v>391</v>
      </c>
      <c r="B403" s="116">
        <f>'Initial Client Information'!B403</f>
        <v>0</v>
      </c>
      <c r="C403" s="117">
        <f>'Initial Client Information'!C403</f>
        <v>0</v>
      </c>
      <c r="D403" s="118">
        <f>'Initial Client Information'!D403</f>
        <v>0</v>
      </c>
      <c r="E403" s="130">
        <f>'Initial Client Information'!E403</f>
        <v>0</v>
      </c>
      <c r="F403" s="140"/>
      <c r="G403" s="136"/>
      <c r="H403" s="136"/>
      <c r="I403" s="142"/>
      <c r="J403" s="176">
        <f>'Discharge Information'!F403</f>
        <v>0</v>
      </c>
      <c r="K403" s="87"/>
    </row>
    <row r="404" spans="1:11" ht="60" customHeight="1" x14ac:dyDescent="0.25">
      <c r="A404" s="1">
        <f t="shared" si="6"/>
        <v>392</v>
      </c>
      <c r="B404" s="116">
        <f>'Initial Client Information'!B404</f>
        <v>0</v>
      </c>
      <c r="C404" s="117">
        <f>'Initial Client Information'!C404</f>
        <v>0</v>
      </c>
      <c r="D404" s="118">
        <f>'Initial Client Information'!D404</f>
        <v>0</v>
      </c>
      <c r="E404" s="130">
        <f>'Initial Client Information'!E404</f>
        <v>0</v>
      </c>
      <c r="F404" s="140"/>
      <c r="G404" s="136"/>
      <c r="H404" s="136"/>
      <c r="I404" s="142"/>
      <c r="J404" s="176">
        <f>'Discharge Information'!F404</f>
        <v>0</v>
      </c>
      <c r="K404" s="87"/>
    </row>
    <row r="405" spans="1:11" ht="60" customHeight="1" x14ac:dyDescent="0.25">
      <c r="A405" s="1">
        <f t="shared" si="6"/>
        <v>393</v>
      </c>
      <c r="B405" s="116">
        <f>'Initial Client Information'!B405</f>
        <v>0</v>
      </c>
      <c r="C405" s="117">
        <f>'Initial Client Information'!C405</f>
        <v>0</v>
      </c>
      <c r="D405" s="118">
        <f>'Initial Client Information'!D405</f>
        <v>0</v>
      </c>
      <c r="E405" s="130">
        <f>'Initial Client Information'!E405</f>
        <v>0</v>
      </c>
      <c r="F405" s="140"/>
      <c r="G405" s="136"/>
      <c r="H405" s="136"/>
      <c r="I405" s="142"/>
      <c r="J405" s="176">
        <f>'Discharge Information'!F405</f>
        <v>0</v>
      </c>
      <c r="K405" s="87"/>
    </row>
    <row r="406" spans="1:11" ht="60" customHeight="1" x14ac:dyDescent="0.25">
      <c r="A406" s="1">
        <f t="shared" si="6"/>
        <v>394</v>
      </c>
      <c r="B406" s="116">
        <f>'Initial Client Information'!B406</f>
        <v>0</v>
      </c>
      <c r="C406" s="117">
        <f>'Initial Client Information'!C406</f>
        <v>0</v>
      </c>
      <c r="D406" s="118">
        <f>'Initial Client Information'!D406</f>
        <v>0</v>
      </c>
      <c r="E406" s="130">
        <f>'Initial Client Information'!E406</f>
        <v>0</v>
      </c>
      <c r="F406" s="140"/>
      <c r="G406" s="136"/>
      <c r="H406" s="136"/>
      <c r="I406" s="142"/>
      <c r="J406" s="176">
        <f>'Discharge Information'!F406</f>
        <v>0</v>
      </c>
      <c r="K406" s="87"/>
    </row>
    <row r="407" spans="1:11" ht="60" customHeight="1" x14ac:dyDescent="0.25">
      <c r="A407" s="1">
        <f t="shared" si="6"/>
        <v>395</v>
      </c>
      <c r="B407" s="116">
        <f>'Initial Client Information'!B407</f>
        <v>0</v>
      </c>
      <c r="C407" s="117">
        <f>'Initial Client Information'!C407</f>
        <v>0</v>
      </c>
      <c r="D407" s="118">
        <f>'Initial Client Information'!D407</f>
        <v>0</v>
      </c>
      <c r="E407" s="130">
        <f>'Initial Client Information'!E407</f>
        <v>0</v>
      </c>
      <c r="F407" s="140"/>
      <c r="G407" s="136"/>
      <c r="H407" s="136"/>
      <c r="I407" s="142"/>
      <c r="J407" s="176">
        <f>'Discharge Information'!F407</f>
        <v>0</v>
      </c>
      <c r="K407" s="87"/>
    </row>
    <row r="408" spans="1:11" ht="60" customHeight="1" x14ac:dyDescent="0.25">
      <c r="A408" s="1">
        <f t="shared" si="6"/>
        <v>396</v>
      </c>
      <c r="B408" s="116">
        <f>'Initial Client Information'!B408</f>
        <v>0</v>
      </c>
      <c r="C408" s="117">
        <f>'Initial Client Information'!C408</f>
        <v>0</v>
      </c>
      <c r="D408" s="118">
        <f>'Initial Client Information'!D408</f>
        <v>0</v>
      </c>
      <c r="E408" s="130">
        <f>'Initial Client Information'!E408</f>
        <v>0</v>
      </c>
      <c r="F408" s="140"/>
      <c r="G408" s="136"/>
      <c r="H408" s="136"/>
      <c r="I408" s="142"/>
      <c r="J408" s="176">
        <f>'Discharge Information'!F408</f>
        <v>0</v>
      </c>
      <c r="K408" s="87"/>
    </row>
    <row r="409" spans="1:11" ht="60" customHeight="1" x14ac:dyDescent="0.25">
      <c r="A409" s="1">
        <f t="shared" si="6"/>
        <v>397</v>
      </c>
      <c r="B409" s="116">
        <f>'Initial Client Information'!B409</f>
        <v>0</v>
      </c>
      <c r="C409" s="117">
        <f>'Initial Client Information'!C409</f>
        <v>0</v>
      </c>
      <c r="D409" s="118">
        <f>'Initial Client Information'!D409</f>
        <v>0</v>
      </c>
      <c r="E409" s="130">
        <f>'Initial Client Information'!E409</f>
        <v>0</v>
      </c>
      <c r="F409" s="140"/>
      <c r="G409" s="136"/>
      <c r="H409" s="136"/>
      <c r="I409" s="142"/>
      <c r="J409" s="176">
        <f>'Discharge Information'!F409</f>
        <v>0</v>
      </c>
      <c r="K409" s="87"/>
    </row>
    <row r="410" spans="1:11" ht="60" customHeight="1" x14ac:dyDescent="0.25">
      <c r="A410" s="1">
        <f t="shared" si="6"/>
        <v>398</v>
      </c>
      <c r="B410" s="116">
        <f>'Initial Client Information'!B410</f>
        <v>0</v>
      </c>
      <c r="C410" s="117">
        <f>'Initial Client Information'!C410</f>
        <v>0</v>
      </c>
      <c r="D410" s="118">
        <f>'Initial Client Information'!D410</f>
        <v>0</v>
      </c>
      <c r="E410" s="130">
        <f>'Initial Client Information'!E410</f>
        <v>0</v>
      </c>
      <c r="F410" s="140"/>
      <c r="G410" s="136"/>
      <c r="H410" s="136"/>
      <c r="I410" s="142"/>
      <c r="J410" s="176">
        <f>'Discharge Information'!F410</f>
        <v>0</v>
      </c>
      <c r="K410" s="87"/>
    </row>
    <row r="411" spans="1:11" ht="60" customHeight="1" x14ac:dyDescent="0.25">
      <c r="A411" s="1">
        <f t="shared" si="6"/>
        <v>399</v>
      </c>
      <c r="B411" s="116">
        <f>'Initial Client Information'!B411</f>
        <v>0</v>
      </c>
      <c r="C411" s="117">
        <f>'Initial Client Information'!C411</f>
        <v>0</v>
      </c>
      <c r="D411" s="118">
        <f>'Initial Client Information'!D411</f>
        <v>0</v>
      </c>
      <c r="E411" s="130">
        <f>'Initial Client Information'!E411</f>
        <v>0</v>
      </c>
      <c r="F411" s="140"/>
      <c r="G411" s="136"/>
      <c r="H411" s="136"/>
      <c r="I411" s="142"/>
      <c r="J411" s="176">
        <f>'Discharge Information'!F411</f>
        <v>0</v>
      </c>
      <c r="K411" s="87"/>
    </row>
    <row r="412" spans="1:11" ht="60" customHeight="1" x14ac:dyDescent="0.25">
      <c r="A412" s="1">
        <f t="shared" si="6"/>
        <v>400</v>
      </c>
      <c r="B412" s="116">
        <f>'Initial Client Information'!B412</f>
        <v>0</v>
      </c>
      <c r="C412" s="117">
        <f>'Initial Client Information'!C412</f>
        <v>0</v>
      </c>
      <c r="D412" s="118">
        <f>'Initial Client Information'!D412</f>
        <v>0</v>
      </c>
      <c r="E412" s="130">
        <f>'Initial Client Information'!E412</f>
        <v>0</v>
      </c>
      <c r="F412" s="140"/>
      <c r="G412" s="136"/>
      <c r="H412" s="136"/>
      <c r="I412" s="142"/>
      <c r="J412" s="176">
        <f>'Discharge Information'!F412</f>
        <v>0</v>
      </c>
      <c r="K412" s="87"/>
    </row>
    <row r="413" spans="1:11" ht="60" customHeight="1" x14ac:dyDescent="0.25">
      <c r="A413" s="1">
        <f t="shared" si="6"/>
        <v>401</v>
      </c>
      <c r="B413" s="116">
        <f>'Initial Client Information'!B413</f>
        <v>0</v>
      </c>
      <c r="C413" s="117">
        <f>'Initial Client Information'!C413</f>
        <v>0</v>
      </c>
      <c r="D413" s="118">
        <f>'Initial Client Information'!D413</f>
        <v>0</v>
      </c>
      <c r="E413" s="130">
        <f>'Initial Client Information'!E413</f>
        <v>0</v>
      </c>
      <c r="F413" s="140"/>
      <c r="G413" s="136"/>
      <c r="H413" s="136"/>
      <c r="I413" s="142"/>
      <c r="J413" s="176">
        <f>'Discharge Information'!F413</f>
        <v>0</v>
      </c>
      <c r="K413" s="87"/>
    </row>
    <row r="414" spans="1:11" ht="60" customHeight="1" x14ac:dyDescent="0.25">
      <c r="A414" s="1">
        <f t="shared" si="6"/>
        <v>402</v>
      </c>
      <c r="B414" s="116">
        <f>'Initial Client Information'!B414</f>
        <v>0</v>
      </c>
      <c r="C414" s="117">
        <f>'Initial Client Information'!C414</f>
        <v>0</v>
      </c>
      <c r="D414" s="118">
        <f>'Initial Client Information'!D414</f>
        <v>0</v>
      </c>
      <c r="E414" s="130">
        <f>'Initial Client Information'!E414</f>
        <v>0</v>
      </c>
      <c r="F414" s="140"/>
      <c r="G414" s="136"/>
      <c r="H414" s="136"/>
      <c r="I414" s="142"/>
      <c r="J414" s="176">
        <f>'Discharge Information'!F414</f>
        <v>0</v>
      </c>
      <c r="K414" s="87"/>
    </row>
    <row r="415" spans="1:11" ht="60" customHeight="1" x14ac:dyDescent="0.25">
      <c r="A415" s="1">
        <f t="shared" si="6"/>
        <v>403</v>
      </c>
      <c r="B415" s="116">
        <f>'Initial Client Information'!B415</f>
        <v>0</v>
      </c>
      <c r="C415" s="117">
        <f>'Initial Client Information'!C415</f>
        <v>0</v>
      </c>
      <c r="D415" s="118">
        <f>'Initial Client Information'!D415</f>
        <v>0</v>
      </c>
      <c r="E415" s="130">
        <f>'Initial Client Information'!E415</f>
        <v>0</v>
      </c>
      <c r="F415" s="140"/>
      <c r="G415" s="136"/>
      <c r="H415" s="136"/>
      <c r="I415" s="142"/>
      <c r="J415" s="176">
        <f>'Discharge Information'!F415</f>
        <v>0</v>
      </c>
      <c r="K415" s="87"/>
    </row>
    <row r="416" spans="1:11" ht="60" customHeight="1" x14ac:dyDescent="0.25">
      <c r="A416" s="1">
        <f t="shared" si="6"/>
        <v>404</v>
      </c>
      <c r="B416" s="116">
        <f>'Initial Client Information'!B416</f>
        <v>0</v>
      </c>
      <c r="C416" s="117">
        <f>'Initial Client Information'!C416</f>
        <v>0</v>
      </c>
      <c r="D416" s="118">
        <f>'Initial Client Information'!D416</f>
        <v>0</v>
      </c>
      <c r="E416" s="130">
        <f>'Initial Client Information'!E416</f>
        <v>0</v>
      </c>
      <c r="F416" s="140"/>
      <c r="G416" s="136"/>
      <c r="H416" s="136"/>
      <c r="I416" s="142"/>
      <c r="J416" s="176">
        <f>'Discharge Information'!F416</f>
        <v>0</v>
      </c>
      <c r="K416" s="87"/>
    </row>
    <row r="417" spans="1:11" ht="60" customHeight="1" x14ac:dyDescent="0.25">
      <c r="A417" s="1">
        <f t="shared" si="6"/>
        <v>405</v>
      </c>
      <c r="B417" s="116">
        <f>'Initial Client Information'!B417</f>
        <v>0</v>
      </c>
      <c r="C417" s="117">
        <f>'Initial Client Information'!C417</f>
        <v>0</v>
      </c>
      <c r="D417" s="118">
        <f>'Initial Client Information'!D417</f>
        <v>0</v>
      </c>
      <c r="E417" s="130">
        <f>'Initial Client Information'!E417</f>
        <v>0</v>
      </c>
      <c r="F417" s="140"/>
      <c r="G417" s="136"/>
      <c r="H417" s="136"/>
      <c r="I417" s="142"/>
      <c r="J417" s="176">
        <f>'Discharge Information'!F417</f>
        <v>0</v>
      </c>
      <c r="K417" s="87"/>
    </row>
    <row r="418" spans="1:11" ht="60" customHeight="1" x14ac:dyDescent="0.25">
      <c r="A418" s="1">
        <f t="shared" si="6"/>
        <v>406</v>
      </c>
      <c r="B418" s="116">
        <f>'Initial Client Information'!B418</f>
        <v>0</v>
      </c>
      <c r="C418" s="117">
        <f>'Initial Client Information'!C418</f>
        <v>0</v>
      </c>
      <c r="D418" s="118">
        <f>'Initial Client Information'!D418</f>
        <v>0</v>
      </c>
      <c r="E418" s="130">
        <f>'Initial Client Information'!E418</f>
        <v>0</v>
      </c>
      <c r="F418" s="140"/>
      <c r="G418" s="136"/>
      <c r="H418" s="136"/>
      <c r="I418" s="142"/>
      <c r="J418" s="176">
        <f>'Discharge Information'!F418</f>
        <v>0</v>
      </c>
      <c r="K418" s="87"/>
    </row>
    <row r="419" spans="1:11" ht="60" customHeight="1" x14ac:dyDescent="0.25">
      <c r="A419" s="1">
        <f t="shared" si="6"/>
        <v>407</v>
      </c>
      <c r="B419" s="116">
        <f>'Initial Client Information'!B419</f>
        <v>0</v>
      </c>
      <c r="C419" s="117">
        <f>'Initial Client Information'!C419</f>
        <v>0</v>
      </c>
      <c r="D419" s="118">
        <f>'Initial Client Information'!D419</f>
        <v>0</v>
      </c>
      <c r="E419" s="130">
        <f>'Initial Client Information'!E419</f>
        <v>0</v>
      </c>
      <c r="F419" s="140"/>
      <c r="G419" s="136"/>
      <c r="H419" s="136"/>
      <c r="I419" s="142"/>
      <c r="J419" s="176">
        <f>'Discharge Information'!F419</f>
        <v>0</v>
      </c>
      <c r="K419" s="87"/>
    </row>
    <row r="420" spans="1:11" ht="60" customHeight="1" x14ac:dyDescent="0.25">
      <c r="A420" s="1">
        <f t="shared" si="6"/>
        <v>408</v>
      </c>
      <c r="B420" s="116">
        <f>'Initial Client Information'!B420</f>
        <v>0</v>
      </c>
      <c r="C420" s="117">
        <f>'Initial Client Information'!C420</f>
        <v>0</v>
      </c>
      <c r="D420" s="118">
        <f>'Initial Client Information'!D420</f>
        <v>0</v>
      </c>
      <c r="E420" s="130">
        <f>'Initial Client Information'!E420</f>
        <v>0</v>
      </c>
      <c r="F420" s="140"/>
      <c r="G420" s="136"/>
      <c r="H420" s="136"/>
      <c r="I420" s="142"/>
      <c r="J420" s="176">
        <f>'Discharge Information'!F420</f>
        <v>0</v>
      </c>
      <c r="K420" s="87"/>
    </row>
    <row r="421" spans="1:11" ht="60" customHeight="1" x14ac:dyDescent="0.25">
      <c r="A421" s="1">
        <f t="shared" si="6"/>
        <v>409</v>
      </c>
      <c r="B421" s="116">
        <f>'Initial Client Information'!B421</f>
        <v>0</v>
      </c>
      <c r="C421" s="117">
        <f>'Initial Client Information'!C421</f>
        <v>0</v>
      </c>
      <c r="D421" s="118">
        <f>'Initial Client Information'!D421</f>
        <v>0</v>
      </c>
      <c r="E421" s="130">
        <f>'Initial Client Information'!E421</f>
        <v>0</v>
      </c>
      <c r="F421" s="140"/>
      <c r="G421" s="136"/>
      <c r="H421" s="136"/>
      <c r="I421" s="142"/>
      <c r="J421" s="176">
        <f>'Discharge Information'!F421</f>
        <v>0</v>
      </c>
      <c r="K421" s="87"/>
    </row>
    <row r="422" spans="1:11" ht="60" customHeight="1" x14ac:dyDescent="0.25">
      <c r="A422" s="1">
        <f t="shared" si="6"/>
        <v>410</v>
      </c>
      <c r="B422" s="116">
        <f>'Initial Client Information'!B422</f>
        <v>0</v>
      </c>
      <c r="C422" s="117">
        <f>'Initial Client Information'!C422</f>
        <v>0</v>
      </c>
      <c r="D422" s="118">
        <f>'Initial Client Information'!D422</f>
        <v>0</v>
      </c>
      <c r="E422" s="130">
        <f>'Initial Client Information'!E422</f>
        <v>0</v>
      </c>
      <c r="F422" s="140"/>
      <c r="G422" s="136"/>
      <c r="H422" s="136"/>
      <c r="I422" s="142"/>
      <c r="J422" s="176">
        <f>'Discharge Information'!F422</f>
        <v>0</v>
      </c>
      <c r="K422" s="87"/>
    </row>
    <row r="423" spans="1:11" ht="60" customHeight="1" x14ac:dyDescent="0.25">
      <c r="A423" s="1">
        <f t="shared" si="6"/>
        <v>411</v>
      </c>
      <c r="B423" s="116">
        <f>'Initial Client Information'!B423</f>
        <v>0</v>
      </c>
      <c r="C423" s="117">
        <f>'Initial Client Information'!C423</f>
        <v>0</v>
      </c>
      <c r="D423" s="118">
        <f>'Initial Client Information'!D423</f>
        <v>0</v>
      </c>
      <c r="E423" s="130">
        <f>'Initial Client Information'!E423</f>
        <v>0</v>
      </c>
      <c r="F423" s="140"/>
      <c r="G423" s="136"/>
      <c r="H423" s="136"/>
      <c r="I423" s="142"/>
      <c r="J423" s="176">
        <f>'Discharge Information'!F423</f>
        <v>0</v>
      </c>
      <c r="K423" s="87"/>
    </row>
    <row r="424" spans="1:11" ht="60" customHeight="1" x14ac:dyDescent="0.25">
      <c r="A424" s="1">
        <f t="shared" si="6"/>
        <v>412</v>
      </c>
      <c r="B424" s="116">
        <f>'Initial Client Information'!B424</f>
        <v>0</v>
      </c>
      <c r="C424" s="117">
        <f>'Initial Client Information'!C424</f>
        <v>0</v>
      </c>
      <c r="D424" s="118">
        <f>'Initial Client Information'!D424</f>
        <v>0</v>
      </c>
      <c r="E424" s="130">
        <f>'Initial Client Information'!E424</f>
        <v>0</v>
      </c>
      <c r="F424" s="140"/>
      <c r="G424" s="136"/>
      <c r="H424" s="136"/>
      <c r="I424" s="142"/>
      <c r="J424" s="176">
        <f>'Discharge Information'!F424</f>
        <v>0</v>
      </c>
      <c r="K424" s="87"/>
    </row>
    <row r="425" spans="1:11" ht="60" customHeight="1" x14ac:dyDescent="0.25">
      <c r="A425" s="1">
        <f t="shared" si="6"/>
        <v>413</v>
      </c>
      <c r="B425" s="116">
        <f>'Initial Client Information'!B425</f>
        <v>0</v>
      </c>
      <c r="C425" s="117">
        <f>'Initial Client Information'!C425</f>
        <v>0</v>
      </c>
      <c r="D425" s="118">
        <f>'Initial Client Information'!D425</f>
        <v>0</v>
      </c>
      <c r="E425" s="130">
        <f>'Initial Client Information'!E425</f>
        <v>0</v>
      </c>
      <c r="F425" s="140"/>
      <c r="G425" s="136"/>
      <c r="H425" s="136"/>
      <c r="I425" s="142"/>
      <c r="J425" s="176">
        <f>'Discharge Information'!F425</f>
        <v>0</v>
      </c>
      <c r="K425" s="87"/>
    </row>
    <row r="426" spans="1:11" ht="60" customHeight="1" x14ac:dyDescent="0.25">
      <c r="A426" s="1">
        <f t="shared" si="6"/>
        <v>414</v>
      </c>
      <c r="B426" s="116">
        <f>'Initial Client Information'!B426</f>
        <v>0</v>
      </c>
      <c r="C426" s="117">
        <f>'Initial Client Information'!C426</f>
        <v>0</v>
      </c>
      <c r="D426" s="118">
        <f>'Initial Client Information'!D426</f>
        <v>0</v>
      </c>
      <c r="E426" s="130">
        <f>'Initial Client Information'!E426</f>
        <v>0</v>
      </c>
      <c r="F426" s="140"/>
      <c r="G426" s="136"/>
      <c r="H426" s="136"/>
      <c r="I426" s="142"/>
      <c r="J426" s="176">
        <f>'Discharge Information'!F426</f>
        <v>0</v>
      </c>
      <c r="K426" s="87"/>
    </row>
    <row r="427" spans="1:11" ht="60" customHeight="1" x14ac:dyDescent="0.25">
      <c r="A427" s="1">
        <f t="shared" si="6"/>
        <v>415</v>
      </c>
      <c r="B427" s="116">
        <f>'Initial Client Information'!B427</f>
        <v>0</v>
      </c>
      <c r="C427" s="117">
        <f>'Initial Client Information'!C427</f>
        <v>0</v>
      </c>
      <c r="D427" s="118">
        <f>'Initial Client Information'!D427</f>
        <v>0</v>
      </c>
      <c r="E427" s="130">
        <f>'Initial Client Information'!E427</f>
        <v>0</v>
      </c>
      <c r="F427" s="140"/>
      <c r="G427" s="136"/>
      <c r="H427" s="136"/>
      <c r="I427" s="142"/>
      <c r="J427" s="176">
        <f>'Discharge Information'!F427</f>
        <v>0</v>
      </c>
      <c r="K427" s="87"/>
    </row>
    <row r="428" spans="1:11" ht="60" customHeight="1" x14ac:dyDescent="0.25">
      <c r="A428" s="1">
        <f t="shared" si="6"/>
        <v>416</v>
      </c>
      <c r="B428" s="116">
        <f>'Initial Client Information'!B428</f>
        <v>0</v>
      </c>
      <c r="C428" s="117">
        <f>'Initial Client Information'!C428</f>
        <v>0</v>
      </c>
      <c r="D428" s="118">
        <f>'Initial Client Information'!D428</f>
        <v>0</v>
      </c>
      <c r="E428" s="130">
        <f>'Initial Client Information'!E428</f>
        <v>0</v>
      </c>
      <c r="F428" s="140"/>
      <c r="G428" s="136"/>
      <c r="H428" s="136"/>
      <c r="I428" s="142"/>
      <c r="J428" s="176">
        <f>'Discharge Information'!F428</f>
        <v>0</v>
      </c>
      <c r="K428" s="87"/>
    </row>
    <row r="429" spans="1:11" ht="60" customHeight="1" x14ac:dyDescent="0.25">
      <c r="A429" s="1">
        <f t="shared" si="6"/>
        <v>417</v>
      </c>
      <c r="B429" s="116">
        <f>'Initial Client Information'!B429</f>
        <v>0</v>
      </c>
      <c r="C429" s="117">
        <f>'Initial Client Information'!C429</f>
        <v>0</v>
      </c>
      <c r="D429" s="118">
        <f>'Initial Client Information'!D429</f>
        <v>0</v>
      </c>
      <c r="E429" s="130">
        <f>'Initial Client Information'!E429</f>
        <v>0</v>
      </c>
      <c r="F429" s="140"/>
      <c r="G429" s="136"/>
      <c r="H429" s="136"/>
      <c r="I429" s="142"/>
      <c r="J429" s="176">
        <f>'Discharge Information'!F429</f>
        <v>0</v>
      </c>
      <c r="K429" s="87"/>
    </row>
    <row r="430" spans="1:11" ht="60" customHeight="1" x14ac:dyDescent="0.25">
      <c r="A430" s="1">
        <f t="shared" si="6"/>
        <v>418</v>
      </c>
      <c r="B430" s="116">
        <f>'Initial Client Information'!B430</f>
        <v>0</v>
      </c>
      <c r="C430" s="117">
        <f>'Initial Client Information'!C430</f>
        <v>0</v>
      </c>
      <c r="D430" s="118">
        <f>'Initial Client Information'!D430</f>
        <v>0</v>
      </c>
      <c r="E430" s="130">
        <f>'Initial Client Information'!E430</f>
        <v>0</v>
      </c>
      <c r="F430" s="140"/>
      <c r="G430" s="136"/>
      <c r="H430" s="136"/>
      <c r="I430" s="142"/>
      <c r="J430" s="176">
        <f>'Discharge Information'!F430</f>
        <v>0</v>
      </c>
      <c r="K430" s="87"/>
    </row>
    <row r="431" spans="1:11" ht="60" customHeight="1" x14ac:dyDescent="0.25">
      <c r="A431" s="1">
        <f t="shared" si="6"/>
        <v>419</v>
      </c>
      <c r="B431" s="116">
        <f>'Initial Client Information'!B431</f>
        <v>0</v>
      </c>
      <c r="C431" s="117">
        <f>'Initial Client Information'!C431</f>
        <v>0</v>
      </c>
      <c r="D431" s="118">
        <f>'Initial Client Information'!D431</f>
        <v>0</v>
      </c>
      <c r="E431" s="130">
        <f>'Initial Client Information'!E431</f>
        <v>0</v>
      </c>
      <c r="F431" s="140"/>
      <c r="G431" s="136"/>
      <c r="H431" s="136"/>
      <c r="I431" s="142"/>
      <c r="J431" s="176">
        <f>'Discharge Information'!F431</f>
        <v>0</v>
      </c>
      <c r="K431" s="87"/>
    </row>
    <row r="432" spans="1:11" ht="60" customHeight="1" x14ac:dyDescent="0.25">
      <c r="A432" s="1">
        <f t="shared" si="6"/>
        <v>420</v>
      </c>
      <c r="B432" s="116">
        <f>'Initial Client Information'!B432</f>
        <v>0</v>
      </c>
      <c r="C432" s="117">
        <f>'Initial Client Information'!C432</f>
        <v>0</v>
      </c>
      <c r="D432" s="118">
        <f>'Initial Client Information'!D432</f>
        <v>0</v>
      </c>
      <c r="E432" s="130">
        <f>'Initial Client Information'!E432</f>
        <v>0</v>
      </c>
      <c r="F432" s="140"/>
      <c r="G432" s="136"/>
      <c r="H432" s="136"/>
      <c r="I432" s="142"/>
      <c r="J432" s="176">
        <f>'Discharge Information'!F432</f>
        <v>0</v>
      </c>
      <c r="K432" s="87"/>
    </row>
    <row r="433" spans="1:11" ht="60" customHeight="1" x14ac:dyDescent="0.25">
      <c r="A433" s="1">
        <f t="shared" si="6"/>
        <v>421</v>
      </c>
      <c r="B433" s="116">
        <f>'Initial Client Information'!B433</f>
        <v>0</v>
      </c>
      <c r="C433" s="117">
        <f>'Initial Client Information'!C433</f>
        <v>0</v>
      </c>
      <c r="D433" s="118">
        <f>'Initial Client Information'!D433</f>
        <v>0</v>
      </c>
      <c r="E433" s="130">
        <f>'Initial Client Information'!E433</f>
        <v>0</v>
      </c>
      <c r="F433" s="140"/>
      <c r="G433" s="136"/>
      <c r="H433" s="136"/>
      <c r="I433" s="142"/>
      <c r="J433" s="176">
        <f>'Discharge Information'!F433</f>
        <v>0</v>
      </c>
      <c r="K433" s="87"/>
    </row>
    <row r="434" spans="1:11" ht="60" customHeight="1" x14ac:dyDescent="0.25">
      <c r="A434" s="1">
        <f t="shared" si="6"/>
        <v>422</v>
      </c>
      <c r="B434" s="116">
        <f>'Initial Client Information'!B434</f>
        <v>0</v>
      </c>
      <c r="C434" s="117">
        <f>'Initial Client Information'!C434</f>
        <v>0</v>
      </c>
      <c r="D434" s="118">
        <f>'Initial Client Information'!D434</f>
        <v>0</v>
      </c>
      <c r="E434" s="130">
        <f>'Initial Client Information'!E434</f>
        <v>0</v>
      </c>
      <c r="F434" s="140"/>
      <c r="G434" s="136"/>
      <c r="H434" s="136"/>
      <c r="I434" s="142"/>
      <c r="J434" s="176">
        <f>'Discharge Information'!F434</f>
        <v>0</v>
      </c>
      <c r="K434" s="87"/>
    </row>
    <row r="435" spans="1:11" ht="60" customHeight="1" x14ac:dyDescent="0.25">
      <c r="A435" s="1">
        <f t="shared" si="6"/>
        <v>423</v>
      </c>
      <c r="B435" s="116">
        <f>'Initial Client Information'!B435</f>
        <v>0</v>
      </c>
      <c r="C435" s="117">
        <f>'Initial Client Information'!C435</f>
        <v>0</v>
      </c>
      <c r="D435" s="118">
        <f>'Initial Client Information'!D435</f>
        <v>0</v>
      </c>
      <c r="E435" s="130">
        <f>'Initial Client Information'!E435</f>
        <v>0</v>
      </c>
      <c r="F435" s="140"/>
      <c r="G435" s="136"/>
      <c r="H435" s="136"/>
      <c r="I435" s="142"/>
      <c r="J435" s="176">
        <f>'Discharge Information'!F435</f>
        <v>0</v>
      </c>
      <c r="K435" s="87"/>
    </row>
    <row r="436" spans="1:11" ht="60" customHeight="1" x14ac:dyDescent="0.25">
      <c r="A436" s="1">
        <f t="shared" si="6"/>
        <v>424</v>
      </c>
      <c r="B436" s="116">
        <f>'Initial Client Information'!B436</f>
        <v>0</v>
      </c>
      <c r="C436" s="117">
        <f>'Initial Client Information'!C436</f>
        <v>0</v>
      </c>
      <c r="D436" s="118">
        <f>'Initial Client Information'!D436</f>
        <v>0</v>
      </c>
      <c r="E436" s="130">
        <f>'Initial Client Information'!E436</f>
        <v>0</v>
      </c>
      <c r="F436" s="140"/>
      <c r="G436" s="136"/>
      <c r="H436" s="136"/>
      <c r="I436" s="142"/>
      <c r="J436" s="176">
        <f>'Discharge Information'!F436</f>
        <v>0</v>
      </c>
      <c r="K436" s="87"/>
    </row>
    <row r="437" spans="1:11" ht="60" customHeight="1" x14ac:dyDescent="0.25">
      <c r="A437" s="1">
        <f t="shared" si="6"/>
        <v>425</v>
      </c>
      <c r="B437" s="116">
        <f>'Initial Client Information'!B437</f>
        <v>0</v>
      </c>
      <c r="C437" s="117">
        <f>'Initial Client Information'!C437</f>
        <v>0</v>
      </c>
      <c r="D437" s="118">
        <f>'Initial Client Information'!D437</f>
        <v>0</v>
      </c>
      <c r="E437" s="130">
        <f>'Initial Client Information'!E437</f>
        <v>0</v>
      </c>
      <c r="F437" s="140"/>
      <c r="G437" s="136"/>
      <c r="H437" s="136"/>
      <c r="I437" s="142"/>
      <c r="J437" s="176">
        <f>'Discharge Information'!F437</f>
        <v>0</v>
      </c>
      <c r="K437" s="87"/>
    </row>
    <row r="438" spans="1:11" ht="60" customHeight="1" x14ac:dyDescent="0.25">
      <c r="A438" s="1">
        <f t="shared" si="6"/>
        <v>426</v>
      </c>
      <c r="B438" s="116">
        <f>'Initial Client Information'!B438</f>
        <v>0</v>
      </c>
      <c r="C438" s="117">
        <f>'Initial Client Information'!C438</f>
        <v>0</v>
      </c>
      <c r="D438" s="118">
        <f>'Initial Client Information'!D438</f>
        <v>0</v>
      </c>
      <c r="E438" s="130">
        <f>'Initial Client Information'!E438</f>
        <v>0</v>
      </c>
      <c r="F438" s="140"/>
      <c r="G438" s="136"/>
      <c r="H438" s="136"/>
      <c r="I438" s="142"/>
      <c r="J438" s="176">
        <f>'Discharge Information'!F438</f>
        <v>0</v>
      </c>
      <c r="K438" s="87"/>
    </row>
    <row r="439" spans="1:11" ht="60" customHeight="1" x14ac:dyDescent="0.25">
      <c r="A439" s="1">
        <f t="shared" si="6"/>
        <v>427</v>
      </c>
      <c r="B439" s="116">
        <f>'Initial Client Information'!B439</f>
        <v>0</v>
      </c>
      <c r="C439" s="117">
        <f>'Initial Client Information'!C439</f>
        <v>0</v>
      </c>
      <c r="D439" s="118">
        <f>'Initial Client Information'!D439</f>
        <v>0</v>
      </c>
      <c r="E439" s="130">
        <f>'Initial Client Information'!E439</f>
        <v>0</v>
      </c>
      <c r="F439" s="140"/>
      <c r="G439" s="136"/>
      <c r="H439" s="136"/>
      <c r="I439" s="142"/>
      <c r="J439" s="176">
        <f>'Discharge Information'!F439</f>
        <v>0</v>
      </c>
      <c r="K439" s="87"/>
    </row>
    <row r="440" spans="1:11" ht="60" customHeight="1" x14ac:dyDescent="0.25">
      <c r="A440" s="1">
        <f t="shared" si="6"/>
        <v>428</v>
      </c>
      <c r="B440" s="116">
        <f>'Initial Client Information'!B440</f>
        <v>0</v>
      </c>
      <c r="C440" s="117">
        <f>'Initial Client Information'!C440</f>
        <v>0</v>
      </c>
      <c r="D440" s="118">
        <f>'Initial Client Information'!D440</f>
        <v>0</v>
      </c>
      <c r="E440" s="130">
        <f>'Initial Client Information'!E440</f>
        <v>0</v>
      </c>
      <c r="F440" s="140"/>
      <c r="G440" s="136"/>
      <c r="H440" s="136"/>
      <c r="I440" s="142"/>
      <c r="J440" s="176">
        <f>'Discharge Information'!F440</f>
        <v>0</v>
      </c>
      <c r="K440" s="87"/>
    </row>
    <row r="441" spans="1:11" ht="60" customHeight="1" x14ac:dyDescent="0.25">
      <c r="A441" s="1">
        <f t="shared" si="6"/>
        <v>429</v>
      </c>
      <c r="B441" s="116">
        <f>'Initial Client Information'!B441</f>
        <v>0</v>
      </c>
      <c r="C441" s="117">
        <f>'Initial Client Information'!C441</f>
        <v>0</v>
      </c>
      <c r="D441" s="118">
        <f>'Initial Client Information'!D441</f>
        <v>0</v>
      </c>
      <c r="E441" s="130">
        <f>'Initial Client Information'!E441</f>
        <v>0</v>
      </c>
      <c r="F441" s="140"/>
      <c r="G441" s="136"/>
      <c r="H441" s="136"/>
      <c r="I441" s="142"/>
      <c r="J441" s="176">
        <f>'Discharge Information'!F441</f>
        <v>0</v>
      </c>
      <c r="K441" s="87"/>
    </row>
    <row r="442" spans="1:11" ht="60" customHeight="1" x14ac:dyDescent="0.25">
      <c r="A442" s="1">
        <f t="shared" si="6"/>
        <v>430</v>
      </c>
      <c r="B442" s="116">
        <f>'Initial Client Information'!B442</f>
        <v>0</v>
      </c>
      <c r="C442" s="117">
        <f>'Initial Client Information'!C442</f>
        <v>0</v>
      </c>
      <c r="D442" s="118">
        <f>'Initial Client Information'!D442</f>
        <v>0</v>
      </c>
      <c r="E442" s="130">
        <f>'Initial Client Information'!E442</f>
        <v>0</v>
      </c>
      <c r="F442" s="140"/>
      <c r="G442" s="136"/>
      <c r="H442" s="136"/>
      <c r="I442" s="142"/>
      <c r="J442" s="176">
        <f>'Discharge Information'!F442</f>
        <v>0</v>
      </c>
      <c r="K442" s="87"/>
    </row>
    <row r="443" spans="1:11" ht="60" customHeight="1" x14ac:dyDescent="0.25">
      <c r="A443" s="1">
        <f t="shared" si="6"/>
        <v>431</v>
      </c>
      <c r="B443" s="116">
        <f>'Initial Client Information'!B443</f>
        <v>0</v>
      </c>
      <c r="C443" s="117">
        <f>'Initial Client Information'!C443</f>
        <v>0</v>
      </c>
      <c r="D443" s="118">
        <f>'Initial Client Information'!D443</f>
        <v>0</v>
      </c>
      <c r="E443" s="130">
        <f>'Initial Client Information'!E443</f>
        <v>0</v>
      </c>
      <c r="F443" s="140"/>
      <c r="G443" s="136"/>
      <c r="H443" s="136"/>
      <c r="I443" s="142"/>
      <c r="J443" s="176">
        <f>'Discharge Information'!F443</f>
        <v>0</v>
      </c>
      <c r="K443" s="87"/>
    </row>
    <row r="444" spans="1:11" ht="60" customHeight="1" x14ac:dyDescent="0.25">
      <c r="A444" s="1">
        <f t="shared" si="6"/>
        <v>432</v>
      </c>
      <c r="B444" s="116">
        <f>'Initial Client Information'!B444</f>
        <v>0</v>
      </c>
      <c r="C444" s="117">
        <f>'Initial Client Information'!C444</f>
        <v>0</v>
      </c>
      <c r="D444" s="118">
        <f>'Initial Client Information'!D444</f>
        <v>0</v>
      </c>
      <c r="E444" s="130">
        <f>'Initial Client Information'!E444</f>
        <v>0</v>
      </c>
      <c r="F444" s="140"/>
      <c r="G444" s="136"/>
      <c r="H444" s="136"/>
      <c r="I444" s="142"/>
      <c r="J444" s="176">
        <f>'Discharge Information'!F444</f>
        <v>0</v>
      </c>
      <c r="K444" s="87"/>
    </row>
    <row r="445" spans="1:11" ht="60" customHeight="1" x14ac:dyDescent="0.25">
      <c r="A445" s="1">
        <f t="shared" si="6"/>
        <v>433</v>
      </c>
      <c r="B445" s="116">
        <f>'Initial Client Information'!B445</f>
        <v>0</v>
      </c>
      <c r="C445" s="117">
        <f>'Initial Client Information'!C445</f>
        <v>0</v>
      </c>
      <c r="D445" s="118">
        <f>'Initial Client Information'!D445</f>
        <v>0</v>
      </c>
      <c r="E445" s="130">
        <f>'Initial Client Information'!E445</f>
        <v>0</v>
      </c>
      <c r="F445" s="140"/>
      <c r="G445" s="136"/>
      <c r="H445" s="136"/>
      <c r="I445" s="142"/>
      <c r="J445" s="176">
        <f>'Discharge Information'!F445</f>
        <v>0</v>
      </c>
      <c r="K445" s="87"/>
    </row>
    <row r="446" spans="1:11" ht="60" customHeight="1" x14ac:dyDescent="0.25">
      <c r="A446" s="1">
        <f t="shared" si="6"/>
        <v>434</v>
      </c>
      <c r="B446" s="116">
        <f>'Initial Client Information'!B446</f>
        <v>0</v>
      </c>
      <c r="C446" s="117">
        <f>'Initial Client Information'!C446</f>
        <v>0</v>
      </c>
      <c r="D446" s="118">
        <f>'Initial Client Information'!D446</f>
        <v>0</v>
      </c>
      <c r="E446" s="130">
        <f>'Initial Client Information'!E446</f>
        <v>0</v>
      </c>
      <c r="F446" s="140"/>
      <c r="G446" s="136"/>
      <c r="H446" s="136"/>
      <c r="I446" s="142"/>
      <c r="J446" s="176">
        <f>'Discharge Information'!F446</f>
        <v>0</v>
      </c>
      <c r="K446" s="87"/>
    </row>
    <row r="447" spans="1:11" ht="60" customHeight="1" x14ac:dyDescent="0.25">
      <c r="A447" s="1">
        <f t="shared" si="6"/>
        <v>435</v>
      </c>
      <c r="B447" s="116">
        <f>'Initial Client Information'!B447</f>
        <v>0</v>
      </c>
      <c r="C447" s="117">
        <f>'Initial Client Information'!C447</f>
        <v>0</v>
      </c>
      <c r="D447" s="118">
        <f>'Initial Client Information'!D447</f>
        <v>0</v>
      </c>
      <c r="E447" s="130">
        <f>'Initial Client Information'!E447</f>
        <v>0</v>
      </c>
      <c r="F447" s="140"/>
      <c r="G447" s="136"/>
      <c r="H447" s="136"/>
      <c r="I447" s="142"/>
      <c r="J447" s="176">
        <f>'Discharge Information'!F447</f>
        <v>0</v>
      </c>
      <c r="K447" s="87"/>
    </row>
    <row r="448" spans="1:11" ht="60" customHeight="1" x14ac:dyDescent="0.25">
      <c r="A448" s="1">
        <f t="shared" si="6"/>
        <v>436</v>
      </c>
      <c r="B448" s="116">
        <f>'Initial Client Information'!B448</f>
        <v>0</v>
      </c>
      <c r="C448" s="117">
        <f>'Initial Client Information'!C448</f>
        <v>0</v>
      </c>
      <c r="D448" s="118">
        <f>'Initial Client Information'!D448</f>
        <v>0</v>
      </c>
      <c r="E448" s="130">
        <f>'Initial Client Information'!E448</f>
        <v>0</v>
      </c>
      <c r="F448" s="140"/>
      <c r="G448" s="136"/>
      <c r="H448" s="136"/>
      <c r="I448" s="142"/>
      <c r="J448" s="176">
        <f>'Discharge Information'!F448</f>
        <v>0</v>
      </c>
      <c r="K448" s="87"/>
    </row>
    <row r="449" spans="1:11" ht="60" customHeight="1" x14ac:dyDescent="0.25">
      <c r="A449" s="1">
        <f t="shared" si="6"/>
        <v>437</v>
      </c>
      <c r="B449" s="116">
        <f>'Initial Client Information'!B449</f>
        <v>0</v>
      </c>
      <c r="C449" s="117">
        <f>'Initial Client Information'!C449</f>
        <v>0</v>
      </c>
      <c r="D449" s="118">
        <f>'Initial Client Information'!D449</f>
        <v>0</v>
      </c>
      <c r="E449" s="130">
        <f>'Initial Client Information'!E449</f>
        <v>0</v>
      </c>
      <c r="F449" s="140"/>
      <c r="G449" s="136"/>
      <c r="H449" s="136"/>
      <c r="I449" s="142"/>
      <c r="J449" s="176">
        <f>'Discharge Information'!F449</f>
        <v>0</v>
      </c>
      <c r="K449" s="87"/>
    </row>
    <row r="450" spans="1:11" ht="60" customHeight="1" x14ac:dyDescent="0.25">
      <c r="A450" s="1">
        <f t="shared" si="6"/>
        <v>438</v>
      </c>
      <c r="B450" s="116">
        <f>'Initial Client Information'!B450</f>
        <v>0</v>
      </c>
      <c r="C450" s="117">
        <f>'Initial Client Information'!C450</f>
        <v>0</v>
      </c>
      <c r="D450" s="118">
        <f>'Initial Client Information'!D450</f>
        <v>0</v>
      </c>
      <c r="E450" s="130">
        <f>'Initial Client Information'!E450</f>
        <v>0</v>
      </c>
      <c r="F450" s="140"/>
      <c r="G450" s="136"/>
      <c r="H450" s="136"/>
      <c r="I450" s="142"/>
      <c r="J450" s="176">
        <f>'Discharge Information'!F450</f>
        <v>0</v>
      </c>
      <c r="K450" s="87"/>
    </row>
    <row r="451" spans="1:11" ht="60" customHeight="1" x14ac:dyDescent="0.25">
      <c r="A451" s="1">
        <f t="shared" si="6"/>
        <v>439</v>
      </c>
      <c r="B451" s="116">
        <f>'Initial Client Information'!B451</f>
        <v>0</v>
      </c>
      <c r="C451" s="117">
        <f>'Initial Client Information'!C451</f>
        <v>0</v>
      </c>
      <c r="D451" s="118">
        <f>'Initial Client Information'!D451</f>
        <v>0</v>
      </c>
      <c r="E451" s="130">
        <f>'Initial Client Information'!E451</f>
        <v>0</v>
      </c>
      <c r="F451" s="140"/>
      <c r="G451" s="136"/>
      <c r="H451" s="136"/>
      <c r="I451" s="142"/>
      <c r="J451" s="176">
        <f>'Discharge Information'!F451</f>
        <v>0</v>
      </c>
      <c r="K451" s="87"/>
    </row>
    <row r="452" spans="1:11" ht="60" customHeight="1" x14ac:dyDescent="0.25">
      <c r="A452" s="1">
        <f t="shared" si="6"/>
        <v>440</v>
      </c>
      <c r="B452" s="116">
        <f>'Initial Client Information'!B452</f>
        <v>0</v>
      </c>
      <c r="C452" s="117">
        <f>'Initial Client Information'!C452</f>
        <v>0</v>
      </c>
      <c r="D452" s="118">
        <f>'Initial Client Information'!D452</f>
        <v>0</v>
      </c>
      <c r="E452" s="130">
        <f>'Initial Client Information'!E452</f>
        <v>0</v>
      </c>
      <c r="F452" s="140"/>
      <c r="G452" s="136"/>
      <c r="H452" s="136"/>
      <c r="I452" s="142"/>
      <c r="J452" s="176">
        <f>'Discharge Information'!F452</f>
        <v>0</v>
      </c>
      <c r="K452" s="87"/>
    </row>
    <row r="453" spans="1:11" ht="60" customHeight="1" x14ac:dyDescent="0.25">
      <c r="A453" s="1">
        <f t="shared" si="6"/>
        <v>441</v>
      </c>
      <c r="B453" s="116">
        <f>'Initial Client Information'!B453</f>
        <v>0</v>
      </c>
      <c r="C453" s="117">
        <f>'Initial Client Information'!C453</f>
        <v>0</v>
      </c>
      <c r="D453" s="118">
        <f>'Initial Client Information'!D453</f>
        <v>0</v>
      </c>
      <c r="E453" s="130">
        <f>'Initial Client Information'!E453</f>
        <v>0</v>
      </c>
      <c r="F453" s="140"/>
      <c r="G453" s="136"/>
      <c r="H453" s="136"/>
      <c r="I453" s="142"/>
      <c r="J453" s="176">
        <f>'Discharge Information'!F453</f>
        <v>0</v>
      </c>
      <c r="K453" s="87"/>
    </row>
    <row r="454" spans="1:11" ht="60" customHeight="1" x14ac:dyDescent="0.25">
      <c r="A454" s="1">
        <f t="shared" si="6"/>
        <v>442</v>
      </c>
      <c r="B454" s="116">
        <f>'Initial Client Information'!B454</f>
        <v>0</v>
      </c>
      <c r="C454" s="117">
        <f>'Initial Client Information'!C454</f>
        <v>0</v>
      </c>
      <c r="D454" s="118">
        <f>'Initial Client Information'!D454</f>
        <v>0</v>
      </c>
      <c r="E454" s="130">
        <f>'Initial Client Information'!E454</f>
        <v>0</v>
      </c>
      <c r="F454" s="140"/>
      <c r="G454" s="136"/>
      <c r="H454" s="136"/>
      <c r="I454" s="142"/>
      <c r="J454" s="176">
        <f>'Discharge Information'!F454</f>
        <v>0</v>
      </c>
      <c r="K454" s="87"/>
    </row>
    <row r="455" spans="1:11" ht="60" customHeight="1" x14ac:dyDescent="0.25">
      <c r="A455" s="1">
        <f t="shared" si="6"/>
        <v>443</v>
      </c>
      <c r="B455" s="116">
        <f>'Initial Client Information'!B455</f>
        <v>0</v>
      </c>
      <c r="C455" s="117">
        <f>'Initial Client Information'!C455</f>
        <v>0</v>
      </c>
      <c r="D455" s="118">
        <f>'Initial Client Information'!D455</f>
        <v>0</v>
      </c>
      <c r="E455" s="130">
        <f>'Initial Client Information'!E455</f>
        <v>0</v>
      </c>
      <c r="F455" s="140"/>
      <c r="G455" s="136"/>
      <c r="H455" s="136"/>
      <c r="I455" s="142"/>
      <c r="J455" s="176">
        <f>'Discharge Information'!F455</f>
        <v>0</v>
      </c>
      <c r="K455" s="87"/>
    </row>
    <row r="456" spans="1:11" ht="60" customHeight="1" x14ac:dyDescent="0.25">
      <c r="A456" s="1">
        <f t="shared" si="6"/>
        <v>444</v>
      </c>
      <c r="B456" s="116">
        <f>'Initial Client Information'!B456</f>
        <v>0</v>
      </c>
      <c r="C456" s="117">
        <f>'Initial Client Information'!C456</f>
        <v>0</v>
      </c>
      <c r="D456" s="118">
        <f>'Initial Client Information'!D456</f>
        <v>0</v>
      </c>
      <c r="E456" s="130">
        <f>'Initial Client Information'!E456</f>
        <v>0</v>
      </c>
      <c r="F456" s="140"/>
      <c r="G456" s="136"/>
      <c r="H456" s="136"/>
      <c r="I456" s="142"/>
      <c r="J456" s="176">
        <f>'Discharge Information'!F456</f>
        <v>0</v>
      </c>
      <c r="K456" s="87"/>
    </row>
    <row r="457" spans="1:11" ht="60" customHeight="1" x14ac:dyDescent="0.25">
      <c r="A457" s="1">
        <f t="shared" si="6"/>
        <v>445</v>
      </c>
      <c r="B457" s="116">
        <f>'Initial Client Information'!B457</f>
        <v>0</v>
      </c>
      <c r="C457" s="117">
        <f>'Initial Client Information'!C457</f>
        <v>0</v>
      </c>
      <c r="D457" s="118">
        <f>'Initial Client Information'!D457</f>
        <v>0</v>
      </c>
      <c r="E457" s="130">
        <f>'Initial Client Information'!E457</f>
        <v>0</v>
      </c>
      <c r="F457" s="140"/>
      <c r="G457" s="136"/>
      <c r="H457" s="136"/>
      <c r="I457" s="142"/>
      <c r="J457" s="176">
        <f>'Discharge Information'!F457</f>
        <v>0</v>
      </c>
      <c r="K457" s="87"/>
    </row>
    <row r="458" spans="1:11" ht="60" customHeight="1" x14ac:dyDescent="0.25">
      <c r="A458" s="1">
        <f t="shared" si="6"/>
        <v>446</v>
      </c>
      <c r="B458" s="116">
        <f>'Initial Client Information'!B458</f>
        <v>0</v>
      </c>
      <c r="C458" s="117">
        <f>'Initial Client Information'!C458</f>
        <v>0</v>
      </c>
      <c r="D458" s="118">
        <f>'Initial Client Information'!D458</f>
        <v>0</v>
      </c>
      <c r="E458" s="130">
        <f>'Initial Client Information'!E458</f>
        <v>0</v>
      </c>
      <c r="F458" s="140"/>
      <c r="G458" s="136"/>
      <c r="H458" s="136"/>
      <c r="I458" s="142"/>
      <c r="J458" s="176">
        <f>'Discharge Information'!F458</f>
        <v>0</v>
      </c>
      <c r="K458" s="87"/>
    </row>
    <row r="459" spans="1:11" ht="60" customHeight="1" x14ac:dyDescent="0.25">
      <c r="A459" s="1">
        <f t="shared" si="6"/>
        <v>447</v>
      </c>
      <c r="B459" s="116">
        <f>'Initial Client Information'!B459</f>
        <v>0</v>
      </c>
      <c r="C459" s="117">
        <f>'Initial Client Information'!C459</f>
        <v>0</v>
      </c>
      <c r="D459" s="118">
        <f>'Initial Client Information'!D459</f>
        <v>0</v>
      </c>
      <c r="E459" s="130">
        <f>'Initial Client Information'!E459</f>
        <v>0</v>
      </c>
      <c r="F459" s="140"/>
      <c r="G459" s="136"/>
      <c r="H459" s="136"/>
      <c r="I459" s="142"/>
      <c r="J459" s="176">
        <f>'Discharge Information'!F459</f>
        <v>0</v>
      </c>
      <c r="K459" s="87"/>
    </row>
    <row r="460" spans="1:11" ht="60" customHeight="1" x14ac:dyDescent="0.25">
      <c r="A460" s="1">
        <f t="shared" si="6"/>
        <v>448</v>
      </c>
      <c r="B460" s="116">
        <f>'Initial Client Information'!B460</f>
        <v>0</v>
      </c>
      <c r="C460" s="117">
        <f>'Initial Client Information'!C460</f>
        <v>0</v>
      </c>
      <c r="D460" s="118">
        <f>'Initial Client Information'!D460</f>
        <v>0</v>
      </c>
      <c r="E460" s="130">
        <f>'Initial Client Information'!E460</f>
        <v>0</v>
      </c>
      <c r="F460" s="140"/>
      <c r="G460" s="136"/>
      <c r="H460" s="136"/>
      <c r="I460" s="142"/>
      <c r="J460" s="176">
        <f>'Discharge Information'!F460</f>
        <v>0</v>
      </c>
      <c r="K460" s="87"/>
    </row>
    <row r="461" spans="1:11" ht="60" customHeight="1" x14ac:dyDescent="0.25">
      <c r="A461" s="1">
        <f t="shared" si="6"/>
        <v>449</v>
      </c>
      <c r="B461" s="116">
        <f>'Initial Client Information'!B461</f>
        <v>0</v>
      </c>
      <c r="C461" s="117">
        <f>'Initial Client Information'!C461</f>
        <v>0</v>
      </c>
      <c r="D461" s="118">
        <f>'Initial Client Information'!D461</f>
        <v>0</v>
      </c>
      <c r="E461" s="130">
        <f>'Initial Client Information'!E461</f>
        <v>0</v>
      </c>
      <c r="F461" s="140"/>
      <c r="G461" s="136"/>
      <c r="H461" s="136"/>
      <c r="I461" s="142"/>
      <c r="J461" s="176">
        <f>'Discharge Information'!F461</f>
        <v>0</v>
      </c>
      <c r="K461" s="87"/>
    </row>
    <row r="462" spans="1:11" ht="60" customHeight="1" x14ac:dyDescent="0.25">
      <c r="A462" s="1">
        <f t="shared" ref="A462:A512" si="7">ROW(A450)</f>
        <v>450</v>
      </c>
      <c r="B462" s="116">
        <f>'Initial Client Information'!B462</f>
        <v>0</v>
      </c>
      <c r="C462" s="117">
        <f>'Initial Client Information'!C462</f>
        <v>0</v>
      </c>
      <c r="D462" s="118">
        <f>'Initial Client Information'!D462</f>
        <v>0</v>
      </c>
      <c r="E462" s="130">
        <f>'Initial Client Information'!E462</f>
        <v>0</v>
      </c>
      <c r="F462" s="140"/>
      <c r="G462" s="136"/>
      <c r="H462" s="136"/>
      <c r="I462" s="142"/>
      <c r="J462" s="176">
        <f>'Discharge Information'!F462</f>
        <v>0</v>
      </c>
      <c r="K462" s="87"/>
    </row>
    <row r="463" spans="1:11" ht="60" customHeight="1" x14ac:dyDescent="0.25">
      <c r="A463" s="1">
        <f t="shared" si="7"/>
        <v>451</v>
      </c>
      <c r="B463" s="116">
        <f>'Initial Client Information'!B463</f>
        <v>0</v>
      </c>
      <c r="C463" s="117">
        <f>'Initial Client Information'!C463</f>
        <v>0</v>
      </c>
      <c r="D463" s="118">
        <f>'Initial Client Information'!D463</f>
        <v>0</v>
      </c>
      <c r="E463" s="130">
        <f>'Initial Client Information'!E463</f>
        <v>0</v>
      </c>
      <c r="F463" s="140"/>
      <c r="G463" s="136"/>
      <c r="H463" s="136"/>
      <c r="I463" s="142"/>
      <c r="J463" s="176">
        <f>'Discharge Information'!F463</f>
        <v>0</v>
      </c>
      <c r="K463" s="87"/>
    </row>
    <row r="464" spans="1:11" ht="60" customHeight="1" x14ac:dyDescent="0.25">
      <c r="A464" s="1">
        <f t="shared" si="7"/>
        <v>452</v>
      </c>
      <c r="B464" s="116">
        <f>'Initial Client Information'!B464</f>
        <v>0</v>
      </c>
      <c r="C464" s="117">
        <f>'Initial Client Information'!C464</f>
        <v>0</v>
      </c>
      <c r="D464" s="118">
        <f>'Initial Client Information'!D464</f>
        <v>0</v>
      </c>
      <c r="E464" s="130">
        <f>'Initial Client Information'!E464</f>
        <v>0</v>
      </c>
      <c r="F464" s="140"/>
      <c r="G464" s="136"/>
      <c r="H464" s="136"/>
      <c r="I464" s="142"/>
      <c r="J464" s="176">
        <f>'Discharge Information'!F464</f>
        <v>0</v>
      </c>
      <c r="K464" s="87"/>
    </row>
    <row r="465" spans="1:11" ht="60" customHeight="1" x14ac:dyDescent="0.25">
      <c r="A465" s="1">
        <f t="shared" si="7"/>
        <v>453</v>
      </c>
      <c r="B465" s="116">
        <f>'Initial Client Information'!B465</f>
        <v>0</v>
      </c>
      <c r="C465" s="117">
        <f>'Initial Client Information'!C465</f>
        <v>0</v>
      </c>
      <c r="D465" s="118">
        <f>'Initial Client Information'!D465</f>
        <v>0</v>
      </c>
      <c r="E465" s="130">
        <f>'Initial Client Information'!E465</f>
        <v>0</v>
      </c>
      <c r="F465" s="140"/>
      <c r="G465" s="136"/>
      <c r="H465" s="136"/>
      <c r="I465" s="142"/>
      <c r="J465" s="176">
        <f>'Discharge Information'!F465</f>
        <v>0</v>
      </c>
      <c r="K465" s="87"/>
    </row>
    <row r="466" spans="1:11" ht="60" customHeight="1" x14ac:dyDescent="0.25">
      <c r="A466" s="1">
        <f t="shared" si="7"/>
        <v>454</v>
      </c>
      <c r="B466" s="116">
        <f>'Initial Client Information'!B466</f>
        <v>0</v>
      </c>
      <c r="C466" s="117">
        <f>'Initial Client Information'!C466</f>
        <v>0</v>
      </c>
      <c r="D466" s="118">
        <f>'Initial Client Information'!D466</f>
        <v>0</v>
      </c>
      <c r="E466" s="130">
        <f>'Initial Client Information'!E466</f>
        <v>0</v>
      </c>
      <c r="F466" s="140"/>
      <c r="G466" s="136"/>
      <c r="H466" s="136"/>
      <c r="I466" s="142"/>
      <c r="J466" s="176">
        <f>'Discharge Information'!F466</f>
        <v>0</v>
      </c>
      <c r="K466" s="87"/>
    </row>
    <row r="467" spans="1:11" ht="60" customHeight="1" x14ac:dyDescent="0.25">
      <c r="A467" s="1">
        <f t="shared" si="7"/>
        <v>455</v>
      </c>
      <c r="B467" s="116">
        <f>'Initial Client Information'!B467</f>
        <v>0</v>
      </c>
      <c r="C467" s="117">
        <f>'Initial Client Information'!C467</f>
        <v>0</v>
      </c>
      <c r="D467" s="118">
        <f>'Initial Client Information'!D467</f>
        <v>0</v>
      </c>
      <c r="E467" s="130">
        <f>'Initial Client Information'!E467</f>
        <v>0</v>
      </c>
      <c r="F467" s="140"/>
      <c r="G467" s="136"/>
      <c r="H467" s="136"/>
      <c r="I467" s="142"/>
      <c r="J467" s="176">
        <f>'Discharge Information'!F467</f>
        <v>0</v>
      </c>
      <c r="K467" s="87"/>
    </row>
    <row r="468" spans="1:11" ht="60" customHeight="1" x14ac:dyDescent="0.25">
      <c r="A468" s="1">
        <f t="shared" si="7"/>
        <v>456</v>
      </c>
      <c r="B468" s="116">
        <f>'Initial Client Information'!B468</f>
        <v>0</v>
      </c>
      <c r="C468" s="117">
        <f>'Initial Client Information'!C468</f>
        <v>0</v>
      </c>
      <c r="D468" s="118">
        <f>'Initial Client Information'!D468</f>
        <v>0</v>
      </c>
      <c r="E468" s="130">
        <f>'Initial Client Information'!E468</f>
        <v>0</v>
      </c>
      <c r="F468" s="140"/>
      <c r="G468" s="136"/>
      <c r="H468" s="136"/>
      <c r="I468" s="142"/>
      <c r="J468" s="176">
        <f>'Discharge Information'!F468</f>
        <v>0</v>
      </c>
      <c r="K468" s="87"/>
    </row>
    <row r="469" spans="1:11" ht="60" customHeight="1" x14ac:dyDescent="0.25">
      <c r="A469" s="1">
        <f t="shared" si="7"/>
        <v>457</v>
      </c>
      <c r="B469" s="116">
        <f>'Initial Client Information'!B469</f>
        <v>0</v>
      </c>
      <c r="C469" s="117">
        <f>'Initial Client Information'!C469</f>
        <v>0</v>
      </c>
      <c r="D469" s="118">
        <f>'Initial Client Information'!D469</f>
        <v>0</v>
      </c>
      <c r="E469" s="130">
        <f>'Initial Client Information'!E469</f>
        <v>0</v>
      </c>
      <c r="F469" s="140"/>
      <c r="G469" s="136"/>
      <c r="H469" s="136"/>
      <c r="I469" s="142"/>
      <c r="J469" s="176">
        <f>'Discharge Information'!F469</f>
        <v>0</v>
      </c>
      <c r="K469" s="87"/>
    </row>
    <row r="470" spans="1:11" ht="60" customHeight="1" x14ac:dyDescent="0.25">
      <c r="A470" s="1">
        <f t="shared" si="7"/>
        <v>458</v>
      </c>
      <c r="B470" s="116">
        <f>'Initial Client Information'!B470</f>
        <v>0</v>
      </c>
      <c r="C470" s="117">
        <f>'Initial Client Information'!C470</f>
        <v>0</v>
      </c>
      <c r="D470" s="118">
        <f>'Initial Client Information'!D470</f>
        <v>0</v>
      </c>
      <c r="E470" s="130">
        <f>'Initial Client Information'!E470</f>
        <v>0</v>
      </c>
      <c r="F470" s="140"/>
      <c r="G470" s="136"/>
      <c r="H470" s="136"/>
      <c r="I470" s="142"/>
      <c r="J470" s="176">
        <f>'Discharge Information'!F470</f>
        <v>0</v>
      </c>
      <c r="K470" s="87"/>
    </row>
    <row r="471" spans="1:11" ht="60" customHeight="1" x14ac:dyDescent="0.25">
      <c r="A471" s="1">
        <f t="shared" si="7"/>
        <v>459</v>
      </c>
      <c r="B471" s="116">
        <f>'Initial Client Information'!B471</f>
        <v>0</v>
      </c>
      <c r="C471" s="117">
        <f>'Initial Client Information'!C471</f>
        <v>0</v>
      </c>
      <c r="D471" s="118">
        <f>'Initial Client Information'!D471</f>
        <v>0</v>
      </c>
      <c r="E471" s="130">
        <f>'Initial Client Information'!E471</f>
        <v>0</v>
      </c>
      <c r="F471" s="140"/>
      <c r="G471" s="136"/>
      <c r="H471" s="136"/>
      <c r="I471" s="142"/>
      <c r="J471" s="176">
        <f>'Discharge Information'!F471</f>
        <v>0</v>
      </c>
      <c r="K471" s="87"/>
    </row>
    <row r="472" spans="1:11" ht="60" customHeight="1" x14ac:dyDescent="0.25">
      <c r="A472" s="1">
        <f t="shared" si="7"/>
        <v>460</v>
      </c>
      <c r="B472" s="116">
        <f>'Initial Client Information'!B472</f>
        <v>0</v>
      </c>
      <c r="C472" s="117">
        <f>'Initial Client Information'!C472</f>
        <v>0</v>
      </c>
      <c r="D472" s="118">
        <f>'Initial Client Information'!D472</f>
        <v>0</v>
      </c>
      <c r="E472" s="130">
        <f>'Initial Client Information'!E472</f>
        <v>0</v>
      </c>
      <c r="F472" s="140"/>
      <c r="G472" s="136"/>
      <c r="H472" s="136"/>
      <c r="I472" s="142"/>
      <c r="J472" s="176">
        <f>'Discharge Information'!F472</f>
        <v>0</v>
      </c>
      <c r="K472" s="87"/>
    </row>
    <row r="473" spans="1:11" ht="60" customHeight="1" x14ac:dyDescent="0.25">
      <c r="A473" s="1">
        <f t="shared" si="7"/>
        <v>461</v>
      </c>
      <c r="B473" s="116">
        <f>'Initial Client Information'!B473</f>
        <v>0</v>
      </c>
      <c r="C473" s="117">
        <f>'Initial Client Information'!C473</f>
        <v>0</v>
      </c>
      <c r="D473" s="118">
        <f>'Initial Client Information'!D473</f>
        <v>0</v>
      </c>
      <c r="E473" s="130">
        <f>'Initial Client Information'!E473</f>
        <v>0</v>
      </c>
      <c r="F473" s="140"/>
      <c r="G473" s="136"/>
      <c r="H473" s="136"/>
      <c r="I473" s="142"/>
      <c r="J473" s="176">
        <f>'Discharge Information'!F473</f>
        <v>0</v>
      </c>
      <c r="K473" s="87"/>
    </row>
    <row r="474" spans="1:11" ht="60" customHeight="1" x14ac:dyDescent="0.25">
      <c r="A474" s="1">
        <f t="shared" si="7"/>
        <v>462</v>
      </c>
      <c r="B474" s="116">
        <f>'Initial Client Information'!B474</f>
        <v>0</v>
      </c>
      <c r="C474" s="117">
        <f>'Initial Client Information'!C474</f>
        <v>0</v>
      </c>
      <c r="D474" s="118">
        <f>'Initial Client Information'!D474</f>
        <v>0</v>
      </c>
      <c r="E474" s="130">
        <f>'Initial Client Information'!E474</f>
        <v>0</v>
      </c>
      <c r="F474" s="140"/>
      <c r="G474" s="136"/>
      <c r="H474" s="136"/>
      <c r="I474" s="142"/>
      <c r="J474" s="176">
        <f>'Discharge Information'!F474</f>
        <v>0</v>
      </c>
      <c r="K474" s="87"/>
    </row>
    <row r="475" spans="1:11" ht="60" customHeight="1" x14ac:dyDescent="0.25">
      <c r="A475" s="1">
        <f t="shared" si="7"/>
        <v>463</v>
      </c>
      <c r="B475" s="116">
        <f>'Initial Client Information'!B475</f>
        <v>0</v>
      </c>
      <c r="C475" s="117">
        <f>'Initial Client Information'!C475</f>
        <v>0</v>
      </c>
      <c r="D475" s="118">
        <f>'Initial Client Information'!D475</f>
        <v>0</v>
      </c>
      <c r="E475" s="130">
        <f>'Initial Client Information'!E475</f>
        <v>0</v>
      </c>
      <c r="F475" s="140"/>
      <c r="G475" s="136"/>
      <c r="H475" s="136"/>
      <c r="I475" s="142"/>
      <c r="J475" s="176">
        <f>'Discharge Information'!F475</f>
        <v>0</v>
      </c>
      <c r="K475" s="87"/>
    </row>
    <row r="476" spans="1:11" ht="60" customHeight="1" x14ac:dyDescent="0.25">
      <c r="A476" s="1">
        <f t="shared" si="7"/>
        <v>464</v>
      </c>
      <c r="B476" s="116">
        <f>'Initial Client Information'!B476</f>
        <v>0</v>
      </c>
      <c r="C476" s="117">
        <f>'Initial Client Information'!C476</f>
        <v>0</v>
      </c>
      <c r="D476" s="118">
        <f>'Initial Client Information'!D476</f>
        <v>0</v>
      </c>
      <c r="E476" s="130">
        <f>'Initial Client Information'!E476</f>
        <v>0</v>
      </c>
      <c r="F476" s="140"/>
      <c r="G476" s="136"/>
      <c r="H476" s="136"/>
      <c r="I476" s="142"/>
      <c r="J476" s="176">
        <f>'Discharge Information'!F476</f>
        <v>0</v>
      </c>
      <c r="K476" s="87"/>
    </row>
    <row r="477" spans="1:11" ht="60" customHeight="1" x14ac:dyDescent="0.25">
      <c r="A477" s="1">
        <f t="shared" si="7"/>
        <v>465</v>
      </c>
      <c r="B477" s="116">
        <f>'Initial Client Information'!B477</f>
        <v>0</v>
      </c>
      <c r="C477" s="117">
        <f>'Initial Client Information'!C477</f>
        <v>0</v>
      </c>
      <c r="D477" s="118">
        <f>'Initial Client Information'!D477</f>
        <v>0</v>
      </c>
      <c r="E477" s="130">
        <f>'Initial Client Information'!E477</f>
        <v>0</v>
      </c>
      <c r="F477" s="140"/>
      <c r="G477" s="136"/>
      <c r="H477" s="136"/>
      <c r="I477" s="142"/>
      <c r="J477" s="176">
        <f>'Discharge Information'!F477</f>
        <v>0</v>
      </c>
      <c r="K477" s="87"/>
    </row>
    <row r="478" spans="1:11" ht="60" customHeight="1" x14ac:dyDescent="0.25">
      <c r="A478" s="1">
        <f t="shared" si="7"/>
        <v>466</v>
      </c>
      <c r="B478" s="116">
        <f>'Initial Client Information'!B478</f>
        <v>0</v>
      </c>
      <c r="C478" s="117">
        <f>'Initial Client Information'!C478</f>
        <v>0</v>
      </c>
      <c r="D478" s="118">
        <f>'Initial Client Information'!D478</f>
        <v>0</v>
      </c>
      <c r="E478" s="130">
        <f>'Initial Client Information'!E478</f>
        <v>0</v>
      </c>
      <c r="F478" s="140"/>
      <c r="G478" s="136"/>
      <c r="H478" s="136"/>
      <c r="I478" s="142"/>
      <c r="J478" s="176">
        <f>'Discharge Information'!F478</f>
        <v>0</v>
      </c>
      <c r="K478" s="87"/>
    </row>
    <row r="479" spans="1:11" ht="60" customHeight="1" x14ac:dyDescent="0.25">
      <c r="A479" s="1">
        <f t="shared" si="7"/>
        <v>467</v>
      </c>
      <c r="B479" s="116">
        <f>'Initial Client Information'!B479</f>
        <v>0</v>
      </c>
      <c r="C479" s="117">
        <f>'Initial Client Information'!C479</f>
        <v>0</v>
      </c>
      <c r="D479" s="118">
        <f>'Initial Client Information'!D479</f>
        <v>0</v>
      </c>
      <c r="E479" s="130">
        <f>'Initial Client Information'!E479</f>
        <v>0</v>
      </c>
      <c r="F479" s="140"/>
      <c r="G479" s="136"/>
      <c r="H479" s="136"/>
      <c r="I479" s="142"/>
      <c r="J479" s="176">
        <f>'Discharge Information'!F479</f>
        <v>0</v>
      </c>
      <c r="K479" s="87"/>
    </row>
    <row r="480" spans="1:11" ht="60" customHeight="1" x14ac:dyDescent="0.25">
      <c r="A480" s="1">
        <f t="shared" si="7"/>
        <v>468</v>
      </c>
      <c r="B480" s="116">
        <f>'Initial Client Information'!B480</f>
        <v>0</v>
      </c>
      <c r="C480" s="117">
        <f>'Initial Client Information'!C480</f>
        <v>0</v>
      </c>
      <c r="D480" s="118">
        <f>'Initial Client Information'!D480</f>
        <v>0</v>
      </c>
      <c r="E480" s="130">
        <f>'Initial Client Information'!E480</f>
        <v>0</v>
      </c>
      <c r="F480" s="140"/>
      <c r="G480" s="136"/>
      <c r="H480" s="136"/>
      <c r="I480" s="142"/>
      <c r="J480" s="176">
        <f>'Discharge Information'!F480</f>
        <v>0</v>
      </c>
      <c r="K480" s="87"/>
    </row>
    <row r="481" spans="1:11" ht="60" customHeight="1" x14ac:dyDescent="0.25">
      <c r="A481" s="1">
        <f t="shared" si="7"/>
        <v>469</v>
      </c>
      <c r="B481" s="116">
        <f>'Initial Client Information'!B481</f>
        <v>0</v>
      </c>
      <c r="C481" s="117">
        <f>'Initial Client Information'!C481</f>
        <v>0</v>
      </c>
      <c r="D481" s="118">
        <f>'Initial Client Information'!D481</f>
        <v>0</v>
      </c>
      <c r="E481" s="130">
        <f>'Initial Client Information'!E481</f>
        <v>0</v>
      </c>
      <c r="F481" s="140"/>
      <c r="G481" s="136"/>
      <c r="H481" s="136"/>
      <c r="I481" s="142"/>
      <c r="J481" s="176">
        <f>'Discharge Information'!F481</f>
        <v>0</v>
      </c>
      <c r="K481" s="87"/>
    </row>
    <row r="482" spans="1:11" ht="60" customHeight="1" x14ac:dyDescent="0.25">
      <c r="A482" s="1">
        <f t="shared" si="7"/>
        <v>470</v>
      </c>
      <c r="B482" s="116">
        <f>'Initial Client Information'!B482</f>
        <v>0</v>
      </c>
      <c r="C482" s="117">
        <f>'Initial Client Information'!C482</f>
        <v>0</v>
      </c>
      <c r="D482" s="118">
        <f>'Initial Client Information'!D482</f>
        <v>0</v>
      </c>
      <c r="E482" s="130">
        <f>'Initial Client Information'!E482</f>
        <v>0</v>
      </c>
      <c r="F482" s="140"/>
      <c r="G482" s="136"/>
      <c r="H482" s="136"/>
      <c r="I482" s="142"/>
      <c r="J482" s="176">
        <f>'Discharge Information'!F482</f>
        <v>0</v>
      </c>
      <c r="K482" s="87"/>
    </row>
    <row r="483" spans="1:11" ht="60" customHeight="1" x14ac:dyDescent="0.25">
      <c r="A483" s="1">
        <f t="shared" si="7"/>
        <v>471</v>
      </c>
      <c r="B483" s="116">
        <f>'Initial Client Information'!B483</f>
        <v>0</v>
      </c>
      <c r="C483" s="117">
        <f>'Initial Client Information'!C483</f>
        <v>0</v>
      </c>
      <c r="D483" s="118">
        <f>'Initial Client Information'!D483</f>
        <v>0</v>
      </c>
      <c r="E483" s="130">
        <f>'Initial Client Information'!E483</f>
        <v>0</v>
      </c>
      <c r="F483" s="140"/>
      <c r="G483" s="136"/>
      <c r="H483" s="136"/>
      <c r="I483" s="142"/>
      <c r="J483" s="176">
        <f>'Discharge Information'!F483</f>
        <v>0</v>
      </c>
      <c r="K483" s="87"/>
    </row>
    <row r="484" spans="1:11" ht="60" customHeight="1" x14ac:dyDescent="0.25">
      <c r="A484" s="1">
        <f t="shared" si="7"/>
        <v>472</v>
      </c>
      <c r="B484" s="116">
        <f>'Initial Client Information'!B484</f>
        <v>0</v>
      </c>
      <c r="C484" s="117">
        <f>'Initial Client Information'!C484</f>
        <v>0</v>
      </c>
      <c r="D484" s="118">
        <f>'Initial Client Information'!D484</f>
        <v>0</v>
      </c>
      <c r="E484" s="130">
        <f>'Initial Client Information'!E484</f>
        <v>0</v>
      </c>
      <c r="F484" s="140"/>
      <c r="G484" s="136"/>
      <c r="H484" s="136"/>
      <c r="I484" s="142"/>
      <c r="J484" s="176">
        <f>'Discharge Information'!F484</f>
        <v>0</v>
      </c>
      <c r="K484" s="87"/>
    </row>
    <row r="485" spans="1:11" ht="60" customHeight="1" x14ac:dyDescent="0.25">
      <c r="A485" s="1">
        <f t="shared" si="7"/>
        <v>473</v>
      </c>
      <c r="B485" s="116">
        <f>'Initial Client Information'!B485</f>
        <v>0</v>
      </c>
      <c r="C485" s="117">
        <f>'Initial Client Information'!C485</f>
        <v>0</v>
      </c>
      <c r="D485" s="118">
        <f>'Initial Client Information'!D485</f>
        <v>0</v>
      </c>
      <c r="E485" s="130">
        <f>'Initial Client Information'!E485</f>
        <v>0</v>
      </c>
      <c r="F485" s="140"/>
      <c r="G485" s="136"/>
      <c r="H485" s="136"/>
      <c r="I485" s="142"/>
      <c r="J485" s="176">
        <f>'Discharge Information'!F485</f>
        <v>0</v>
      </c>
      <c r="K485" s="87"/>
    </row>
    <row r="486" spans="1:11" ht="60" customHeight="1" x14ac:dyDescent="0.25">
      <c r="A486" s="1">
        <f t="shared" si="7"/>
        <v>474</v>
      </c>
      <c r="B486" s="116">
        <f>'Initial Client Information'!B486</f>
        <v>0</v>
      </c>
      <c r="C486" s="117">
        <f>'Initial Client Information'!C486</f>
        <v>0</v>
      </c>
      <c r="D486" s="118">
        <f>'Initial Client Information'!D486</f>
        <v>0</v>
      </c>
      <c r="E486" s="130">
        <f>'Initial Client Information'!E486</f>
        <v>0</v>
      </c>
      <c r="F486" s="140"/>
      <c r="G486" s="136"/>
      <c r="H486" s="136"/>
      <c r="I486" s="142"/>
      <c r="J486" s="176">
        <f>'Discharge Information'!F486</f>
        <v>0</v>
      </c>
      <c r="K486" s="87"/>
    </row>
    <row r="487" spans="1:11" ht="60" customHeight="1" x14ac:dyDescent="0.25">
      <c r="A487" s="1">
        <f t="shared" si="7"/>
        <v>475</v>
      </c>
      <c r="B487" s="116">
        <f>'Initial Client Information'!B487</f>
        <v>0</v>
      </c>
      <c r="C487" s="117">
        <f>'Initial Client Information'!C487</f>
        <v>0</v>
      </c>
      <c r="D487" s="118">
        <f>'Initial Client Information'!D487</f>
        <v>0</v>
      </c>
      <c r="E487" s="130">
        <f>'Initial Client Information'!E487</f>
        <v>0</v>
      </c>
      <c r="F487" s="140"/>
      <c r="G487" s="136"/>
      <c r="H487" s="136"/>
      <c r="I487" s="142"/>
      <c r="J487" s="176">
        <f>'Discharge Information'!F487</f>
        <v>0</v>
      </c>
      <c r="K487" s="87"/>
    </row>
    <row r="488" spans="1:11" ht="60" customHeight="1" x14ac:dyDescent="0.25">
      <c r="A488" s="1">
        <f t="shared" si="7"/>
        <v>476</v>
      </c>
      <c r="B488" s="116">
        <f>'Initial Client Information'!B488</f>
        <v>0</v>
      </c>
      <c r="C488" s="117">
        <f>'Initial Client Information'!C488</f>
        <v>0</v>
      </c>
      <c r="D488" s="118">
        <f>'Initial Client Information'!D488</f>
        <v>0</v>
      </c>
      <c r="E488" s="130">
        <f>'Initial Client Information'!E488</f>
        <v>0</v>
      </c>
      <c r="F488" s="140"/>
      <c r="G488" s="136"/>
      <c r="H488" s="136"/>
      <c r="I488" s="142"/>
      <c r="J488" s="176">
        <f>'Discharge Information'!F488</f>
        <v>0</v>
      </c>
      <c r="K488" s="87"/>
    </row>
    <row r="489" spans="1:11" ht="60" customHeight="1" x14ac:dyDescent="0.25">
      <c r="A489" s="1">
        <f t="shared" si="7"/>
        <v>477</v>
      </c>
      <c r="B489" s="116">
        <f>'Initial Client Information'!B489</f>
        <v>0</v>
      </c>
      <c r="C489" s="117">
        <f>'Initial Client Information'!C489</f>
        <v>0</v>
      </c>
      <c r="D489" s="118">
        <f>'Initial Client Information'!D489</f>
        <v>0</v>
      </c>
      <c r="E489" s="130">
        <f>'Initial Client Information'!E489</f>
        <v>0</v>
      </c>
      <c r="F489" s="140"/>
      <c r="G489" s="136"/>
      <c r="H489" s="136"/>
      <c r="I489" s="142"/>
      <c r="J489" s="176">
        <f>'Discharge Information'!F489</f>
        <v>0</v>
      </c>
      <c r="K489" s="87"/>
    </row>
    <row r="490" spans="1:11" ht="60" customHeight="1" x14ac:dyDescent="0.25">
      <c r="A490" s="1">
        <f t="shared" si="7"/>
        <v>478</v>
      </c>
      <c r="B490" s="116">
        <f>'Initial Client Information'!B490</f>
        <v>0</v>
      </c>
      <c r="C490" s="117">
        <f>'Initial Client Information'!C490</f>
        <v>0</v>
      </c>
      <c r="D490" s="118">
        <f>'Initial Client Information'!D490</f>
        <v>0</v>
      </c>
      <c r="E490" s="130">
        <f>'Initial Client Information'!E490</f>
        <v>0</v>
      </c>
      <c r="F490" s="140"/>
      <c r="G490" s="136"/>
      <c r="H490" s="136"/>
      <c r="I490" s="142"/>
      <c r="J490" s="176">
        <f>'Discharge Information'!F490</f>
        <v>0</v>
      </c>
      <c r="K490" s="87"/>
    </row>
    <row r="491" spans="1:11" ht="60" customHeight="1" x14ac:dyDescent="0.25">
      <c r="A491" s="1">
        <f t="shared" si="7"/>
        <v>479</v>
      </c>
      <c r="B491" s="116">
        <f>'Initial Client Information'!B491</f>
        <v>0</v>
      </c>
      <c r="C491" s="117">
        <f>'Initial Client Information'!C491</f>
        <v>0</v>
      </c>
      <c r="D491" s="118">
        <f>'Initial Client Information'!D491</f>
        <v>0</v>
      </c>
      <c r="E491" s="130">
        <f>'Initial Client Information'!E491</f>
        <v>0</v>
      </c>
      <c r="F491" s="140"/>
      <c r="G491" s="136"/>
      <c r="H491" s="136"/>
      <c r="I491" s="142"/>
      <c r="J491" s="176">
        <f>'Discharge Information'!F491</f>
        <v>0</v>
      </c>
      <c r="K491" s="87"/>
    </row>
    <row r="492" spans="1:11" ht="60" customHeight="1" x14ac:dyDescent="0.25">
      <c r="A492" s="1">
        <f t="shared" si="7"/>
        <v>480</v>
      </c>
      <c r="B492" s="116">
        <f>'Initial Client Information'!B492</f>
        <v>0</v>
      </c>
      <c r="C492" s="117">
        <f>'Initial Client Information'!C492</f>
        <v>0</v>
      </c>
      <c r="D492" s="118">
        <f>'Initial Client Information'!D492</f>
        <v>0</v>
      </c>
      <c r="E492" s="130">
        <f>'Initial Client Information'!E492</f>
        <v>0</v>
      </c>
      <c r="F492" s="140"/>
      <c r="G492" s="136"/>
      <c r="H492" s="136"/>
      <c r="I492" s="142"/>
      <c r="J492" s="176">
        <f>'Discharge Information'!F492</f>
        <v>0</v>
      </c>
      <c r="K492" s="87"/>
    </row>
    <row r="493" spans="1:11" ht="60" customHeight="1" x14ac:dyDescent="0.25">
      <c r="A493" s="1">
        <f t="shared" si="7"/>
        <v>481</v>
      </c>
      <c r="B493" s="116">
        <f>'Initial Client Information'!B493</f>
        <v>0</v>
      </c>
      <c r="C493" s="117">
        <f>'Initial Client Information'!C493</f>
        <v>0</v>
      </c>
      <c r="D493" s="118">
        <f>'Initial Client Information'!D493</f>
        <v>0</v>
      </c>
      <c r="E493" s="130">
        <f>'Initial Client Information'!E493</f>
        <v>0</v>
      </c>
      <c r="F493" s="140"/>
      <c r="G493" s="136"/>
      <c r="H493" s="136"/>
      <c r="I493" s="142"/>
      <c r="J493" s="176">
        <f>'Discharge Information'!F493</f>
        <v>0</v>
      </c>
      <c r="K493" s="87"/>
    </row>
    <row r="494" spans="1:11" ht="60" customHeight="1" x14ac:dyDescent="0.25">
      <c r="A494" s="1">
        <f t="shared" si="7"/>
        <v>482</v>
      </c>
      <c r="B494" s="116">
        <f>'Initial Client Information'!B494</f>
        <v>0</v>
      </c>
      <c r="C494" s="117">
        <f>'Initial Client Information'!C494</f>
        <v>0</v>
      </c>
      <c r="D494" s="118">
        <f>'Initial Client Information'!D494</f>
        <v>0</v>
      </c>
      <c r="E494" s="130">
        <f>'Initial Client Information'!E494</f>
        <v>0</v>
      </c>
      <c r="F494" s="140"/>
      <c r="G494" s="136"/>
      <c r="H494" s="136"/>
      <c r="I494" s="142"/>
      <c r="J494" s="176">
        <f>'Discharge Information'!F494</f>
        <v>0</v>
      </c>
      <c r="K494" s="87"/>
    </row>
    <row r="495" spans="1:11" ht="60" customHeight="1" x14ac:dyDescent="0.25">
      <c r="A495" s="1">
        <f t="shared" si="7"/>
        <v>483</v>
      </c>
      <c r="B495" s="116">
        <f>'Initial Client Information'!B495</f>
        <v>0</v>
      </c>
      <c r="C495" s="117">
        <f>'Initial Client Information'!C495</f>
        <v>0</v>
      </c>
      <c r="D495" s="118">
        <f>'Initial Client Information'!D495</f>
        <v>0</v>
      </c>
      <c r="E495" s="130">
        <f>'Initial Client Information'!E495</f>
        <v>0</v>
      </c>
      <c r="F495" s="140"/>
      <c r="G495" s="136"/>
      <c r="H495" s="136"/>
      <c r="I495" s="142"/>
      <c r="J495" s="176">
        <f>'Discharge Information'!F495</f>
        <v>0</v>
      </c>
      <c r="K495" s="87"/>
    </row>
    <row r="496" spans="1:11" ht="60" customHeight="1" x14ac:dyDescent="0.25">
      <c r="A496" s="1">
        <f t="shared" si="7"/>
        <v>484</v>
      </c>
      <c r="B496" s="116">
        <f>'Initial Client Information'!B496</f>
        <v>0</v>
      </c>
      <c r="C496" s="117">
        <f>'Initial Client Information'!C496</f>
        <v>0</v>
      </c>
      <c r="D496" s="118">
        <f>'Initial Client Information'!D496</f>
        <v>0</v>
      </c>
      <c r="E496" s="130">
        <f>'Initial Client Information'!E496</f>
        <v>0</v>
      </c>
      <c r="F496" s="140"/>
      <c r="G496" s="136"/>
      <c r="H496" s="136"/>
      <c r="I496" s="142"/>
      <c r="J496" s="176">
        <f>'Discharge Information'!F496</f>
        <v>0</v>
      </c>
      <c r="K496" s="87"/>
    </row>
    <row r="497" spans="1:11" ht="60" customHeight="1" x14ac:dyDescent="0.25">
      <c r="A497" s="1">
        <f t="shared" si="7"/>
        <v>485</v>
      </c>
      <c r="B497" s="116">
        <f>'Initial Client Information'!B497</f>
        <v>0</v>
      </c>
      <c r="C497" s="117">
        <f>'Initial Client Information'!C497</f>
        <v>0</v>
      </c>
      <c r="D497" s="118">
        <f>'Initial Client Information'!D497</f>
        <v>0</v>
      </c>
      <c r="E497" s="130">
        <f>'Initial Client Information'!E497</f>
        <v>0</v>
      </c>
      <c r="F497" s="140"/>
      <c r="G497" s="136"/>
      <c r="H497" s="136"/>
      <c r="I497" s="142"/>
      <c r="J497" s="176">
        <f>'Discharge Information'!F497</f>
        <v>0</v>
      </c>
      <c r="K497" s="87"/>
    </row>
    <row r="498" spans="1:11" ht="60" customHeight="1" x14ac:dyDescent="0.25">
      <c r="A498" s="1">
        <f t="shared" si="7"/>
        <v>486</v>
      </c>
      <c r="B498" s="116">
        <f>'Initial Client Information'!B498</f>
        <v>0</v>
      </c>
      <c r="C498" s="117">
        <f>'Initial Client Information'!C498</f>
        <v>0</v>
      </c>
      <c r="D498" s="118">
        <f>'Initial Client Information'!D498</f>
        <v>0</v>
      </c>
      <c r="E498" s="130">
        <f>'Initial Client Information'!E498</f>
        <v>0</v>
      </c>
      <c r="F498" s="140"/>
      <c r="G498" s="136"/>
      <c r="H498" s="136"/>
      <c r="I498" s="142"/>
      <c r="J498" s="176">
        <f>'Discharge Information'!F498</f>
        <v>0</v>
      </c>
      <c r="K498" s="87"/>
    </row>
    <row r="499" spans="1:11" ht="60" customHeight="1" x14ac:dyDescent="0.25">
      <c r="A499" s="1">
        <f t="shared" si="7"/>
        <v>487</v>
      </c>
      <c r="B499" s="116">
        <f>'Initial Client Information'!B499</f>
        <v>0</v>
      </c>
      <c r="C499" s="117">
        <f>'Initial Client Information'!C499</f>
        <v>0</v>
      </c>
      <c r="D499" s="118">
        <f>'Initial Client Information'!D499</f>
        <v>0</v>
      </c>
      <c r="E499" s="130">
        <f>'Initial Client Information'!E499</f>
        <v>0</v>
      </c>
      <c r="F499" s="140"/>
      <c r="G499" s="136"/>
      <c r="H499" s="136"/>
      <c r="I499" s="142"/>
      <c r="J499" s="176">
        <f>'Discharge Information'!F499</f>
        <v>0</v>
      </c>
      <c r="K499" s="87"/>
    </row>
    <row r="500" spans="1:11" ht="60" customHeight="1" x14ac:dyDescent="0.25">
      <c r="A500" s="1">
        <f t="shared" si="7"/>
        <v>488</v>
      </c>
      <c r="B500" s="116">
        <f>'Initial Client Information'!B500</f>
        <v>0</v>
      </c>
      <c r="C500" s="117">
        <f>'Initial Client Information'!C500</f>
        <v>0</v>
      </c>
      <c r="D500" s="118">
        <f>'Initial Client Information'!D500</f>
        <v>0</v>
      </c>
      <c r="E500" s="130">
        <f>'Initial Client Information'!E500</f>
        <v>0</v>
      </c>
      <c r="F500" s="140"/>
      <c r="G500" s="136"/>
      <c r="H500" s="136"/>
      <c r="I500" s="142"/>
      <c r="J500" s="176">
        <f>'Discharge Information'!F500</f>
        <v>0</v>
      </c>
      <c r="K500" s="87"/>
    </row>
    <row r="501" spans="1:11" ht="60" customHeight="1" x14ac:dyDescent="0.25">
      <c r="A501" s="1">
        <f t="shared" si="7"/>
        <v>489</v>
      </c>
      <c r="B501" s="116">
        <f>'Initial Client Information'!B501</f>
        <v>0</v>
      </c>
      <c r="C501" s="117">
        <f>'Initial Client Information'!C501</f>
        <v>0</v>
      </c>
      <c r="D501" s="118">
        <f>'Initial Client Information'!D501</f>
        <v>0</v>
      </c>
      <c r="E501" s="130">
        <f>'Initial Client Information'!E501</f>
        <v>0</v>
      </c>
      <c r="F501" s="140"/>
      <c r="G501" s="136"/>
      <c r="H501" s="136"/>
      <c r="I501" s="142"/>
      <c r="J501" s="176">
        <f>'Discharge Information'!F501</f>
        <v>0</v>
      </c>
      <c r="K501" s="87"/>
    </row>
    <row r="502" spans="1:11" ht="60" customHeight="1" x14ac:dyDescent="0.25">
      <c r="A502" s="1">
        <f t="shared" si="7"/>
        <v>490</v>
      </c>
      <c r="B502" s="116">
        <f>'Initial Client Information'!B502</f>
        <v>0</v>
      </c>
      <c r="C502" s="117">
        <f>'Initial Client Information'!C502</f>
        <v>0</v>
      </c>
      <c r="D502" s="118">
        <f>'Initial Client Information'!D502</f>
        <v>0</v>
      </c>
      <c r="E502" s="130">
        <f>'Initial Client Information'!E502</f>
        <v>0</v>
      </c>
      <c r="F502" s="140"/>
      <c r="G502" s="136"/>
      <c r="H502" s="136"/>
      <c r="I502" s="142"/>
      <c r="J502" s="176">
        <f>'Discharge Information'!F502</f>
        <v>0</v>
      </c>
      <c r="K502" s="87"/>
    </row>
    <row r="503" spans="1:11" ht="60" customHeight="1" x14ac:dyDescent="0.25">
      <c r="A503" s="1">
        <f t="shared" si="7"/>
        <v>491</v>
      </c>
      <c r="B503" s="116">
        <f>'Initial Client Information'!B503</f>
        <v>0</v>
      </c>
      <c r="C503" s="117">
        <f>'Initial Client Information'!C503</f>
        <v>0</v>
      </c>
      <c r="D503" s="118">
        <f>'Initial Client Information'!D503</f>
        <v>0</v>
      </c>
      <c r="E503" s="130">
        <f>'Initial Client Information'!E503</f>
        <v>0</v>
      </c>
      <c r="F503" s="140"/>
      <c r="G503" s="136"/>
      <c r="H503" s="136"/>
      <c r="I503" s="142"/>
      <c r="J503" s="176">
        <f>'Discharge Information'!F503</f>
        <v>0</v>
      </c>
      <c r="K503" s="87"/>
    </row>
    <row r="504" spans="1:11" ht="60" customHeight="1" x14ac:dyDescent="0.25">
      <c r="A504" s="1">
        <f t="shared" si="7"/>
        <v>492</v>
      </c>
      <c r="B504" s="116">
        <f>'Initial Client Information'!B504</f>
        <v>0</v>
      </c>
      <c r="C504" s="117">
        <f>'Initial Client Information'!C504</f>
        <v>0</v>
      </c>
      <c r="D504" s="118">
        <f>'Initial Client Information'!D504</f>
        <v>0</v>
      </c>
      <c r="E504" s="130">
        <f>'Initial Client Information'!E504</f>
        <v>0</v>
      </c>
      <c r="F504" s="140"/>
      <c r="G504" s="136"/>
      <c r="H504" s="136"/>
      <c r="I504" s="142"/>
      <c r="J504" s="176">
        <f>'Discharge Information'!F504</f>
        <v>0</v>
      </c>
      <c r="K504" s="87"/>
    </row>
    <row r="505" spans="1:11" ht="60" customHeight="1" x14ac:dyDescent="0.25">
      <c r="A505" s="1">
        <f t="shared" si="7"/>
        <v>493</v>
      </c>
      <c r="B505" s="116">
        <f>'Initial Client Information'!B505</f>
        <v>0</v>
      </c>
      <c r="C505" s="117">
        <f>'Initial Client Information'!C505</f>
        <v>0</v>
      </c>
      <c r="D505" s="118">
        <f>'Initial Client Information'!D505</f>
        <v>0</v>
      </c>
      <c r="E505" s="130">
        <f>'Initial Client Information'!E505</f>
        <v>0</v>
      </c>
      <c r="F505" s="140"/>
      <c r="G505" s="136"/>
      <c r="H505" s="136"/>
      <c r="I505" s="142"/>
      <c r="J505" s="176">
        <f>'Discharge Information'!F505</f>
        <v>0</v>
      </c>
      <c r="K505" s="87"/>
    </row>
    <row r="506" spans="1:11" ht="60" customHeight="1" x14ac:dyDescent="0.25">
      <c r="A506" s="1">
        <f t="shared" si="7"/>
        <v>494</v>
      </c>
      <c r="B506" s="116">
        <f>'Initial Client Information'!B506</f>
        <v>0</v>
      </c>
      <c r="C506" s="117">
        <f>'Initial Client Information'!C506</f>
        <v>0</v>
      </c>
      <c r="D506" s="118">
        <f>'Initial Client Information'!D506</f>
        <v>0</v>
      </c>
      <c r="E506" s="130">
        <f>'Initial Client Information'!E506</f>
        <v>0</v>
      </c>
      <c r="F506" s="140"/>
      <c r="G506" s="136"/>
      <c r="H506" s="136"/>
      <c r="I506" s="142"/>
      <c r="J506" s="176">
        <f>'Discharge Information'!F506</f>
        <v>0</v>
      </c>
      <c r="K506" s="87"/>
    </row>
    <row r="507" spans="1:11" ht="60" customHeight="1" x14ac:dyDescent="0.25">
      <c r="A507" s="1">
        <f t="shared" si="7"/>
        <v>495</v>
      </c>
      <c r="B507" s="116">
        <f>'Initial Client Information'!B507</f>
        <v>0</v>
      </c>
      <c r="C507" s="117">
        <f>'Initial Client Information'!C507</f>
        <v>0</v>
      </c>
      <c r="D507" s="118">
        <f>'Initial Client Information'!D507</f>
        <v>0</v>
      </c>
      <c r="E507" s="130">
        <f>'Initial Client Information'!E507</f>
        <v>0</v>
      </c>
      <c r="F507" s="140"/>
      <c r="G507" s="136"/>
      <c r="H507" s="136"/>
      <c r="I507" s="142"/>
      <c r="J507" s="176">
        <f>'Discharge Information'!F507</f>
        <v>0</v>
      </c>
      <c r="K507" s="87"/>
    </row>
    <row r="508" spans="1:11" ht="60" customHeight="1" x14ac:dyDescent="0.25">
      <c r="A508" s="1">
        <f t="shared" si="7"/>
        <v>496</v>
      </c>
      <c r="B508" s="116">
        <f>'Initial Client Information'!B508</f>
        <v>0</v>
      </c>
      <c r="C508" s="117">
        <f>'Initial Client Information'!C508</f>
        <v>0</v>
      </c>
      <c r="D508" s="118">
        <f>'Initial Client Information'!D508</f>
        <v>0</v>
      </c>
      <c r="E508" s="130">
        <f>'Initial Client Information'!E508</f>
        <v>0</v>
      </c>
      <c r="F508" s="140"/>
      <c r="G508" s="136"/>
      <c r="H508" s="136"/>
      <c r="I508" s="142"/>
      <c r="J508" s="176">
        <f>'Discharge Information'!F508</f>
        <v>0</v>
      </c>
      <c r="K508" s="87"/>
    </row>
    <row r="509" spans="1:11" ht="60" customHeight="1" x14ac:dyDescent="0.25">
      <c r="A509" s="1">
        <f t="shared" si="7"/>
        <v>497</v>
      </c>
      <c r="B509" s="116">
        <f>'Initial Client Information'!B509</f>
        <v>0</v>
      </c>
      <c r="C509" s="117">
        <f>'Initial Client Information'!C509</f>
        <v>0</v>
      </c>
      <c r="D509" s="118">
        <f>'Initial Client Information'!D509</f>
        <v>0</v>
      </c>
      <c r="E509" s="130">
        <f>'Initial Client Information'!E509</f>
        <v>0</v>
      </c>
      <c r="F509" s="140"/>
      <c r="G509" s="136"/>
      <c r="H509" s="136"/>
      <c r="I509" s="142"/>
      <c r="J509" s="176">
        <f>'Discharge Information'!F509</f>
        <v>0</v>
      </c>
      <c r="K509" s="87"/>
    </row>
    <row r="510" spans="1:11" ht="60" customHeight="1" x14ac:dyDescent="0.25">
      <c r="A510" s="1">
        <f t="shared" si="7"/>
        <v>498</v>
      </c>
      <c r="B510" s="116">
        <f>'Initial Client Information'!B510</f>
        <v>0</v>
      </c>
      <c r="C510" s="117">
        <f>'Initial Client Information'!C510</f>
        <v>0</v>
      </c>
      <c r="D510" s="118">
        <f>'Initial Client Information'!D510</f>
        <v>0</v>
      </c>
      <c r="E510" s="130">
        <f>'Initial Client Information'!E510</f>
        <v>0</v>
      </c>
      <c r="F510" s="140"/>
      <c r="G510" s="136"/>
      <c r="H510" s="136"/>
      <c r="I510" s="142"/>
      <c r="J510" s="176">
        <f>'Discharge Information'!F510</f>
        <v>0</v>
      </c>
      <c r="K510" s="87"/>
    </row>
    <row r="511" spans="1:11" ht="60" customHeight="1" x14ac:dyDescent="0.25">
      <c r="A511" s="1">
        <f t="shared" si="7"/>
        <v>499</v>
      </c>
      <c r="B511" s="116">
        <f>'Initial Client Information'!B511</f>
        <v>0</v>
      </c>
      <c r="C511" s="117">
        <f>'Initial Client Information'!C511</f>
        <v>0</v>
      </c>
      <c r="D511" s="118">
        <f>'Initial Client Information'!D511</f>
        <v>0</v>
      </c>
      <c r="E511" s="130">
        <f>'Initial Client Information'!E511</f>
        <v>0</v>
      </c>
      <c r="F511" s="140"/>
      <c r="G511" s="136"/>
      <c r="H511" s="136"/>
      <c r="I511" s="142"/>
      <c r="J511" s="176">
        <f>'Discharge Information'!F511</f>
        <v>0</v>
      </c>
      <c r="K511" s="87"/>
    </row>
    <row r="512" spans="1:11" ht="60" customHeight="1" x14ac:dyDescent="0.25">
      <c r="A512" s="1">
        <f t="shared" si="7"/>
        <v>500</v>
      </c>
      <c r="B512" s="116">
        <f>'Initial Client Information'!B512</f>
        <v>0</v>
      </c>
      <c r="C512" s="117">
        <f>'Initial Client Information'!C512</f>
        <v>0</v>
      </c>
      <c r="D512" s="118">
        <f>'Initial Client Information'!D512</f>
        <v>0</v>
      </c>
      <c r="E512" s="130">
        <f>'Initial Client Information'!E512</f>
        <v>0</v>
      </c>
      <c r="F512" s="140"/>
      <c r="G512" s="136"/>
      <c r="H512" s="136"/>
      <c r="I512" s="142"/>
      <c r="J512" s="176">
        <f>'Discharge Information'!F512</f>
        <v>0</v>
      </c>
      <c r="K512" s="87"/>
    </row>
  </sheetData>
  <sheetProtection algorithmName="SHA-512" hashValue="YLIeOCwg+9csB9t8MzwFQ7ZCf6XSyzrH7nCk32ohcIK/Tn3XyJvMMCBX0frJuXI1mh1ydMafne0qML+Z0XWJ1g==" saltValue="wRHRGgBpR1fZZw3N+bcaBA==" spinCount="100000" sheet="1" objects="1" scenarios="1"/>
  <mergeCells count="19">
    <mergeCell ref="A2:K2"/>
    <mergeCell ref="A3:K3"/>
    <mergeCell ref="A4:K4"/>
    <mergeCell ref="A5:D5"/>
    <mergeCell ref="I5:J5"/>
    <mergeCell ref="E5:H5"/>
    <mergeCell ref="A6:D6"/>
    <mergeCell ref="I6:J6"/>
    <mergeCell ref="A7:D8"/>
    <mergeCell ref="I7:J7"/>
    <mergeCell ref="I8:J8"/>
    <mergeCell ref="E6:H6"/>
    <mergeCell ref="E7:H8"/>
    <mergeCell ref="A9:D9"/>
    <mergeCell ref="E9:F9"/>
    <mergeCell ref="I9:J9"/>
    <mergeCell ref="A10:K10"/>
    <mergeCell ref="A11:K11"/>
    <mergeCell ref="G9:H9"/>
  </mergeCells>
  <conditionalFormatting sqref="A13:E512 K13:K512">
    <cfRule type="expression" dxfId="29" priority="651">
      <formula>#REF!&gt;=7/1/2021</formula>
    </cfRule>
  </conditionalFormatting>
  <conditionalFormatting sqref="A13:K512">
    <cfRule type="expression" dxfId="28" priority="1">
      <formula>$J13&gt;=7/1/2021</formula>
    </cfRule>
  </conditionalFormatting>
  <conditionalFormatting sqref="F13:G512 J13:J512">
    <cfRule type="expression" dxfId="27" priority="2">
      <formula>#REF!&gt;=7/1/2021</formula>
    </cfRule>
    <cfRule type="expression" dxfId="26" priority="3">
      <formula>#REF!&gt;=7/1/2021</formula>
    </cfRule>
  </conditionalFormatting>
  <conditionalFormatting sqref="F13:G512">
    <cfRule type="expression" dxfId="25" priority="7">
      <formula>$F13="Other (List in Note Section)"</formula>
    </cfRule>
  </conditionalFormatting>
  <conditionalFormatting sqref="J13:J512">
    <cfRule type="expression" dxfId="24" priority="4">
      <formula>#REF!&gt;=7/1/2021</formula>
    </cfRule>
  </conditionalFormatting>
  <dataValidations count="3">
    <dataValidation allowBlank="1" showInputMessage="1" showErrorMessage="1" prompt="Note Section for Column F" sqref="G13:H512" xr:uid="{310989B8-37BB-404B-923E-074339DEBBA7}"/>
    <dataValidation allowBlank="1" showInputMessage="1" showErrorMessage="1" prompt="General Note Section for Quarterly Tab. Do NOT include any identifying information.  " sqref="K13:K512" xr:uid="{44ED934A-954E-428A-A443-8581D9BD1089}"/>
    <dataValidation allowBlank="1" showInputMessage="1" showErrorMessage="1" prompt="will auto populate from Initial Client Information tab. " sqref="B13:E512" xr:uid="{DE66EA17-1363-4DAE-A9AC-24C0E967967F}"/>
  </dataValidations>
  <pageMargins left="0.25" right="0.25" top="0.75" bottom="0.75" header="0.3" footer="0.3"/>
  <pageSetup paperSize="3"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DC65410C-45DA-4629-A0BA-D5C691E4F6E1}">
          <x14:formula1>
            <xm:f>boxes!$Z$41:$Z$47</xm:f>
          </x14:formula1>
          <xm:sqref>G9</xm:sqref>
        </x14:dataValidation>
        <x14:dataValidation type="list" allowBlank="1" showInputMessage="1" showErrorMessage="1" prompt="Select an option from drop-down list. " xr:uid="{C47AC137-363D-4E07-8D45-5B46B63E69DF}">
          <x14:formula1>
            <xm:f>boxes!$AB$51:$AB$56</xm:f>
          </x14:formula1>
          <xm:sqref>F13:F512</xm:sqref>
        </x14:dataValidation>
        <x14:dataValidation type="list" allowBlank="1" showInputMessage="1" showErrorMessage="1" xr:uid="{D140E833-9CB0-4335-804B-FACC88792938}">
          <x14:formula1>
            <xm:f>boxes!$B$2:$B$13</xm:f>
          </x14:formula1>
          <xm:sqref>E9:F9</xm:sqref>
        </x14:dataValidation>
        <x14:dataValidation type="list" allowBlank="1" showInputMessage="1" showErrorMessage="1" prompt="Select an option from drop-down box. " xr:uid="{6F87F833-B276-42AA-ADE8-39A6F87BC4FF}">
          <x14:formula1>
            <xm:f>boxes!$M$9:$M$10</xm:f>
          </x14:formula1>
          <xm:sqref>I13:I512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4E91E-6628-47F3-BDA0-CA9924B888A0}">
  <sheetPr>
    <tabColor rgb="FFFFC000"/>
  </sheetPr>
  <dimension ref="A1:K512"/>
  <sheetViews>
    <sheetView showZeros="0" zoomScale="110" zoomScaleNormal="110" workbookViewId="0">
      <pane ySplit="1" topLeftCell="A2" activePane="bottomLeft" state="frozen"/>
      <selection pane="bottomLeft" activeCell="I13" sqref="I13"/>
    </sheetView>
  </sheetViews>
  <sheetFormatPr defaultColWidth="8.85546875" defaultRowHeight="15" x14ac:dyDescent="0.25"/>
  <cols>
    <col min="1" max="1" width="4.28515625" customWidth="1"/>
    <col min="2" max="2" width="14.7109375" customWidth="1"/>
    <col min="3" max="3" width="14.42578125" customWidth="1"/>
    <col min="4" max="4" width="11.42578125" customWidth="1"/>
    <col min="5" max="5" width="11.28515625" customWidth="1"/>
    <col min="6" max="8" width="16.85546875" customWidth="1"/>
    <col min="9" max="9" width="23.7109375" customWidth="1"/>
    <col min="10" max="10" width="20.140625" customWidth="1"/>
    <col min="11" max="11" width="61.140625" customWidth="1"/>
  </cols>
  <sheetData>
    <row r="1" spans="1:11" ht="50.1" customHeight="1" thickTop="1" thickBot="1" x14ac:dyDescent="0.3">
      <c r="A1" s="11" t="s">
        <v>15</v>
      </c>
      <c r="B1" s="126" t="s">
        <v>532</v>
      </c>
      <c r="C1" s="126" t="s">
        <v>448</v>
      </c>
      <c r="D1" s="127" t="s">
        <v>445</v>
      </c>
      <c r="E1" s="128" t="s">
        <v>443</v>
      </c>
      <c r="F1" s="153" t="s">
        <v>528</v>
      </c>
      <c r="G1" s="154" t="s">
        <v>494</v>
      </c>
      <c r="H1" s="156" t="s">
        <v>529</v>
      </c>
      <c r="I1" s="147" t="s">
        <v>544</v>
      </c>
      <c r="J1" s="129" t="s">
        <v>514</v>
      </c>
      <c r="K1" s="22" t="s">
        <v>464</v>
      </c>
    </row>
    <row r="2" spans="1:11" ht="16.5" thickTop="1" x14ac:dyDescent="0.25">
      <c r="A2" s="258" t="str">
        <f>'INITIAL SETUP'!A1</f>
        <v>WV Bureau for Behavioral Health - Adult Mental Health Services (Group Homes, Day Support)  R20240601</v>
      </c>
      <c r="B2" s="259"/>
      <c r="C2" s="259"/>
      <c r="D2" s="259"/>
      <c r="E2" s="259"/>
      <c r="F2" s="262"/>
      <c r="G2" s="262"/>
      <c r="H2" s="262"/>
      <c r="I2" s="262"/>
      <c r="J2" s="259"/>
      <c r="K2" s="260"/>
    </row>
    <row r="3" spans="1:11" ht="15.75" x14ac:dyDescent="0.25">
      <c r="A3" s="261" t="str">
        <f>'INITIAL SETUP'!A2</f>
        <v>Grant Year:  FY 2025 (07/01/2024 - 06/30/2025)</v>
      </c>
      <c r="B3" s="262"/>
      <c r="C3" s="262"/>
      <c r="D3" s="262"/>
      <c r="E3" s="262"/>
      <c r="F3" s="262"/>
      <c r="G3" s="262"/>
      <c r="H3" s="262"/>
      <c r="I3" s="262"/>
      <c r="J3" s="262"/>
      <c r="K3" s="263"/>
    </row>
    <row r="4" spans="1:11" x14ac:dyDescent="0.25">
      <c r="A4" s="225" t="str">
        <f>'INITIAL SETUP'!A3</f>
        <v xml:space="preserve">Program reports need to be submitted electronically, via e-mail to BBHReporting@wv.gov  within 25 calendar days of the end of each month </v>
      </c>
      <c r="B4" s="226"/>
      <c r="C4" s="226"/>
      <c r="D4" s="226"/>
      <c r="E4" s="226"/>
      <c r="F4" s="226"/>
      <c r="G4" s="226"/>
      <c r="H4" s="226"/>
      <c r="I4" s="226"/>
      <c r="J4" s="226"/>
      <c r="K4" s="227"/>
    </row>
    <row r="5" spans="1:11" x14ac:dyDescent="0.25">
      <c r="A5" s="206" t="s">
        <v>8</v>
      </c>
      <c r="B5" s="206"/>
      <c r="C5" s="206"/>
      <c r="D5" s="206"/>
      <c r="E5" s="266">
        <f>'INITIAL SETUP'!L4</f>
        <v>0</v>
      </c>
      <c r="F5" s="267"/>
      <c r="G5" s="267"/>
      <c r="H5" s="268"/>
      <c r="I5" s="210" t="s">
        <v>2</v>
      </c>
      <c r="J5" s="212"/>
      <c r="K5" s="42">
        <f>'INITIAL SETUP'!AJ4</f>
        <v>0</v>
      </c>
    </row>
    <row r="6" spans="1:11" ht="30" customHeight="1" x14ac:dyDescent="0.25">
      <c r="A6" s="206" t="s">
        <v>10</v>
      </c>
      <c r="B6" s="206"/>
      <c r="C6" s="206"/>
      <c r="D6" s="206"/>
      <c r="E6" s="298">
        <f>'INITIAL SETUP'!L5</f>
        <v>0</v>
      </c>
      <c r="F6" s="299"/>
      <c r="G6" s="299"/>
      <c r="H6" s="306"/>
      <c r="I6" s="210" t="s">
        <v>9</v>
      </c>
      <c r="J6" s="212"/>
      <c r="K6" s="107">
        <f>'INITIAL SETUP'!AJ5</f>
        <v>0</v>
      </c>
    </row>
    <row r="7" spans="1:11" ht="15" customHeight="1" x14ac:dyDescent="0.25">
      <c r="A7" s="303" t="s">
        <v>0</v>
      </c>
      <c r="B7" s="303"/>
      <c r="C7" s="303"/>
      <c r="D7" s="303"/>
      <c r="E7" s="271">
        <f>'INITIAL SETUP'!L6</f>
        <v>0</v>
      </c>
      <c r="F7" s="272"/>
      <c r="G7" s="272"/>
      <c r="H7" s="273"/>
      <c r="I7" s="210" t="s">
        <v>166</v>
      </c>
      <c r="J7" s="212"/>
      <c r="K7" s="42">
        <f>'INITIAL SETUP'!AJ6</f>
        <v>0</v>
      </c>
    </row>
    <row r="8" spans="1:11" x14ac:dyDescent="0.25">
      <c r="A8" s="303"/>
      <c r="B8" s="303"/>
      <c r="C8" s="303"/>
      <c r="D8" s="303"/>
      <c r="E8" s="274"/>
      <c r="F8" s="275"/>
      <c r="G8" s="275"/>
      <c r="H8" s="276"/>
      <c r="I8" s="200" t="s">
        <v>12</v>
      </c>
      <c r="J8" s="202"/>
      <c r="K8" s="42">
        <f>'INITIAL SETUP'!AJ7</f>
        <v>0</v>
      </c>
    </row>
    <row r="9" spans="1:11" x14ac:dyDescent="0.25">
      <c r="A9" s="206" t="s">
        <v>11</v>
      </c>
      <c r="B9" s="206"/>
      <c r="C9" s="206"/>
      <c r="D9" s="206"/>
      <c r="E9" s="302" t="s">
        <v>24</v>
      </c>
      <c r="F9" s="302"/>
      <c r="G9" s="300">
        <v>2025</v>
      </c>
      <c r="H9" s="301"/>
      <c r="I9" s="200" t="s">
        <v>13</v>
      </c>
      <c r="J9" s="202"/>
      <c r="K9" s="44">
        <f>'INITIAL SETUP'!AJ8</f>
        <v>0</v>
      </c>
    </row>
    <row r="10" spans="1:11" ht="30" customHeight="1" x14ac:dyDescent="0.25">
      <c r="A10" s="297" t="s">
        <v>502</v>
      </c>
      <c r="B10" s="297"/>
      <c r="C10" s="297"/>
      <c r="D10" s="297"/>
      <c r="E10" s="297"/>
      <c r="F10" s="297"/>
      <c r="G10" s="297"/>
      <c r="H10" s="297"/>
      <c r="I10" s="297"/>
      <c r="J10" s="297"/>
      <c r="K10" s="297"/>
    </row>
    <row r="11" spans="1:11" ht="21" customHeight="1" thickBot="1" x14ac:dyDescent="0.3">
      <c r="A11" s="304" t="s">
        <v>539</v>
      </c>
      <c r="B11" s="304"/>
      <c r="C11" s="304"/>
      <c r="D11" s="304"/>
      <c r="E11" s="304"/>
      <c r="F11" s="305"/>
      <c r="G11" s="305"/>
      <c r="H11" s="305"/>
      <c r="I11" s="305"/>
      <c r="J11" s="304"/>
      <c r="K11" s="304"/>
    </row>
    <row r="12" spans="1:11" ht="70.150000000000006" customHeight="1" thickTop="1" x14ac:dyDescent="0.25">
      <c r="A12" s="11" t="s">
        <v>15</v>
      </c>
      <c r="B12" s="126" t="s">
        <v>532</v>
      </c>
      <c r="C12" s="126" t="s">
        <v>448</v>
      </c>
      <c r="D12" s="127" t="s">
        <v>445</v>
      </c>
      <c r="E12" s="128" t="s">
        <v>443</v>
      </c>
      <c r="F12" s="153" t="s">
        <v>528</v>
      </c>
      <c r="G12" s="154" t="s">
        <v>494</v>
      </c>
      <c r="H12" s="156" t="s">
        <v>529</v>
      </c>
      <c r="I12" s="157" t="s">
        <v>586</v>
      </c>
      <c r="J12" s="129" t="s">
        <v>514</v>
      </c>
      <c r="K12" s="22" t="s">
        <v>464</v>
      </c>
    </row>
    <row r="13" spans="1:11" ht="60" customHeight="1" x14ac:dyDescent="0.25">
      <c r="A13" s="1">
        <f>ROW(A1)</f>
        <v>1</v>
      </c>
      <c r="B13" s="116">
        <f>'Initial Client Information'!B13</f>
        <v>0</v>
      </c>
      <c r="C13" s="117">
        <f>'Initial Client Information'!C13</f>
        <v>0</v>
      </c>
      <c r="D13" s="118">
        <f>'Initial Client Information'!D13</f>
        <v>0</v>
      </c>
      <c r="E13" s="130">
        <f>'Initial Client Information'!E13</f>
        <v>0</v>
      </c>
      <c r="F13" s="140"/>
      <c r="G13" s="136"/>
      <c r="H13" s="141"/>
      <c r="I13" s="152"/>
      <c r="J13" s="176">
        <f>'Discharge Information'!F13</f>
        <v>0</v>
      </c>
      <c r="K13" s="87"/>
    </row>
    <row r="14" spans="1:11" ht="60" customHeight="1" x14ac:dyDescent="0.25">
      <c r="A14" s="1">
        <f t="shared" ref="A14:A77" si="0">ROW(A2)</f>
        <v>2</v>
      </c>
      <c r="B14" s="116">
        <f>'Initial Client Information'!B14</f>
        <v>0</v>
      </c>
      <c r="C14" s="117">
        <f>'Initial Client Information'!C14</f>
        <v>0</v>
      </c>
      <c r="D14" s="118">
        <f>'Initial Client Information'!D14</f>
        <v>0</v>
      </c>
      <c r="E14" s="130">
        <f>'Initial Client Information'!E14</f>
        <v>0</v>
      </c>
      <c r="F14" s="140"/>
      <c r="G14" s="136"/>
      <c r="H14" s="141"/>
      <c r="I14" s="142"/>
      <c r="J14" s="176">
        <f>'Discharge Information'!F14</f>
        <v>0</v>
      </c>
      <c r="K14" s="87"/>
    </row>
    <row r="15" spans="1:11" ht="60" customHeight="1" x14ac:dyDescent="0.25">
      <c r="A15" s="1">
        <f t="shared" si="0"/>
        <v>3</v>
      </c>
      <c r="B15" s="116">
        <f>'Initial Client Information'!B15</f>
        <v>0</v>
      </c>
      <c r="C15" s="117">
        <f>'Initial Client Information'!C15</f>
        <v>0</v>
      </c>
      <c r="D15" s="118">
        <f>'Initial Client Information'!D15</f>
        <v>0</v>
      </c>
      <c r="E15" s="130">
        <f>'Initial Client Information'!E15</f>
        <v>0</v>
      </c>
      <c r="F15" s="140"/>
      <c r="G15" s="136"/>
      <c r="H15" s="141"/>
      <c r="I15" s="142"/>
      <c r="J15" s="176">
        <f>'Discharge Information'!F15</f>
        <v>0</v>
      </c>
      <c r="K15" s="87"/>
    </row>
    <row r="16" spans="1:11" ht="60" customHeight="1" x14ac:dyDescent="0.25">
      <c r="A16" s="1">
        <f t="shared" si="0"/>
        <v>4</v>
      </c>
      <c r="B16" s="116">
        <f>'Initial Client Information'!B16</f>
        <v>0</v>
      </c>
      <c r="C16" s="117">
        <f>'Initial Client Information'!C16</f>
        <v>0</v>
      </c>
      <c r="D16" s="118">
        <f>'Initial Client Information'!D16</f>
        <v>0</v>
      </c>
      <c r="E16" s="130">
        <f>'Initial Client Information'!E16</f>
        <v>0</v>
      </c>
      <c r="F16" s="140"/>
      <c r="G16" s="136"/>
      <c r="H16" s="141"/>
      <c r="I16" s="142"/>
      <c r="J16" s="176">
        <f>'Discharge Information'!F16</f>
        <v>0</v>
      </c>
      <c r="K16" s="87"/>
    </row>
    <row r="17" spans="1:11" ht="60" customHeight="1" x14ac:dyDescent="0.25">
      <c r="A17" s="1">
        <f t="shared" si="0"/>
        <v>5</v>
      </c>
      <c r="B17" s="116">
        <f>'Initial Client Information'!B17</f>
        <v>0</v>
      </c>
      <c r="C17" s="117">
        <f>'Initial Client Information'!C17</f>
        <v>0</v>
      </c>
      <c r="D17" s="118">
        <f>'Initial Client Information'!D17</f>
        <v>0</v>
      </c>
      <c r="E17" s="130">
        <f>'Initial Client Information'!E17</f>
        <v>0</v>
      </c>
      <c r="F17" s="140"/>
      <c r="G17" s="136"/>
      <c r="H17" s="141"/>
      <c r="I17" s="142"/>
      <c r="J17" s="176">
        <f>'Discharge Information'!F17</f>
        <v>0</v>
      </c>
      <c r="K17" s="87"/>
    </row>
    <row r="18" spans="1:11" ht="60" customHeight="1" x14ac:dyDescent="0.25">
      <c r="A18" s="1">
        <f t="shared" si="0"/>
        <v>6</v>
      </c>
      <c r="B18" s="116">
        <f>'Initial Client Information'!B18</f>
        <v>0</v>
      </c>
      <c r="C18" s="117">
        <f>'Initial Client Information'!C18</f>
        <v>0</v>
      </c>
      <c r="D18" s="118">
        <f>'Initial Client Information'!D18</f>
        <v>0</v>
      </c>
      <c r="E18" s="130">
        <f>'Initial Client Information'!E18</f>
        <v>0</v>
      </c>
      <c r="F18" s="140"/>
      <c r="G18" s="136"/>
      <c r="H18" s="141"/>
      <c r="I18" s="142"/>
      <c r="J18" s="176">
        <f>'Discharge Information'!F18</f>
        <v>0</v>
      </c>
      <c r="K18" s="87"/>
    </row>
    <row r="19" spans="1:11" ht="60" customHeight="1" x14ac:dyDescent="0.25">
      <c r="A19" s="1">
        <f t="shared" si="0"/>
        <v>7</v>
      </c>
      <c r="B19" s="116">
        <f>'Initial Client Information'!B19</f>
        <v>0</v>
      </c>
      <c r="C19" s="117">
        <f>'Initial Client Information'!C19</f>
        <v>0</v>
      </c>
      <c r="D19" s="118">
        <f>'Initial Client Information'!D19</f>
        <v>0</v>
      </c>
      <c r="E19" s="130">
        <f>'Initial Client Information'!E19</f>
        <v>0</v>
      </c>
      <c r="F19" s="140"/>
      <c r="G19" s="136"/>
      <c r="H19" s="141"/>
      <c r="I19" s="142"/>
      <c r="J19" s="176">
        <f>'Discharge Information'!F19</f>
        <v>0</v>
      </c>
      <c r="K19" s="87"/>
    </row>
    <row r="20" spans="1:11" ht="60" customHeight="1" x14ac:dyDescent="0.25">
      <c r="A20" s="1">
        <f t="shared" si="0"/>
        <v>8</v>
      </c>
      <c r="B20" s="116">
        <f>'Initial Client Information'!B20</f>
        <v>0</v>
      </c>
      <c r="C20" s="117">
        <f>'Initial Client Information'!C20</f>
        <v>0</v>
      </c>
      <c r="D20" s="118">
        <f>'Initial Client Information'!D20</f>
        <v>0</v>
      </c>
      <c r="E20" s="130">
        <f>'Initial Client Information'!E20</f>
        <v>0</v>
      </c>
      <c r="F20" s="140"/>
      <c r="G20" s="136"/>
      <c r="H20" s="141"/>
      <c r="I20" s="142"/>
      <c r="J20" s="176">
        <f>'Discharge Information'!F20</f>
        <v>0</v>
      </c>
      <c r="K20" s="87"/>
    </row>
    <row r="21" spans="1:11" ht="60" customHeight="1" x14ac:dyDescent="0.25">
      <c r="A21" s="1">
        <f t="shared" si="0"/>
        <v>9</v>
      </c>
      <c r="B21" s="116">
        <f>'Initial Client Information'!B21</f>
        <v>0</v>
      </c>
      <c r="C21" s="117">
        <f>'Initial Client Information'!C21</f>
        <v>0</v>
      </c>
      <c r="D21" s="118">
        <f>'Initial Client Information'!D21</f>
        <v>0</v>
      </c>
      <c r="E21" s="130">
        <f>'Initial Client Information'!E21</f>
        <v>0</v>
      </c>
      <c r="F21" s="140"/>
      <c r="G21" s="136"/>
      <c r="H21" s="141"/>
      <c r="I21" s="142"/>
      <c r="J21" s="176">
        <f>'Discharge Information'!F21</f>
        <v>0</v>
      </c>
      <c r="K21" s="87"/>
    </row>
    <row r="22" spans="1:11" ht="60" customHeight="1" x14ac:dyDescent="0.25">
      <c r="A22" s="1">
        <f t="shared" si="0"/>
        <v>10</v>
      </c>
      <c r="B22" s="116">
        <f>'Initial Client Information'!B22</f>
        <v>0</v>
      </c>
      <c r="C22" s="117">
        <f>'Initial Client Information'!C22</f>
        <v>0</v>
      </c>
      <c r="D22" s="118">
        <f>'Initial Client Information'!D22</f>
        <v>0</v>
      </c>
      <c r="E22" s="130">
        <f>'Initial Client Information'!E22</f>
        <v>0</v>
      </c>
      <c r="F22" s="140"/>
      <c r="G22" s="136"/>
      <c r="H22" s="141"/>
      <c r="I22" s="142"/>
      <c r="J22" s="176">
        <f>'Discharge Information'!F22</f>
        <v>0</v>
      </c>
      <c r="K22" s="87"/>
    </row>
    <row r="23" spans="1:11" ht="60" customHeight="1" x14ac:dyDescent="0.25">
      <c r="A23" s="1">
        <f t="shared" si="0"/>
        <v>11</v>
      </c>
      <c r="B23" s="116">
        <f>'Initial Client Information'!B23</f>
        <v>0</v>
      </c>
      <c r="C23" s="117">
        <f>'Initial Client Information'!C23</f>
        <v>0</v>
      </c>
      <c r="D23" s="118">
        <f>'Initial Client Information'!D23</f>
        <v>0</v>
      </c>
      <c r="E23" s="130">
        <f>'Initial Client Information'!E23</f>
        <v>0</v>
      </c>
      <c r="F23" s="140"/>
      <c r="G23" s="136"/>
      <c r="H23" s="141"/>
      <c r="I23" s="142"/>
      <c r="J23" s="176">
        <f>'Discharge Information'!F23</f>
        <v>0</v>
      </c>
      <c r="K23" s="87"/>
    </row>
    <row r="24" spans="1:11" ht="60" customHeight="1" x14ac:dyDescent="0.25">
      <c r="A24" s="1">
        <f t="shared" si="0"/>
        <v>12</v>
      </c>
      <c r="B24" s="116">
        <f>'Initial Client Information'!B24</f>
        <v>0</v>
      </c>
      <c r="C24" s="117">
        <f>'Initial Client Information'!C24</f>
        <v>0</v>
      </c>
      <c r="D24" s="118">
        <f>'Initial Client Information'!D24</f>
        <v>0</v>
      </c>
      <c r="E24" s="130">
        <f>'Initial Client Information'!E24</f>
        <v>0</v>
      </c>
      <c r="F24" s="140"/>
      <c r="G24" s="136"/>
      <c r="H24" s="141"/>
      <c r="I24" s="142"/>
      <c r="J24" s="176">
        <f>'Discharge Information'!F24</f>
        <v>0</v>
      </c>
      <c r="K24" s="87"/>
    </row>
    <row r="25" spans="1:11" ht="60" customHeight="1" x14ac:dyDescent="0.25">
      <c r="A25" s="1">
        <f t="shared" si="0"/>
        <v>13</v>
      </c>
      <c r="B25" s="116">
        <f>'Initial Client Information'!B25</f>
        <v>0</v>
      </c>
      <c r="C25" s="117">
        <f>'Initial Client Information'!C25</f>
        <v>0</v>
      </c>
      <c r="D25" s="118">
        <f>'Initial Client Information'!D25</f>
        <v>0</v>
      </c>
      <c r="E25" s="130">
        <f>'Initial Client Information'!E25</f>
        <v>0</v>
      </c>
      <c r="F25" s="140"/>
      <c r="G25" s="136"/>
      <c r="H25" s="136"/>
      <c r="I25" s="142"/>
      <c r="J25" s="176">
        <f>'Discharge Information'!F25</f>
        <v>0</v>
      </c>
      <c r="K25" s="87"/>
    </row>
    <row r="26" spans="1:11" ht="60" customHeight="1" x14ac:dyDescent="0.25">
      <c r="A26" s="1">
        <f t="shared" si="0"/>
        <v>14</v>
      </c>
      <c r="B26" s="116">
        <f>'Initial Client Information'!B26</f>
        <v>0</v>
      </c>
      <c r="C26" s="117">
        <f>'Initial Client Information'!C26</f>
        <v>0</v>
      </c>
      <c r="D26" s="118">
        <f>'Initial Client Information'!D26</f>
        <v>0</v>
      </c>
      <c r="E26" s="130">
        <f>'Initial Client Information'!E26</f>
        <v>0</v>
      </c>
      <c r="F26" s="140"/>
      <c r="G26" s="136"/>
      <c r="H26" s="136"/>
      <c r="I26" s="142"/>
      <c r="J26" s="176">
        <f>'Discharge Information'!F26</f>
        <v>0</v>
      </c>
      <c r="K26" s="87"/>
    </row>
    <row r="27" spans="1:11" ht="60" customHeight="1" x14ac:dyDescent="0.25">
      <c r="A27" s="1">
        <f t="shared" si="0"/>
        <v>15</v>
      </c>
      <c r="B27" s="116">
        <f>'Initial Client Information'!B27</f>
        <v>0</v>
      </c>
      <c r="C27" s="117">
        <f>'Initial Client Information'!C27</f>
        <v>0</v>
      </c>
      <c r="D27" s="118">
        <f>'Initial Client Information'!D27</f>
        <v>0</v>
      </c>
      <c r="E27" s="130">
        <f>'Initial Client Information'!E27</f>
        <v>0</v>
      </c>
      <c r="F27" s="140"/>
      <c r="G27" s="136"/>
      <c r="H27" s="136"/>
      <c r="I27" s="142"/>
      <c r="J27" s="176">
        <f>'Discharge Information'!F27</f>
        <v>0</v>
      </c>
      <c r="K27" s="87"/>
    </row>
    <row r="28" spans="1:11" ht="60" customHeight="1" x14ac:dyDescent="0.25">
      <c r="A28" s="1">
        <f t="shared" si="0"/>
        <v>16</v>
      </c>
      <c r="B28" s="116">
        <f>'Initial Client Information'!B28</f>
        <v>0</v>
      </c>
      <c r="C28" s="117">
        <f>'Initial Client Information'!C28</f>
        <v>0</v>
      </c>
      <c r="D28" s="118">
        <f>'Initial Client Information'!D28</f>
        <v>0</v>
      </c>
      <c r="E28" s="130">
        <f>'Initial Client Information'!E28</f>
        <v>0</v>
      </c>
      <c r="F28" s="140"/>
      <c r="G28" s="136"/>
      <c r="H28" s="136"/>
      <c r="I28" s="142"/>
      <c r="J28" s="176">
        <f>'Discharge Information'!F28</f>
        <v>0</v>
      </c>
      <c r="K28" s="87"/>
    </row>
    <row r="29" spans="1:11" ht="60" customHeight="1" x14ac:dyDescent="0.25">
      <c r="A29" s="1">
        <f t="shared" si="0"/>
        <v>17</v>
      </c>
      <c r="B29" s="116">
        <f>'Initial Client Information'!B29</f>
        <v>0</v>
      </c>
      <c r="C29" s="117">
        <f>'Initial Client Information'!C29</f>
        <v>0</v>
      </c>
      <c r="D29" s="118">
        <f>'Initial Client Information'!D29</f>
        <v>0</v>
      </c>
      <c r="E29" s="130">
        <f>'Initial Client Information'!E29</f>
        <v>0</v>
      </c>
      <c r="F29" s="140"/>
      <c r="G29" s="136"/>
      <c r="H29" s="136"/>
      <c r="I29" s="142"/>
      <c r="J29" s="176">
        <f>'Discharge Information'!F29</f>
        <v>0</v>
      </c>
      <c r="K29" s="87"/>
    </row>
    <row r="30" spans="1:11" ht="60" customHeight="1" x14ac:dyDescent="0.25">
      <c r="A30" s="1">
        <f t="shared" si="0"/>
        <v>18</v>
      </c>
      <c r="B30" s="116">
        <f>'Initial Client Information'!B30</f>
        <v>0</v>
      </c>
      <c r="C30" s="117">
        <f>'Initial Client Information'!C30</f>
        <v>0</v>
      </c>
      <c r="D30" s="118">
        <f>'Initial Client Information'!D30</f>
        <v>0</v>
      </c>
      <c r="E30" s="130">
        <f>'Initial Client Information'!E30</f>
        <v>0</v>
      </c>
      <c r="F30" s="140"/>
      <c r="G30" s="136"/>
      <c r="H30" s="136"/>
      <c r="I30" s="142"/>
      <c r="J30" s="176">
        <f>'Discharge Information'!F30</f>
        <v>0</v>
      </c>
      <c r="K30" s="87"/>
    </row>
    <row r="31" spans="1:11" ht="60" customHeight="1" x14ac:dyDescent="0.25">
      <c r="A31" s="1">
        <f t="shared" si="0"/>
        <v>19</v>
      </c>
      <c r="B31" s="116">
        <f>'Initial Client Information'!B31</f>
        <v>0</v>
      </c>
      <c r="C31" s="117">
        <f>'Initial Client Information'!C31</f>
        <v>0</v>
      </c>
      <c r="D31" s="118">
        <f>'Initial Client Information'!D31</f>
        <v>0</v>
      </c>
      <c r="E31" s="130">
        <f>'Initial Client Information'!E31</f>
        <v>0</v>
      </c>
      <c r="F31" s="140"/>
      <c r="G31" s="136"/>
      <c r="H31" s="136"/>
      <c r="I31" s="142"/>
      <c r="J31" s="176">
        <f>'Discharge Information'!F31</f>
        <v>0</v>
      </c>
      <c r="K31" s="87"/>
    </row>
    <row r="32" spans="1:11" ht="60" customHeight="1" x14ac:dyDescent="0.25">
      <c r="A32" s="1">
        <f t="shared" si="0"/>
        <v>20</v>
      </c>
      <c r="B32" s="116">
        <f>'Initial Client Information'!B32</f>
        <v>0</v>
      </c>
      <c r="C32" s="117">
        <f>'Initial Client Information'!C32</f>
        <v>0</v>
      </c>
      <c r="D32" s="118">
        <f>'Initial Client Information'!D32</f>
        <v>0</v>
      </c>
      <c r="E32" s="130">
        <f>'Initial Client Information'!E32</f>
        <v>0</v>
      </c>
      <c r="F32" s="140"/>
      <c r="G32" s="136"/>
      <c r="H32" s="136"/>
      <c r="I32" s="142"/>
      <c r="J32" s="176">
        <f>'Discharge Information'!F32</f>
        <v>0</v>
      </c>
      <c r="K32" s="87"/>
    </row>
    <row r="33" spans="1:11" ht="60" customHeight="1" x14ac:dyDescent="0.25">
      <c r="A33" s="1">
        <f t="shared" si="0"/>
        <v>21</v>
      </c>
      <c r="B33" s="116">
        <f>'Initial Client Information'!B33</f>
        <v>0</v>
      </c>
      <c r="C33" s="117">
        <f>'Initial Client Information'!C33</f>
        <v>0</v>
      </c>
      <c r="D33" s="118">
        <f>'Initial Client Information'!D33</f>
        <v>0</v>
      </c>
      <c r="E33" s="130">
        <f>'Initial Client Information'!E33</f>
        <v>0</v>
      </c>
      <c r="F33" s="140"/>
      <c r="G33" s="136"/>
      <c r="H33" s="136"/>
      <c r="I33" s="142"/>
      <c r="J33" s="176">
        <f>'Discharge Information'!F33</f>
        <v>0</v>
      </c>
      <c r="K33" s="87"/>
    </row>
    <row r="34" spans="1:11" ht="60" customHeight="1" x14ac:dyDescent="0.25">
      <c r="A34" s="1">
        <f t="shared" si="0"/>
        <v>22</v>
      </c>
      <c r="B34" s="116">
        <f>'Initial Client Information'!B34</f>
        <v>0</v>
      </c>
      <c r="C34" s="117">
        <f>'Initial Client Information'!C34</f>
        <v>0</v>
      </c>
      <c r="D34" s="118">
        <f>'Initial Client Information'!D34</f>
        <v>0</v>
      </c>
      <c r="E34" s="130">
        <f>'Initial Client Information'!E34</f>
        <v>0</v>
      </c>
      <c r="F34" s="140"/>
      <c r="G34" s="136"/>
      <c r="H34" s="136"/>
      <c r="I34" s="142"/>
      <c r="J34" s="176">
        <f>'Discharge Information'!F34</f>
        <v>0</v>
      </c>
      <c r="K34" s="87"/>
    </row>
    <row r="35" spans="1:11" ht="60" customHeight="1" x14ac:dyDescent="0.25">
      <c r="A35" s="1">
        <f t="shared" si="0"/>
        <v>23</v>
      </c>
      <c r="B35" s="116">
        <f>'Initial Client Information'!B35</f>
        <v>0</v>
      </c>
      <c r="C35" s="117">
        <f>'Initial Client Information'!C35</f>
        <v>0</v>
      </c>
      <c r="D35" s="118">
        <f>'Initial Client Information'!D35</f>
        <v>0</v>
      </c>
      <c r="E35" s="130">
        <f>'Initial Client Information'!E35</f>
        <v>0</v>
      </c>
      <c r="F35" s="140"/>
      <c r="G35" s="136"/>
      <c r="H35" s="136"/>
      <c r="I35" s="142"/>
      <c r="J35" s="176">
        <f>'Discharge Information'!F35</f>
        <v>0</v>
      </c>
      <c r="K35" s="87"/>
    </row>
    <row r="36" spans="1:11" ht="60" customHeight="1" x14ac:dyDescent="0.25">
      <c r="A36" s="1">
        <f t="shared" si="0"/>
        <v>24</v>
      </c>
      <c r="B36" s="116">
        <f>'Initial Client Information'!B36</f>
        <v>0</v>
      </c>
      <c r="C36" s="117">
        <f>'Initial Client Information'!C36</f>
        <v>0</v>
      </c>
      <c r="D36" s="118">
        <f>'Initial Client Information'!D36</f>
        <v>0</v>
      </c>
      <c r="E36" s="130">
        <f>'Initial Client Information'!E36</f>
        <v>0</v>
      </c>
      <c r="F36" s="140"/>
      <c r="G36" s="136"/>
      <c r="H36" s="136"/>
      <c r="I36" s="142"/>
      <c r="J36" s="176">
        <f>'Discharge Information'!F36</f>
        <v>0</v>
      </c>
      <c r="K36" s="87"/>
    </row>
    <row r="37" spans="1:11" ht="60" customHeight="1" x14ac:dyDescent="0.25">
      <c r="A37" s="1">
        <f t="shared" si="0"/>
        <v>25</v>
      </c>
      <c r="B37" s="116">
        <f>'Initial Client Information'!B37</f>
        <v>0</v>
      </c>
      <c r="C37" s="117">
        <f>'Initial Client Information'!C37</f>
        <v>0</v>
      </c>
      <c r="D37" s="118">
        <f>'Initial Client Information'!D37</f>
        <v>0</v>
      </c>
      <c r="E37" s="130">
        <f>'Initial Client Information'!E37</f>
        <v>0</v>
      </c>
      <c r="F37" s="140"/>
      <c r="G37" s="136"/>
      <c r="H37" s="136"/>
      <c r="I37" s="142"/>
      <c r="J37" s="176">
        <f>'Discharge Information'!F37</f>
        <v>0</v>
      </c>
      <c r="K37" s="87"/>
    </row>
    <row r="38" spans="1:11" ht="60" customHeight="1" x14ac:dyDescent="0.25">
      <c r="A38" s="1">
        <f t="shared" si="0"/>
        <v>26</v>
      </c>
      <c r="B38" s="116">
        <f>'Initial Client Information'!B38</f>
        <v>0</v>
      </c>
      <c r="C38" s="117">
        <f>'Initial Client Information'!C38</f>
        <v>0</v>
      </c>
      <c r="D38" s="118">
        <f>'Initial Client Information'!D38</f>
        <v>0</v>
      </c>
      <c r="E38" s="130">
        <f>'Initial Client Information'!E38</f>
        <v>0</v>
      </c>
      <c r="F38" s="140"/>
      <c r="G38" s="136"/>
      <c r="H38" s="136"/>
      <c r="I38" s="142"/>
      <c r="J38" s="176">
        <f>'Discharge Information'!F38</f>
        <v>0</v>
      </c>
      <c r="K38" s="87"/>
    </row>
    <row r="39" spans="1:11" ht="60" customHeight="1" x14ac:dyDescent="0.25">
      <c r="A39" s="1">
        <f t="shared" si="0"/>
        <v>27</v>
      </c>
      <c r="B39" s="116">
        <f>'Initial Client Information'!B39</f>
        <v>0</v>
      </c>
      <c r="C39" s="117">
        <f>'Initial Client Information'!C39</f>
        <v>0</v>
      </c>
      <c r="D39" s="118">
        <f>'Initial Client Information'!D39</f>
        <v>0</v>
      </c>
      <c r="E39" s="130">
        <f>'Initial Client Information'!E39</f>
        <v>0</v>
      </c>
      <c r="F39" s="140"/>
      <c r="G39" s="136"/>
      <c r="H39" s="136"/>
      <c r="I39" s="142"/>
      <c r="J39" s="176">
        <f>'Discharge Information'!F39</f>
        <v>0</v>
      </c>
      <c r="K39" s="87"/>
    </row>
    <row r="40" spans="1:11" ht="60" customHeight="1" x14ac:dyDescent="0.25">
      <c r="A40" s="1">
        <f t="shared" si="0"/>
        <v>28</v>
      </c>
      <c r="B40" s="116">
        <f>'Initial Client Information'!B40</f>
        <v>0</v>
      </c>
      <c r="C40" s="117">
        <f>'Initial Client Information'!C40</f>
        <v>0</v>
      </c>
      <c r="D40" s="118">
        <f>'Initial Client Information'!D40</f>
        <v>0</v>
      </c>
      <c r="E40" s="130">
        <f>'Initial Client Information'!E40</f>
        <v>0</v>
      </c>
      <c r="F40" s="140"/>
      <c r="G40" s="136"/>
      <c r="H40" s="136"/>
      <c r="I40" s="142"/>
      <c r="J40" s="176">
        <f>'Discharge Information'!F40</f>
        <v>0</v>
      </c>
      <c r="K40" s="87"/>
    </row>
    <row r="41" spans="1:11" ht="60" customHeight="1" x14ac:dyDescent="0.25">
      <c r="A41" s="1">
        <f t="shared" si="0"/>
        <v>29</v>
      </c>
      <c r="B41" s="116">
        <f>'Initial Client Information'!B41</f>
        <v>0</v>
      </c>
      <c r="C41" s="117">
        <f>'Initial Client Information'!C41</f>
        <v>0</v>
      </c>
      <c r="D41" s="118">
        <f>'Initial Client Information'!D41</f>
        <v>0</v>
      </c>
      <c r="E41" s="130">
        <f>'Initial Client Information'!E41</f>
        <v>0</v>
      </c>
      <c r="F41" s="140"/>
      <c r="G41" s="136"/>
      <c r="H41" s="136"/>
      <c r="I41" s="142"/>
      <c r="J41" s="176">
        <f>'Discharge Information'!F41</f>
        <v>0</v>
      </c>
      <c r="K41" s="87"/>
    </row>
    <row r="42" spans="1:11" ht="60" customHeight="1" x14ac:dyDescent="0.25">
      <c r="A42" s="1">
        <f t="shared" si="0"/>
        <v>30</v>
      </c>
      <c r="B42" s="116">
        <f>'Initial Client Information'!B42</f>
        <v>0</v>
      </c>
      <c r="C42" s="117">
        <f>'Initial Client Information'!C42</f>
        <v>0</v>
      </c>
      <c r="D42" s="118">
        <f>'Initial Client Information'!D42</f>
        <v>0</v>
      </c>
      <c r="E42" s="130">
        <f>'Initial Client Information'!E42</f>
        <v>0</v>
      </c>
      <c r="F42" s="140"/>
      <c r="G42" s="136"/>
      <c r="H42" s="136"/>
      <c r="I42" s="142"/>
      <c r="J42" s="176">
        <f>'Discharge Information'!F42</f>
        <v>0</v>
      </c>
      <c r="K42" s="87"/>
    </row>
    <row r="43" spans="1:11" ht="60" customHeight="1" x14ac:dyDescent="0.25">
      <c r="A43" s="1">
        <f t="shared" si="0"/>
        <v>31</v>
      </c>
      <c r="B43" s="116">
        <f>'Initial Client Information'!B43</f>
        <v>0</v>
      </c>
      <c r="C43" s="117">
        <f>'Initial Client Information'!C43</f>
        <v>0</v>
      </c>
      <c r="D43" s="118">
        <f>'Initial Client Information'!D43</f>
        <v>0</v>
      </c>
      <c r="E43" s="130">
        <f>'Initial Client Information'!E43</f>
        <v>0</v>
      </c>
      <c r="F43" s="140"/>
      <c r="G43" s="136"/>
      <c r="H43" s="136"/>
      <c r="I43" s="142"/>
      <c r="J43" s="176">
        <f>'Discharge Information'!F43</f>
        <v>0</v>
      </c>
      <c r="K43" s="87"/>
    </row>
    <row r="44" spans="1:11" ht="60" customHeight="1" x14ac:dyDescent="0.25">
      <c r="A44" s="1">
        <f t="shared" si="0"/>
        <v>32</v>
      </c>
      <c r="B44" s="116">
        <f>'Initial Client Information'!B44</f>
        <v>0</v>
      </c>
      <c r="C44" s="117">
        <f>'Initial Client Information'!C44</f>
        <v>0</v>
      </c>
      <c r="D44" s="118">
        <f>'Initial Client Information'!D44</f>
        <v>0</v>
      </c>
      <c r="E44" s="130">
        <f>'Initial Client Information'!E44</f>
        <v>0</v>
      </c>
      <c r="F44" s="140"/>
      <c r="G44" s="136"/>
      <c r="H44" s="136"/>
      <c r="I44" s="142"/>
      <c r="J44" s="176">
        <f>'Discharge Information'!F44</f>
        <v>0</v>
      </c>
      <c r="K44" s="87"/>
    </row>
    <row r="45" spans="1:11" ht="60" customHeight="1" x14ac:dyDescent="0.25">
      <c r="A45" s="1">
        <f t="shared" si="0"/>
        <v>33</v>
      </c>
      <c r="B45" s="116">
        <f>'Initial Client Information'!B45</f>
        <v>0</v>
      </c>
      <c r="C45" s="117">
        <f>'Initial Client Information'!C45</f>
        <v>0</v>
      </c>
      <c r="D45" s="118">
        <f>'Initial Client Information'!D45</f>
        <v>0</v>
      </c>
      <c r="E45" s="130">
        <f>'Initial Client Information'!E45</f>
        <v>0</v>
      </c>
      <c r="F45" s="140"/>
      <c r="G45" s="136"/>
      <c r="H45" s="136"/>
      <c r="I45" s="142"/>
      <c r="J45" s="176">
        <f>'Discharge Information'!F45</f>
        <v>0</v>
      </c>
      <c r="K45" s="87"/>
    </row>
    <row r="46" spans="1:11" ht="60" customHeight="1" x14ac:dyDescent="0.25">
      <c r="A46" s="1">
        <f t="shared" si="0"/>
        <v>34</v>
      </c>
      <c r="B46" s="116">
        <f>'Initial Client Information'!B46</f>
        <v>0</v>
      </c>
      <c r="C46" s="117">
        <f>'Initial Client Information'!C46</f>
        <v>0</v>
      </c>
      <c r="D46" s="118">
        <f>'Initial Client Information'!D46</f>
        <v>0</v>
      </c>
      <c r="E46" s="130">
        <f>'Initial Client Information'!E46</f>
        <v>0</v>
      </c>
      <c r="F46" s="140"/>
      <c r="G46" s="136"/>
      <c r="H46" s="136"/>
      <c r="I46" s="142"/>
      <c r="J46" s="176">
        <f>'Discharge Information'!F46</f>
        <v>0</v>
      </c>
      <c r="K46" s="87"/>
    </row>
    <row r="47" spans="1:11" ht="60" customHeight="1" x14ac:dyDescent="0.25">
      <c r="A47" s="1">
        <f t="shared" si="0"/>
        <v>35</v>
      </c>
      <c r="B47" s="116">
        <f>'Initial Client Information'!B47</f>
        <v>0</v>
      </c>
      <c r="C47" s="117">
        <f>'Initial Client Information'!C47</f>
        <v>0</v>
      </c>
      <c r="D47" s="118">
        <f>'Initial Client Information'!D47</f>
        <v>0</v>
      </c>
      <c r="E47" s="130">
        <f>'Initial Client Information'!E47</f>
        <v>0</v>
      </c>
      <c r="F47" s="140"/>
      <c r="G47" s="136"/>
      <c r="H47" s="136"/>
      <c r="I47" s="142"/>
      <c r="J47" s="176">
        <f>'Discharge Information'!F47</f>
        <v>0</v>
      </c>
      <c r="K47" s="87"/>
    </row>
    <row r="48" spans="1:11" ht="60" customHeight="1" x14ac:dyDescent="0.25">
      <c r="A48" s="1">
        <f t="shared" si="0"/>
        <v>36</v>
      </c>
      <c r="B48" s="116">
        <f>'Initial Client Information'!B48</f>
        <v>0</v>
      </c>
      <c r="C48" s="117">
        <f>'Initial Client Information'!C48</f>
        <v>0</v>
      </c>
      <c r="D48" s="118">
        <f>'Initial Client Information'!D48</f>
        <v>0</v>
      </c>
      <c r="E48" s="130">
        <f>'Initial Client Information'!E48</f>
        <v>0</v>
      </c>
      <c r="F48" s="140"/>
      <c r="G48" s="136"/>
      <c r="H48" s="136"/>
      <c r="I48" s="142"/>
      <c r="J48" s="176">
        <f>'Discharge Information'!F48</f>
        <v>0</v>
      </c>
      <c r="K48" s="87"/>
    </row>
    <row r="49" spans="1:11" ht="60" customHeight="1" x14ac:dyDescent="0.25">
      <c r="A49" s="1">
        <f t="shared" si="0"/>
        <v>37</v>
      </c>
      <c r="B49" s="116">
        <f>'Initial Client Information'!B49</f>
        <v>0</v>
      </c>
      <c r="C49" s="117">
        <f>'Initial Client Information'!C49</f>
        <v>0</v>
      </c>
      <c r="D49" s="118">
        <f>'Initial Client Information'!D49</f>
        <v>0</v>
      </c>
      <c r="E49" s="130">
        <f>'Initial Client Information'!E49</f>
        <v>0</v>
      </c>
      <c r="F49" s="140"/>
      <c r="G49" s="136"/>
      <c r="H49" s="136"/>
      <c r="I49" s="142"/>
      <c r="J49" s="176">
        <f>'Discharge Information'!F49</f>
        <v>0</v>
      </c>
      <c r="K49" s="87"/>
    </row>
    <row r="50" spans="1:11" ht="60" customHeight="1" x14ac:dyDescent="0.25">
      <c r="A50" s="1">
        <f t="shared" si="0"/>
        <v>38</v>
      </c>
      <c r="B50" s="116">
        <f>'Initial Client Information'!B50</f>
        <v>0</v>
      </c>
      <c r="C50" s="117">
        <f>'Initial Client Information'!C50</f>
        <v>0</v>
      </c>
      <c r="D50" s="118">
        <f>'Initial Client Information'!D50</f>
        <v>0</v>
      </c>
      <c r="E50" s="130">
        <f>'Initial Client Information'!E50</f>
        <v>0</v>
      </c>
      <c r="F50" s="140"/>
      <c r="G50" s="136"/>
      <c r="H50" s="136"/>
      <c r="I50" s="142"/>
      <c r="J50" s="176">
        <f>'Discharge Information'!F50</f>
        <v>0</v>
      </c>
      <c r="K50" s="87"/>
    </row>
    <row r="51" spans="1:11" ht="60" customHeight="1" x14ac:dyDescent="0.25">
      <c r="A51" s="1">
        <f t="shared" si="0"/>
        <v>39</v>
      </c>
      <c r="B51" s="116">
        <f>'Initial Client Information'!B51</f>
        <v>0</v>
      </c>
      <c r="C51" s="117">
        <f>'Initial Client Information'!C51</f>
        <v>0</v>
      </c>
      <c r="D51" s="118">
        <f>'Initial Client Information'!D51</f>
        <v>0</v>
      </c>
      <c r="E51" s="130">
        <f>'Initial Client Information'!E51</f>
        <v>0</v>
      </c>
      <c r="F51" s="140"/>
      <c r="G51" s="136"/>
      <c r="H51" s="136"/>
      <c r="I51" s="142"/>
      <c r="J51" s="176">
        <f>'Discharge Information'!F51</f>
        <v>0</v>
      </c>
      <c r="K51" s="87"/>
    </row>
    <row r="52" spans="1:11" ht="60" customHeight="1" x14ac:dyDescent="0.25">
      <c r="A52" s="1">
        <f t="shared" si="0"/>
        <v>40</v>
      </c>
      <c r="B52" s="116">
        <f>'Initial Client Information'!B52</f>
        <v>0</v>
      </c>
      <c r="C52" s="117">
        <f>'Initial Client Information'!C52</f>
        <v>0</v>
      </c>
      <c r="D52" s="118">
        <f>'Initial Client Information'!D52</f>
        <v>0</v>
      </c>
      <c r="E52" s="130">
        <f>'Initial Client Information'!E52</f>
        <v>0</v>
      </c>
      <c r="F52" s="140"/>
      <c r="G52" s="136"/>
      <c r="H52" s="136"/>
      <c r="I52" s="142"/>
      <c r="J52" s="176">
        <f>'Discharge Information'!F52</f>
        <v>0</v>
      </c>
      <c r="K52" s="87"/>
    </row>
    <row r="53" spans="1:11" ht="60" customHeight="1" x14ac:dyDescent="0.25">
      <c r="A53" s="1">
        <f t="shared" si="0"/>
        <v>41</v>
      </c>
      <c r="B53" s="116">
        <f>'Initial Client Information'!B53</f>
        <v>0</v>
      </c>
      <c r="C53" s="117">
        <f>'Initial Client Information'!C53</f>
        <v>0</v>
      </c>
      <c r="D53" s="118">
        <f>'Initial Client Information'!D53</f>
        <v>0</v>
      </c>
      <c r="E53" s="130">
        <f>'Initial Client Information'!E53</f>
        <v>0</v>
      </c>
      <c r="F53" s="140"/>
      <c r="G53" s="136"/>
      <c r="H53" s="136"/>
      <c r="I53" s="142"/>
      <c r="J53" s="176">
        <f>'Discharge Information'!F53</f>
        <v>0</v>
      </c>
      <c r="K53" s="87"/>
    </row>
    <row r="54" spans="1:11" ht="60" customHeight="1" x14ac:dyDescent="0.25">
      <c r="A54" s="1">
        <f t="shared" si="0"/>
        <v>42</v>
      </c>
      <c r="B54" s="116">
        <f>'Initial Client Information'!B54</f>
        <v>0</v>
      </c>
      <c r="C54" s="117">
        <f>'Initial Client Information'!C54</f>
        <v>0</v>
      </c>
      <c r="D54" s="118">
        <f>'Initial Client Information'!D54</f>
        <v>0</v>
      </c>
      <c r="E54" s="130">
        <f>'Initial Client Information'!E54</f>
        <v>0</v>
      </c>
      <c r="F54" s="140"/>
      <c r="G54" s="136"/>
      <c r="H54" s="136"/>
      <c r="I54" s="142"/>
      <c r="J54" s="176">
        <f>'Discharge Information'!F54</f>
        <v>0</v>
      </c>
      <c r="K54" s="87"/>
    </row>
    <row r="55" spans="1:11" ht="60" customHeight="1" x14ac:dyDescent="0.25">
      <c r="A55" s="1">
        <f t="shared" si="0"/>
        <v>43</v>
      </c>
      <c r="B55" s="116">
        <f>'Initial Client Information'!B55</f>
        <v>0</v>
      </c>
      <c r="C55" s="117">
        <f>'Initial Client Information'!C55</f>
        <v>0</v>
      </c>
      <c r="D55" s="118">
        <f>'Initial Client Information'!D55</f>
        <v>0</v>
      </c>
      <c r="E55" s="130">
        <f>'Initial Client Information'!E55</f>
        <v>0</v>
      </c>
      <c r="F55" s="140"/>
      <c r="G55" s="136"/>
      <c r="H55" s="136"/>
      <c r="I55" s="142"/>
      <c r="J55" s="176">
        <f>'Discharge Information'!F55</f>
        <v>0</v>
      </c>
      <c r="K55" s="87"/>
    </row>
    <row r="56" spans="1:11" ht="60" customHeight="1" x14ac:dyDescent="0.25">
      <c r="A56" s="1">
        <f t="shared" si="0"/>
        <v>44</v>
      </c>
      <c r="B56" s="116">
        <f>'Initial Client Information'!B56</f>
        <v>0</v>
      </c>
      <c r="C56" s="117">
        <f>'Initial Client Information'!C56</f>
        <v>0</v>
      </c>
      <c r="D56" s="118">
        <f>'Initial Client Information'!D56</f>
        <v>0</v>
      </c>
      <c r="E56" s="130">
        <f>'Initial Client Information'!E56</f>
        <v>0</v>
      </c>
      <c r="F56" s="140"/>
      <c r="G56" s="136"/>
      <c r="H56" s="136"/>
      <c r="I56" s="142"/>
      <c r="J56" s="176">
        <f>'Discharge Information'!F56</f>
        <v>0</v>
      </c>
      <c r="K56" s="87"/>
    </row>
    <row r="57" spans="1:11" ht="60" customHeight="1" x14ac:dyDescent="0.25">
      <c r="A57" s="1">
        <f t="shared" si="0"/>
        <v>45</v>
      </c>
      <c r="B57" s="116">
        <f>'Initial Client Information'!B57</f>
        <v>0</v>
      </c>
      <c r="C57" s="117">
        <f>'Initial Client Information'!C57</f>
        <v>0</v>
      </c>
      <c r="D57" s="118">
        <f>'Initial Client Information'!D57</f>
        <v>0</v>
      </c>
      <c r="E57" s="130">
        <f>'Initial Client Information'!E57</f>
        <v>0</v>
      </c>
      <c r="F57" s="140"/>
      <c r="G57" s="136"/>
      <c r="H57" s="136"/>
      <c r="I57" s="142"/>
      <c r="J57" s="176">
        <f>'Discharge Information'!F57</f>
        <v>0</v>
      </c>
      <c r="K57" s="87"/>
    </row>
    <row r="58" spans="1:11" ht="60" customHeight="1" x14ac:dyDescent="0.25">
      <c r="A58" s="1">
        <f t="shared" si="0"/>
        <v>46</v>
      </c>
      <c r="B58" s="116">
        <f>'Initial Client Information'!B58</f>
        <v>0</v>
      </c>
      <c r="C58" s="117">
        <f>'Initial Client Information'!C58</f>
        <v>0</v>
      </c>
      <c r="D58" s="118">
        <f>'Initial Client Information'!D58</f>
        <v>0</v>
      </c>
      <c r="E58" s="130">
        <f>'Initial Client Information'!E58</f>
        <v>0</v>
      </c>
      <c r="F58" s="140"/>
      <c r="G58" s="136"/>
      <c r="H58" s="136"/>
      <c r="I58" s="142"/>
      <c r="J58" s="176">
        <f>'Discharge Information'!F58</f>
        <v>0</v>
      </c>
      <c r="K58" s="87"/>
    </row>
    <row r="59" spans="1:11" ht="60" customHeight="1" x14ac:dyDescent="0.25">
      <c r="A59" s="1">
        <f t="shared" si="0"/>
        <v>47</v>
      </c>
      <c r="B59" s="116">
        <f>'Initial Client Information'!B59</f>
        <v>0</v>
      </c>
      <c r="C59" s="117">
        <f>'Initial Client Information'!C59</f>
        <v>0</v>
      </c>
      <c r="D59" s="118">
        <f>'Initial Client Information'!D59</f>
        <v>0</v>
      </c>
      <c r="E59" s="130">
        <f>'Initial Client Information'!E59</f>
        <v>0</v>
      </c>
      <c r="F59" s="140"/>
      <c r="G59" s="136"/>
      <c r="H59" s="136"/>
      <c r="I59" s="142"/>
      <c r="J59" s="176">
        <f>'Discharge Information'!F59</f>
        <v>0</v>
      </c>
      <c r="K59" s="87"/>
    </row>
    <row r="60" spans="1:11" ht="60" customHeight="1" x14ac:dyDescent="0.25">
      <c r="A60" s="1">
        <f t="shared" si="0"/>
        <v>48</v>
      </c>
      <c r="B60" s="116">
        <f>'Initial Client Information'!B60</f>
        <v>0</v>
      </c>
      <c r="C60" s="117">
        <f>'Initial Client Information'!C60</f>
        <v>0</v>
      </c>
      <c r="D60" s="118">
        <f>'Initial Client Information'!D60</f>
        <v>0</v>
      </c>
      <c r="E60" s="130">
        <f>'Initial Client Information'!E60</f>
        <v>0</v>
      </c>
      <c r="F60" s="140"/>
      <c r="G60" s="136"/>
      <c r="H60" s="136"/>
      <c r="I60" s="142"/>
      <c r="J60" s="176">
        <f>'Discharge Information'!F60</f>
        <v>0</v>
      </c>
      <c r="K60" s="87"/>
    </row>
    <row r="61" spans="1:11" ht="60" customHeight="1" x14ac:dyDescent="0.25">
      <c r="A61" s="1">
        <f t="shared" si="0"/>
        <v>49</v>
      </c>
      <c r="B61" s="116">
        <f>'Initial Client Information'!B61</f>
        <v>0</v>
      </c>
      <c r="C61" s="117">
        <f>'Initial Client Information'!C61</f>
        <v>0</v>
      </c>
      <c r="D61" s="118">
        <f>'Initial Client Information'!D61</f>
        <v>0</v>
      </c>
      <c r="E61" s="130">
        <f>'Initial Client Information'!E61</f>
        <v>0</v>
      </c>
      <c r="F61" s="140"/>
      <c r="G61" s="136"/>
      <c r="H61" s="136"/>
      <c r="I61" s="142"/>
      <c r="J61" s="176">
        <f>'Discharge Information'!F61</f>
        <v>0</v>
      </c>
      <c r="K61" s="87"/>
    </row>
    <row r="62" spans="1:11" ht="60" customHeight="1" x14ac:dyDescent="0.25">
      <c r="A62" s="1">
        <f t="shared" si="0"/>
        <v>50</v>
      </c>
      <c r="B62" s="116">
        <f>'Initial Client Information'!B62</f>
        <v>0</v>
      </c>
      <c r="C62" s="117">
        <f>'Initial Client Information'!C62</f>
        <v>0</v>
      </c>
      <c r="D62" s="118">
        <f>'Initial Client Information'!D62</f>
        <v>0</v>
      </c>
      <c r="E62" s="130">
        <f>'Initial Client Information'!E62</f>
        <v>0</v>
      </c>
      <c r="F62" s="140"/>
      <c r="G62" s="136"/>
      <c r="H62" s="136"/>
      <c r="I62" s="142"/>
      <c r="J62" s="176">
        <f>'Discharge Information'!F62</f>
        <v>0</v>
      </c>
      <c r="K62" s="87"/>
    </row>
    <row r="63" spans="1:11" ht="60" customHeight="1" x14ac:dyDescent="0.25">
      <c r="A63" s="1">
        <f t="shared" si="0"/>
        <v>51</v>
      </c>
      <c r="B63" s="116">
        <f>'Initial Client Information'!B63</f>
        <v>0</v>
      </c>
      <c r="C63" s="117">
        <f>'Initial Client Information'!C63</f>
        <v>0</v>
      </c>
      <c r="D63" s="118">
        <f>'Initial Client Information'!D63</f>
        <v>0</v>
      </c>
      <c r="E63" s="130">
        <f>'Initial Client Information'!E63</f>
        <v>0</v>
      </c>
      <c r="F63" s="140"/>
      <c r="G63" s="136"/>
      <c r="H63" s="136"/>
      <c r="I63" s="142"/>
      <c r="J63" s="176">
        <f>'Discharge Information'!F63</f>
        <v>0</v>
      </c>
      <c r="K63" s="87"/>
    </row>
    <row r="64" spans="1:11" ht="60" customHeight="1" x14ac:dyDescent="0.25">
      <c r="A64" s="1">
        <f t="shared" si="0"/>
        <v>52</v>
      </c>
      <c r="B64" s="116">
        <f>'Initial Client Information'!B64</f>
        <v>0</v>
      </c>
      <c r="C64" s="117">
        <f>'Initial Client Information'!C64</f>
        <v>0</v>
      </c>
      <c r="D64" s="118">
        <f>'Initial Client Information'!D64</f>
        <v>0</v>
      </c>
      <c r="E64" s="130">
        <f>'Initial Client Information'!E64</f>
        <v>0</v>
      </c>
      <c r="F64" s="140"/>
      <c r="G64" s="136"/>
      <c r="H64" s="136"/>
      <c r="I64" s="142"/>
      <c r="J64" s="176">
        <f>'Discharge Information'!F64</f>
        <v>0</v>
      </c>
      <c r="K64" s="87"/>
    </row>
    <row r="65" spans="1:11" ht="60" customHeight="1" x14ac:dyDescent="0.25">
      <c r="A65" s="1">
        <f t="shared" si="0"/>
        <v>53</v>
      </c>
      <c r="B65" s="116">
        <f>'Initial Client Information'!B65</f>
        <v>0</v>
      </c>
      <c r="C65" s="117">
        <f>'Initial Client Information'!C65</f>
        <v>0</v>
      </c>
      <c r="D65" s="118">
        <f>'Initial Client Information'!D65</f>
        <v>0</v>
      </c>
      <c r="E65" s="130">
        <f>'Initial Client Information'!E65</f>
        <v>0</v>
      </c>
      <c r="F65" s="140"/>
      <c r="G65" s="136"/>
      <c r="H65" s="136"/>
      <c r="I65" s="142"/>
      <c r="J65" s="176">
        <f>'Discharge Information'!F65</f>
        <v>0</v>
      </c>
      <c r="K65" s="87"/>
    </row>
    <row r="66" spans="1:11" ht="60" customHeight="1" x14ac:dyDescent="0.25">
      <c r="A66" s="1">
        <f t="shared" si="0"/>
        <v>54</v>
      </c>
      <c r="B66" s="116">
        <f>'Initial Client Information'!B66</f>
        <v>0</v>
      </c>
      <c r="C66" s="117">
        <f>'Initial Client Information'!C66</f>
        <v>0</v>
      </c>
      <c r="D66" s="118">
        <f>'Initial Client Information'!D66</f>
        <v>0</v>
      </c>
      <c r="E66" s="130">
        <f>'Initial Client Information'!E66</f>
        <v>0</v>
      </c>
      <c r="F66" s="140"/>
      <c r="G66" s="136"/>
      <c r="H66" s="136"/>
      <c r="I66" s="142"/>
      <c r="J66" s="176">
        <f>'Discharge Information'!F66</f>
        <v>0</v>
      </c>
      <c r="K66" s="87"/>
    </row>
    <row r="67" spans="1:11" ht="60" customHeight="1" x14ac:dyDescent="0.25">
      <c r="A67" s="1">
        <f t="shared" si="0"/>
        <v>55</v>
      </c>
      <c r="B67" s="116">
        <f>'Initial Client Information'!B67</f>
        <v>0</v>
      </c>
      <c r="C67" s="117">
        <f>'Initial Client Information'!C67</f>
        <v>0</v>
      </c>
      <c r="D67" s="118">
        <f>'Initial Client Information'!D67</f>
        <v>0</v>
      </c>
      <c r="E67" s="130">
        <f>'Initial Client Information'!E67</f>
        <v>0</v>
      </c>
      <c r="F67" s="140"/>
      <c r="G67" s="136"/>
      <c r="H67" s="136"/>
      <c r="I67" s="142"/>
      <c r="J67" s="176">
        <f>'Discharge Information'!F67</f>
        <v>0</v>
      </c>
      <c r="K67" s="87"/>
    </row>
    <row r="68" spans="1:11" ht="60" customHeight="1" x14ac:dyDescent="0.25">
      <c r="A68" s="1">
        <f t="shared" si="0"/>
        <v>56</v>
      </c>
      <c r="B68" s="116">
        <f>'Initial Client Information'!B68</f>
        <v>0</v>
      </c>
      <c r="C68" s="117">
        <f>'Initial Client Information'!C68</f>
        <v>0</v>
      </c>
      <c r="D68" s="118">
        <f>'Initial Client Information'!D68</f>
        <v>0</v>
      </c>
      <c r="E68" s="130">
        <f>'Initial Client Information'!E68</f>
        <v>0</v>
      </c>
      <c r="F68" s="140"/>
      <c r="G68" s="136"/>
      <c r="H68" s="136"/>
      <c r="I68" s="142"/>
      <c r="J68" s="176">
        <f>'Discharge Information'!F68</f>
        <v>0</v>
      </c>
      <c r="K68" s="87"/>
    </row>
    <row r="69" spans="1:11" ht="60" customHeight="1" x14ac:dyDescent="0.25">
      <c r="A69" s="1">
        <f t="shared" si="0"/>
        <v>57</v>
      </c>
      <c r="B69" s="116">
        <f>'Initial Client Information'!B69</f>
        <v>0</v>
      </c>
      <c r="C69" s="117">
        <f>'Initial Client Information'!C69</f>
        <v>0</v>
      </c>
      <c r="D69" s="118">
        <f>'Initial Client Information'!D69</f>
        <v>0</v>
      </c>
      <c r="E69" s="130">
        <f>'Initial Client Information'!E69</f>
        <v>0</v>
      </c>
      <c r="F69" s="140"/>
      <c r="G69" s="136"/>
      <c r="H69" s="136"/>
      <c r="I69" s="142"/>
      <c r="J69" s="176">
        <f>'Discharge Information'!F69</f>
        <v>0</v>
      </c>
      <c r="K69" s="87"/>
    </row>
    <row r="70" spans="1:11" ht="60" customHeight="1" x14ac:dyDescent="0.25">
      <c r="A70" s="1">
        <f t="shared" si="0"/>
        <v>58</v>
      </c>
      <c r="B70" s="116">
        <f>'Initial Client Information'!B70</f>
        <v>0</v>
      </c>
      <c r="C70" s="117">
        <f>'Initial Client Information'!C70</f>
        <v>0</v>
      </c>
      <c r="D70" s="118">
        <f>'Initial Client Information'!D70</f>
        <v>0</v>
      </c>
      <c r="E70" s="130">
        <f>'Initial Client Information'!E70</f>
        <v>0</v>
      </c>
      <c r="F70" s="140"/>
      <c r="G70" s="136"/>
      <c r="H70" s="136"/>
      <c r="I70" s="142"/>
      <c r="J70" s="176">
        <f>'Discharge Information'!F70</f>
        <v>0</v>
      </c>
      <c r="K70" s="87"/>
    </row>
    <row r="71" spans="1:11" ht="60" customHeight="1" x14ac:dyDescent="0.25">
      <c r="A71" s="1">
        <f t="shared" si="0"/>
        <v>59</v>
      </c>
      <c r="B71" s="116">
        <f>'Initial Client Information'!B71</f>
        <v>0</v>
      </c>
      <c r="C71" s="117">
        <f>'Initial Client Information'!C71</f>
        <v>0</v>
      </c>
      <c r="D71" s="118">
        <f>'Initial Client Information'!D71</f>
        <v>0</v>
      </c>
      <c r="E71" s="130">
        <f>'Initial Client Information'!E71</f>
        <v>0</v>
      </c>
      <c r="F71" s="140"/>
      <c r="G71" s="136"/>
      <c r="H71" s="136"/>
      <c r="I71" s="142"/>
      <c r="J71" s="176">
        <f>'Discharge Information'!F71</f>
        <v>0</v>
      </c>
      <c r="K71" s="87"/>
    </row>
    <row r="72" spans="1:11" ht="60" customHeight="1" x14ac:dyDescent="0.25">
      <c r="A72" s="1">
        <f t="shared" si="0"/>
        <v>60</v>
      </c>
      <c r="B72" s="116">
        <f>'Initial Client Information'!B72</f>
        <v>0</v>
      </c>
      <c r="C72" s="117">
        <f>'Initial Client Information'!C72</f>
        <v>0</v>
      </c>
      <c r="D72" s="118">
        <f>'Initial Client Information'!D72</f>
        <v>0</v>
      </c>
      <c r="E72" s="130">
        <f>'Initial Client Information'!E72</f>
        <v>0</v>
      </c>
      <c r="F72" s="140"/>
      <c r="G72" s="136"/>
      <c r="H72" s="136"/>
      <c r="I72" s="142"/>
      <c r="J72" s="176">
        <f>'Discharge Information'!F72</f>
        <v>0</v>
      </c>
      <c r="K72" s="87"/>
    </row>
    <row r="73" spans="1:11" ht="60" customHeight="1" x14ac:dyDescent="0.25">
      <c r="A73" s="1">
        <f t="shared" si="0"/>
        <v>61</v>
      </c>
      <c r="B73" s="116">
        <f>'Initial Client Information'!B73</f>
        <v>0</v>
      </c>
      <c r="C73" s="117">
        <f>'Initial Client Information'!C73</f>
        <v>0</v>
      </c>
      <c r="D73" s="118">
        <f>'Initial Client Information'!D73</f>
        <v>0</v>
      </c>
      <c r="E73" s="130">
        <f>'Initial Client Information'!E73</f>
        <v>0</v>
      </c>
      <c r="F73" s="140"/>
      <c r="G73" s="136"/>
      <c r="H73" s="136"/>
      <c r="I73" s="142"/>
      <c r="J73" s="176">
        <f>'Discharge Information'!F73</f>
        <v>0</v>
      </c>
      <c r="K73" s="87"/>
    </row>
    <row r="74" spans="1:11" ht="60" customHeight="1" x14ac:dyDescent="0.25">
      <c r="A74" s="1">
        <f t="shared" si="0"/>
        <v>62</v>
      </c>
      <c r="B74" s="116">
        <f>'Initial Client Information'!B74</f>
        <v>0</v>
      </c>
      <c r="C74" s="117">
        <f>'Initial Client Information'!C74</f>
        <v>0</v>
      </c>
      <c r="D74" s="118">
        <f>'Initial Client Information'!D74</f>
        <v>0</v>
      </c>
      <c r="E74" s="130">
        <f>'Initial Client Information'!E74</f>
        <v>0</v>
      </c>
      <c r="F74" s="140"/>
      <c r="G74" s="136"/>
      <c r="H74" s="136"/>
      <c r="I74" s="142"/>
      <c r="J74" s="176">
        <f>'Discharge Information'!F74</f>
        <v>0</v>
      </c>
      <c r="K74" s="87"/>
    </row>
    <row r="75" spans="1:11" ht="60" customHeight="1" x14ac:dyDescent="0.25">
      <c r="A75" s="1">
        <f t="shared" si="0"/>
        <v>63</v>
      </c>
      <c r="B75" s="116">
        <f>'Initial Client Information'!B75</f>
        <v>0</v>
      </c>
      <c r="C75" s="117">
        <f>'Initial Client Information'!C75</f>
        <v>0</v>
      </c>
      <c r="D75" s="118">
        <f>'Initial Client Information'!D75</f>
        <v>0</v>
      </c>
      <c r="E75" s="130">
        <f>'Initial Client Information'!E75</f>
        <v>0</v>
      </c>
      <c r="F75" s="140"/>
      <c r="G75" s="136"/>
      <c r="H75" s="136"/>
      <c r="I75" s="142"/>
      <c r="J75" s="176">
        <f>'Discharge Information'!F75</f>
        <v>0</v>
      </c>
      <c r="K75" s="87"/>
    </row>
    <row r="76" spans="1:11" ht="60" customHeight="1" x14ac:dyDescent="0.25">
      <c r="A76" s="1">
        <f t="shared" si="0"/>
        <v>64</v>
      </c>
      <c r="B76" s="116">
        <f>'Initial Client Information'!B76</f>
        <v>0</v>
      </c>
      <c r="C76" s="117">
        <f>'Initial Client Information'!C76</f>
        <v>0</v>
      </c>
      <c r="D76" s="118">
        <f>'Initial Client Information'!D76</f>
        <v>0</v>
      </c>
      <c r="E76" s="130">
        <f>'Initial Client Information'!E76</f>
        <v>0</v>
      </c>
      <c r="F76" s="140"/>
      <c r="G76" s="136"/>
      <c r="H76" s="136"/>
      <c r="I76" s="142"/>
      <c r="J76" s="176">
        <f>'Discharge Information'!F76</f>
        <v>0</v>
      </c>
      <c r="K76" s="87"/>
    </row>
    <row r="77" spans="1:11" ht="60" customHeight="1" x14ac:dyDescent="0.25">
      <c r="A77" s="1">
        <f t="shared" si="0"/>
        <v>65</v>
      </c>
      <c r="B77" s="116">
        <f>'Initial Client Information'!B77</f>
        <v>0</v>
      </c>
      <c r="C77" s="117">
        <f>'Initial Client Information'!C77</f>
        <v>0</v>
      </c>
      <c r="D77" s="118">
        <f>'Initial Client Information'!D77</f>
        <v>0</v>
      </c>
      <c r="E77" s="130">
        <f>'Initial Client Information'!E77</f>
        <v>0</v>
      </c>
      <c r="F77" s="140"/>
      <c r="G77" s="136"/>
      <c r="H77" s="136"/>
      <c r="I77" s="142"/>
      <c r="J77" s="176">
        <f>'Discharge Information'!F77</f>
        <v>0</v>
      </c>
      <c r="K77" s="87"/>
    </row>
    <row r="78" spans="1:11" ht="60" customHeight="1" x14ac:dyDescent="0.25">
      <c r="A78" s="1">
        <f t="shared" ref="A78:A141" si="1">ROW(A66)</f>
        <v>66</v>
      </c>
      <c r="B78" s="116">
        <f>'Initial Client Information'!B78</f>
        <v>0</v>
      </c>
      <c r="C78" s="117">
        <f>'Initial Client Information'!C78</f>
        <v>0</v>
      </c>
      <c r="D78" s="118">
        <f>'Initial Client Information'!D78</f>
        <v>0</v>
      </c>
      <c r="E78" s="130">
        <f>'Initial Client Information'!E78</f>
        <v>0</v>
      </c>
      <c r="F78" s="140"/>
      <c r="G78" s="136"/>
      <c r="H78" s="136"/>
      <c r="I78" s="142"/>
      <c r="J78" s="176">
        <f>'Discharge Information'!F78</f>
        <v>0</v>
      </c>
      <c r="K78" s="87"/>
    </row>
    <row r="79" spans="1:11" ht="60" customHeight="1" x14ac:dyDescent="0.25">
      <c r="A79" s="1">
        <f t="shared" si="1"/>
        <v>67</v>
      </c>
      <c r="B79" s="116">
        <f>'Initial Client Information'!B79</f>
        <v>0</v>
      </c>
      <c r="C79" s="117">
        <f>'Initial Client Information'!C79</f>
        <v>0</v>
      </c>
      <c r="D79" s="118">
        <f>'Initial Client Information'!D79</f>
        <v>0</v>
      </c>
      <c r="E79" s="130">
        <f>'Initial Client Information'!E79</f>
        <v>0</v>
      </c>
      <c r="F79" s="140"/>
      <c r="G79" s="136"/>
      <c r="H79" s="136"/>
      <c r="I79" s="142"/>
      <c r="J79" s="176">
        <f>'Discharge Information'!F79</f>
        <v>0</v>
      </c>
      <c r="K79" s="87"/>
    </row>
    <row r="80" spans="1:11" ht="60" customHeight="1" x14ac:dyDescent="0.25">
      <c r="A80" s="1">
        <f t="shared" si="1"/>
        <v>68</v>
      </c>
      <c r="B80" s="116">
        <f>'Initial Client Information'!B80</f>
        <v>0</v>
      </c>
      <c r="C80" s="117">
        <f>'Initial Client Information'!C80</f>
        <v>0</v>
      </c>
      <c r="D80" s="118">
        <f>'Initial Client Information'!D80</f>
        <v>0</v>
      </c>
      <c r="E80" s="130">
        <f>'Initial Client Information'!E80</f>
        <v>0</v>
      </c>
      <c r="F80" s="140"/>
      <c r="G80" s="136"/>
      <c r="H80" s="136"/>
      <c r="I80" s="142"/>
      <c r="J80" s="176">
        <f>'Discharge Information'!F80</f>
        <v>0</v>
      </c>
      <c r="K80" s="87"/>
    </row>
    <row r="81" spans="1:11" ht="60" customHeight="1" x14ac:dyDescent="0.25">
      <c r="A81" s="1">
        <f t="shared" si="1"/>
        <v>69</v>
      </c>
      <c r="B81" s="116">
        <f>'Initial Client Information'!B81</f>
        <v>0</v>
      </c>
      <c r="C81" s="117">
        <f>'Initial Client Information'!C81</f>
        <v>0</v>
      </c>
      <c r="D81" s="118">
        <f>'Initial Client Information'!D81</f>
        <v>0</v>
      </c>
      <c r="E81" s="130">
        <f>'Initial Client Information'!E81</f>
        <v>0</v>
      </c>
      <c r="F81" s="140"/>
      <c r="G81" s="136"/>
      <c r="H81" s="136"/>
      <c r="I81" s="142"/>
      <c r="J81" s="176">
        <f>'Discharge Information'!F81</f>
        <v>0</v>
      </c>
      <c r="K81" s="87"/>
    </row>
    <row r="82" spans="1:11" ht="60" customHeight="1" x14ac:dyDescent="0.25">
      <c r="A82" s="1">
        <f t="shared" si="1"/>
        <v>70</v>
      </c>
      <c r="B82" s="116">
        <f>'Initial Client Information'!B82</f>
        <v>0</v>
      </c>
      <c r="C82" s="117">
        <f>'Initial Client Information'!C82</f>
        <v>0</v>
      </c>
      <c r="D82" s="118">
        <f>'Initial Client Information'!D82</f>
        <v>0</v>
      </c>
      <c r="E82" s="130">
        <f>'Initial Client Information'!E82</f>
        <v>0</v>
      </c>
      <c r="F82" s="140"/>
      <c r="G82" s="136"/>
      <c r="H82" s="136"/>
      <c r="I82" s="142"/>
      <c r="J82" s="176">
        <f>'Discharge Information'!F82</f>
        <v>0</v>
      </c>
      <c r="K82" s="87"/>
    </row>
    <row r="83" spans="1:11" ht="60" customHeight="1" x14ac:dyDescent="0.25">
      <c r="A83" s="1">
        <f t="shared" si="1"/>
        <v>71</v>
      </c>
      <c r="B83" s="116">
        <f>'Initial Client Information'!B83</f>
        <v>0</v>
      </c>
      <c r="C83" s="117">
        <f>'Initial Client Information'!C83</f>
        <v>0</v>
      </c>
      <c r="D83" s="118">
        <f>'Initial Client Information'!D83</f>
        <v>0</v>
      </c>
      <c r="E83" s="130">
        <f>'Initial Client Information'!E83</f>
        <v>0</v>
      </c>
      <c r="F83" s="140"/>
      <c r="G83" s="136"/>
      <c r="H83" s="136"/>
      <c r="I83" s="142"/>
      <c r="J83" s="176">
        <f>'Discharge Information'!F83</f>
        <v>0</v>
      </c>
      <c r="K83" s="87"/>
    </row>
    <row r="84" spans="1:11" ht="60" customHeight="1" x14ac:dyDescent="0.25">
      <c r="A84" s="1">
        <f t="shared" si="1"/>
        <v>72</v>
      </c>
      <c r="B84" s="116">
        <f>'Initial Client Information'!B84</f>
        <v>0</v>
      </c>
      <c r="C84" s="117">
        <f>'Initial Client Information'!C84</f>
        <v>0</v>
      </c>
      <c r="D84" s="118">
        <f>'Initial Client Information'!D84</f>
        <v>0</v>
      </c>
      <c r="E84" s="130">
        <f>'Initial Client Information'!E84</f>
        <v>0</v>
      </c>
      <c r="F84" s="140"/>
      <c r="G84" s="136"/>
      <c r="H84" s="136"/>
      <c r="I84" s="142"/>
      <c r="J84" s="176">
        <f>'Discharge Information'!F84</f>
        <v>0</v>
      </c>
      <c r="K84" s="87"/>
    </row>
    <row r="85" spans="1:11" ht="60" customHeight="1" x14ac:dyDescent="0.25">
      <c r="A85" s="1">
        <f t="shared" si="1"/>
        <v>73</v>
      </c>
      <c r="B85" s="116">
        <f>'Initial Client Information'!B85</f>
        <v>0</v>
      </c>
      <c r="C85" s="117">
        <f>'Initial Client Information'!C85</f>
        <v>0</v>
      </c>
      <c r="D85" s="118">
        <f>'Initial Client Information'!D85</f>
        <v>0</v>
      </c>
      <c r="E85" s="130">
        <f>'Initial Client Information'!E85</f>
        <v>0</v>
      </c>
      <c r="F85" s="140"/>
      <c r="G85" s="136"/>
      <c r="H85" s="136"/>
      <c r="I85" s="142"/>
      <c r="J85" s="176">
        <f>'Discharge Information'!F85</f>
        <v>0</v>
      </c>
      <c r="K85" s="87"/>
    </row>
    <row r="86" spans="1:11" ht="60" customHeight="1" x14ac:dyDescent="0.25">
      <c r="A86" s="1">
        <f t="shared" si="1"/>
        <v>74</v>
      </c>
      <c r="B86" s="116">
        <f>'Initial Client Information'!B86</f>
        <v>0</v>
      </c>
      <c r="C86" s="117">
        <f>'Initial Client Information'!C86</f>
        <v>0</v>
      </c>
      <c r="D86" s="118">
        <f>'Initial Client Information'!D86</f>
        <v>0</v>
      </c>
      <c r="E86" s="130">
        <f>'Initial Client Information'!E86</f>
        <v>0</v>
      </c>
      <c r="F86" s="140"/>
      <c r="G86" s="136"/>
      <c r="H86" s="136"/>
      <c r="I86" s="142"/>
      <c r="J86" s="176">
        <f>'Discharge Information'!F86</f>
        <v>0</v>
      </c>
      <c r="K86" s="87"/>
    </row>
    <row r="87" spans="1:11" ht="60" customHeight="1" x14ac:dyDescent="0.25">
      <c r="A87" s="1">
        <f t="shared" si="1"/>
        <v>75</v>
      </c>
      <c r="B87" s="116">
        <f>'Initial Client Information'!B87</f>
        <v>0</v>
      </c>
      <c r="C87" s="117">
        <f>'Initial Client Information'!C87</f>
        <v>0</v>
      </c>
      <c r="D87" s="118">
        <f>'Initial Client Information'!D87</f>
        <v>0</v>
      </c>
      <c r="E87" s="130">
        <f>'Initial Client Information'!E87</f>
        <v>0</v>
      </c>
      <c r="F87" s="140"/>
      <c r="G87" s="136"/>
      <c r="H87" s="136"/>
      <c r="I87" s="142"/>
      <c r="J87" s="176">
        <f>'Discharge Information'!F87</f>
        <v>0</v>
      </c>
      <c r="K87" s="87"/>
    </row>
    <row r="88" spans="1:11" ht="60" customHeight="1" x14ac:dyDescent="0.25">
      <c r="A88" s="1">
        <f t="shared" si="1"/>
        <v>76</v>
      </c>
      <c r="B88" s="116">
        <f>'Initial Client Information'!B88</f>
        <v>0</v>
      </c>
      <c r="C88" s="117">
        <f>'Initial Client Information'!C88</f>
        <v>0</v>
      </c>
      <c r="D88" s="118">
        <f>'Initial Client Information'!D88</f>
        <v>0</v>
      </c>
      <c r="E88" s="130">
        <f>'Initial Client Information'!E88</f>
        <v>0</v>
      </c>
      <c r="F88" s="140"/>
      <c r="G88" s="136"/>
      <c r="H88" s="136"/>
      <c r="I88" s="142"/>
      <c r="J88" s="176">
        <f>'Discharge Information'!F88</f>
        <v>0</v>
      </c>
      <c r="K88" s="87"/>
    </row>
    <row r="89" spans="1:11" ht="60" customHeight="1" x14ac:dyDescent="0.25">
      <c r="A89" s="1">
        <f t="shared" si="1"/>
        <v>77</v>
      </c>
      <c r="B89" s="116">
        <f>'Initial Client Information'!B89</f>
        <v>0</v>
      </c>
      <c r="C89" s="117">
        <f>'Initial Client Information'!C89</f>
        <v>0</v>
      </c>
      <c r="D89" s="118">
        <f>'Initial Client Information'!D89</f>
        <v>0</v>
      </c>
      <c r="E89" s="130">
        <f>'Initial Client Information'!E89</f>
        <v>0</v>
      </c>
      <c r="F89" s="140"/>
      <c r="G89" s="136"/>
      <c r="H89" s="136"/>
      <c r="I89" s="142"/>
      <c r="J89" s="176">
        <f>'Discharge Information'!F89</f>
        <v>0</v>
      </c>
      <c r="K89" s="87"/>
    </row>
    <row r="90" spans="1:11" ht="60" customHeight="1" x14ac:dyDescent="0.25">
      <c r="A90" s="1">
        <f t="shared" si="1"/>
        <v>78</v>
      </c>
      <c r="B90" s="116">
        <f>'Initial Client Information'!B90</f>
        <v>0</v>
      </c>
      <c r="C90" s="117">
        <f>'Initial Client Information'!C90</f>
        <v>0</v>
      </c>
      <c r="D90" s="118">
        <f>'Initial Client Information'!D90</f>
        <v>0</v>
      </c>
      <c r="E90" s="130">
        <f>'Initial Client Information'!E90</f>
        <v>0</v>
      </c>
      <c r="F90" s="140"/>
      <c r="G90" s="136"/>
      <c r="H90" s="136"/>
      <c r="I90" s="142"/>
      <c r="J90" s="176">
        <f>'Discharge Information'!F90</f>
        <v>0</v>
      </c>
      <c r="K90" s="87"/>
    </row>
    <row r="91" spans="1:11" ht="60" customHeight="1" x14ac:dyDescent="0.25">
      <c r="A91" s="1">
        <f t="shared" si="1"/>
        <v>79</v>
      </c>
      <c r="B91" s="116">
        <f>'Initial Client Information'!B91</f>
        <v>0</v>
      </c>
      <c r="C91" s="117">
        <f>'Initial Client Information'!C91</f>
        <v>0</v>
      </c>
      <c r="D91" s="118">
        <f>'Initial Client Information'!D91</f>
        <v>0</v>
      </c>
      <c r="E91" s="130">
        <f>'Initial Client Information'!E91</f>
        <v>0</v>
      </c>
      <c r="F91" s="140"/>
      <c r="G91" s="136"/>
      <c r="H91" s="136"/>
      <c r="I91" s="142"/>
      <c r="J91" s="176">
        <f>'Discharge Information'!F91</f>
        <v>0</v>
      </c>
      <c r="K91" s="87"/>
    </row>
    <row r="92" spans="1:11" ht="60" customHeight="1" x14ac:dyDescent="0.25">
      <c r="A92" s="1">
        <f t="shared" si="1"/>
        <v>80</v>
      </c>
      <c r="B92" s="116">
        <f>'Initial Client Information'!B92</f>
        <v>0</v>
      </c>
      <c r="C92" s="117">
        <f>'Initial Client Information'!C92</f>
        <v>0</v>
      </c>
      <c r="D92" s="118">
        <f>'Initial Client Information'!D92</f>
        <v>0</v>
      </c>
      <c r="E92" s="130">
        <f>'Initial Client Information'!E92</f>
        <v>0</v>
      </c>
      <c r="F92" s="140"/>
      <c r="G92" s="136"/>
      <c r="H92" s="136"/>
      <c r="I92" s="142"/>
      <c r="J92" s="176">
        <f>'Discharge Information'!F92</f>
        <v>0</v>
      </c>
      <c r="K92" s="87"/>
    </row>
    <row r="93" spans="1:11" ht="60" customHeight="1" x14ac:dyDescent="0.25">
      <c r="A93" s="1">
        <f t="shared" si="1"/>
        <v>81</v>
      </c>
      <c r="B93" s="116">
        <f>'Initial Client Information'!B93</f>
        <v>0</v>
      </c>
      <c r="C93" s="117">
        <f>'Initial Client Information'!C93</f>
        <v>0</v>
      </c>
      <c r="D93" s="118">
        <f>'Initial Client Information'!D93</f>
        <v>0</v>
      </c>
      <c r="E93" s="130">
        <f>'Initial Client Information'!E93</f>
        <v>0</v>
      </c>
      <c r="F93" s="140"/>
      <c r="G93" s="136"/>
      <c r="H93" s="136"/>
      <c r="I93" s="142"/>
      <c r="J93" s="176">
        <f>'Discharge Information'!F93</f>
        <v>0</v>
      </c>
      <c r="K93" s="87"/>
    </row>
    <row r="94" spans="1:11" ht="60" customHeight="1" x14ac:dyDescent="0.25">
      <c r="A94" s="1">
        <f t="shared" si="1"/>
        <v>82</v>
      </c>
      <c r="B94" s="116">
        <f>'Initial Client Information'!B94</f>
        <v>0</v>
      </c>
      <c r="C94" s="117">
        <f>'Initial Client Information'!C94</f>
        <v>0</v>
      </c>
      <c r="D94" s="118">
        <f>'Initial Client Information'!D94</f>
        <v>0</v>
      </c>
      <c r="E94" s="130">
        <f>'Initial Client Information'!E94</f>
        <v>0</v>
      </c>
      <c r="F94" s="140"/>
      <c r="G94" s="136"/>
      <c r="H94" s="136"/>
      <c r="I94" s="142"/>
      <c r="J94" s="176">
        <f>'Discharge Information'!F94</f>
        <v>0</v>
      </c>
      <c r="K94" s="87"/>
    </row>
    <row r="95" spans="1:11" ht="60" customHeight="1" x14ac:dyDescent="0.25">
      <c r="A95" s="1">
        <f t="shared" si="1"/>
        <v>83</v>
      </c>
      <c r="B95" s="116">
        <f>'Initial Client Information'!B95</f>
        <v>0</v>
      </c>
      <c r="C95" s="117">
        <f>'Initial Client Information'!C95</f>
        <v>0</v>
      </c>
      <c r="D95" s="118">
        <f>'Initial Client Information'!D95</f>
        <v>0</v>
      </c>
      <c r="E95" s="130">
        <f>'Initial Client Information'!E95</f>
        <v>0</v>
      </c>
      <c r="F95" s="140"/>
      <c r="G95" s="136"/>
      <c r="H95" s="136"/>
      <c r="I95" s="142"/>
      <c r="J95" s="176">
        <f>'Discharge Information'!F95</f>
        <v>0</v>
      </c>
      <c r="K95" s="87"/>
    </row>
    <row r="96" spans="1:11" ht="60" customHeight="1" x14ac:dyDescent="0.25">
      <c r="A96" s="1">
        <f t="shared" si="1"/>
        <v>84</v>
      </c>
      <c r="B96" s="116">
        <f>'Initial Client Information'!B96</f>
        <v>0</v>
      </c>
      <c r="C96" s="117">
        <f>'Initial Client Information'!C96</f>
        <v>0</v>
      </c>
      <c r="D96" s="118">
        <f>'Initial Client Information'!D96</f>
        <v>0</v>
      </c>
      <c r="E96" s="130">
        <f>'Initial Client Information'!E96</f>
        <v>0</v>
      </c>
      <c r="F96" s="140"/>
      <c r="G96" s="136"/>
      <c r="H96" s="136"/>
      <c r="I96" s="142"/>
      <c r="J96" s="176">
        <f>'Discharge Information'!F96</f>
        <v>0</v>
      </c>
      <c r="K96" s="87"/>
    </row>
    <row r="97" spans="1:11" ht="60" customHeight="1" x14ac:dyDescent="0.25">
      <c r="A97" s="1">
        <f t="shared" si="1"/>
        <v>85</v>
      </c>
      <c r="B97" s="116">
        <f>'Initial Client Information'!B97</f>
        <v>0</v>
      </c>
      <c r="C97" s="117">
        <f>'Initial Client Information'!C97</f>
        <v>0</v>
      </c>
      <c r="D97" s="118">
        <f>'Initial Client Information'!D97</f>
        <v>0</v>
      </c>
      <c r="E97" s="130">
        <f>'Initial Client Information'!E97</f>
        <v>0</v>
      </c>
      <c r="F97" s="140"/>
      <c r="G97" s="136"/>
      <c r="H97" s="136"/>
      <c r="I97" s="142"/>
      <c r="J97" s="176">
        <f>'Discharge Information'!F97</f>
        <v>0</v>
      </c>
      <c r="K97" s="87"/>
    </row>
    <row r="98" spans="1:11" ht="60" customHeight="1" x14ac:dyDescent="0.25">
      <c r="A98" s="1">
        <f t="shared" si="1"/>
        <v>86</v>
      </c>
      <c r="B98" s="116">
        <f>'Initial Client Information'!B98</f>
        <v>0</v>
      </c>
      <c r="C98" s="117">
        <f>'Initial Client Information'!C98</f>
        <v>0</v>
      </c>
      <c r="D98" s="118">
        <f>'Initial Client Information'!D98</f>
        <v>0</v>
      </c>
      <c r="E98" s="130">
        <f>'Initial Client Information'!E98</f>
        <v>0</v>
      </c>
      <c r="F98" s="140"/>
      <c r="G98" s="136"/>
      <c r="H98" s="136"/>
      <c r="I98" s="142"/>
      <c r="J98" s="176">
        <f>'Discharge Information'!F98</f>
        <v>0</v>
      </c>
      <c r="K98" s="87"/>
    </row>
    <row r="99" spans="1:11" ht="60" customHeight="1" x14ac:dyDescent="0.25">
      <c r="A99" s="1">
        <f t="shared" si="1"/>
        <v>87</v>
      </c>
      <c r="B99" s="116">
        <f>'Initial Client Information'!B99</f>
        <v>0</v>
      </c>
      <c r="C99" s="117">
        <f>'Initial Client Information'!C99</f>
        <v>0</v>
      </c>
      <c r="D99" s="118">
        <f>'Initial Client Information'!D99</f>
        <v>0</v>
      </c>
      <c r="E99" s="130">
        <f>'Initial Client Information'!E99</f>
        <v>0</v>
      </c>
      <c r="F99" s="140"/>
      <c r="G99" s="136"/>
      <c r="H99" s="136"/>
      <c r="I99" s="142"/>
      <c r="J99" s="176">
        <f>'Discharge Information'!F99</f>
        <v>0</v>
      </c>
      <c r="K99" s="87"/>
    </row>
    <row r="100" spans="1:11" ht="60" customHeight="1" x14ac:dyDescent="0.25">
      <c r="A100" s="1">
        <f t="shared" si="1"/>
        <v>88</v>
      </c>
      <c r="B100" s="116">
        <f>'Initial Client Information'!B100</f>
        <v>0</v>
      </c>
      <c r="C100" s="117">
        <f>'Initial Client Information'!C100</f>
        <v>0</v>
      </c>
      <c r="D100" s="118">
        <f>'Initial Client Information'!D100</f>
        <v>0</v>
      </c>
      <c r="E100" s="130">
        <f>'Initial Client Information'!E100</f>
        <v>0</v>
      </c>
      <c r="F100" s="140"/>
      <c r="G100" s="136"/>
      <c r="H100" s="136"/>
      <c r="I100" s="142"/>
      <c r="J100" s="176">
        <f>'Discharge Information'!F100</f>
        <v>0</v>
      </c>
      <c r="K100" s="87"/>
    </row>
    <row r="101" spans="1:11" ht="60" customHeight="1" x14ac:dyDescent="0.25">
      <c r="A101" s="1">
        <f t="shared" si="1"/>
        <v>89</v>
      </c>
      <c r="B101" s="116">
        <f>'Initial Client Information'!B101</f>
        <v>0</v>
      </c>
      <c r="C101" s="117">
        <f>'Initial Client Information'!C101</f>
        <v>0</v>
      </c>
      <c r="D101" s="118">
        <f>'Initial Client Information'!D101</f>
        <v>0</v>
      </c>
      <c r="E101" s="130">
        <f>'Initial Client Information'!E101</f>
        <v>0</v>
      </c>
      <c r="F101" s="140"/>
      <c r="G101" s="136"/>
      <c r="H101" s="136"/>
      <c r="I101" s="142"/>
      <c r="J101" s="176">
        <f>'Discharge Information'!F101</f>
        <v>0</v>
      </c>
      <c r="K101" s="87"/>
    </row>
    <row r="102" spans="1:11" ht="60" customHeight="1" x14ac:dyDescent="0.25">
      <c r="A102" s="1">
        <f t="shared" si="1"/>
        <v>90</v>
      </c>
      <c r="B102" s="116">
        <f>'Initial Client Information'!B102</f>
        <v>0</v>
      </c>
      <c r="C102" s="117">
        <f>'Initial Client Information'!C102</f>
        <v>0</v>
      </c>
      <c r="D102" s="118">
        <f>'Initial Client Information'!D102</f>
        <v>0</v>
      </c>
      <c r="E102" s="130">
        <f>'Initial Client Information'!E102</f>
        <v>0</v>
      </c>
      <c r="F102" s="140"/>
      <c r="G102" s="136"/>
      <c r="H102" s="136"/>
      <c r="I102" s="142"/>
      <c r="J102" s="176">
        <f>'Discharge Information'!F102</f>
        <v>0</v>
      </c>
      <c r="K102" s="87"/>
    </row>
    <row r="103" spans="1:11" ht="60" customHeight="1" x14ac:dyDescent="0.25">
      <c r="A103" s="1">
        <f t="shared" si="1"/>
        <v>91</v>
      </c>
      <c r="B103" s="116">
        <f>'Initial Client Information'!B103</f>
        <v>0</v>
      </c>
      <c r="C103" s="117">
        <f>'Initial Client Information'!C103</f>
        <v>0</v>
      </c>
      <c r="D103" s="118">
        <f>'Initial Client Information'!D103</f>
        <v>0</v>
      </c>
      <c r="E103" s="130">
        <f>'Initial Client Information'!E103</f>
        <v>0</v>
      </c>
      <c r="F103" s="140"/>
      <c r="G103" s="136"/>
      <c r="H103" s="136"/>
      <c r="I103" s="142"/>
      <c r="J103" s="176">
        <f>'Discharge Information'!F103</f>
        <v>0</v>
      </c>
      <c r="K103" s="87"/>
    </row>
    <row r="104" spans="1:11" ht="60" customHeight="1" x14ac:dyDescent="0.25">
      <c r="A104" s="1">
        <f t="shared" si="1"/>
        <v>92</v>
      </c>
      <c r="B104" s="116">
        <f>'Initial Client Information'!B104</f>
        <v>0</v>
      </c>
      <c r="C104" s="117">
        <f>'Initial Client Information'!C104</f>
        <v>0</v>
      </c>
      <c r="D104" s="118">
        <f>'Initial Client Information'!D104</f>
        <v>0</v>
      </c>
      <c r="E104" s="130">
        <f>'Initial Client Information'!E104</f>
        <v>0</v>
      </c>
      <c r="F104" s="140"/>
      <c r="G104" s="136"/>
      <c r="H104" s="136"/>
      <c r="I104" s="142"/>
      <c r="J104" s="176">
        <f>'Discharge Information'!F104</f>
        <v>0</v>
      </c>
      <c r="K104" s="87"/>
    </row>
    <row r="105" spans="1:11" ht="60" customHeight="1" x14ac:dyDescent="0.25">
      <c r="A105" s="1">
        <f t="shared" si="1"/>
        <v>93</v>
      </c>
      <c r="B105" s="116">
        <f>'Initial Client Information'!B105</f>
        <v>0</v>
      </c>
      <c r="C105" s="117">
        <f>'Initial Client Information'!C105</f>
        <v>0</v>
      </c>
      <c r="D105" s="118">
        <f>'Initial Client Information'!D105</f>
        <v>0</v>
      </c>
      <c r="E105" s="130">
        <f>'Initial Client Information'!E105</f>
        <v>0</v>
      </c>
      <c r="F105" s="140"/>
      <c r="G105" s="136"/>
      <c r="H105" s="136"/>
      <c r="I105" s="142"/>
      <c r="J105" s="176">
        <f>'Discharge Information'!F105</f>
        <v>0</v>
      </c>
      <c r="K105" s="87"/>
    </row>
    <row r="106" spans="1:11" ht="60" customHeight="1" x14ac:dyDescent="0.25">
      <c r="A106" s="1">
        <f t="shared" si="1"/>
        <v>94</v>
      </c>
      <c r="B106" s="116">
        <f>'Initial Client Information'!B106</f>
        <v>0</v>
      </c>
      <c r="C106" s="117">
        <f>'Initial Client Information'!C106</f>
        <v>0</v>
      </c>
      <c r="D106" s="118">
        <f>'Initial Client Information'!D106</f>
        <v>0</v>
      </c>
      <c r="E106" s="130">
        <f>'Initial Client Information'!E106</f>
        <v>0</v>
      </c>
      <c r="F106" s="140"/>
      <c r="G106" s="136"/>
      <c r="H106" s="136"/>
      <c r="I106" s="142"/>
      <c r="J106" s="176">
        <f>'Discharge Information'!F106</f>
        <v>0</v>
      </c>
      <c r="K106" s="87"/>
    </row>
    <row r="107" spans="1:11" ht="60" customHeight="1" x14ac:dyDescent="0.25">
      <c r="A107" s="1">
        <f t="shared" si="1"/>
        <v>95</v>
      </c>
      <c r="B107" s="116">
        <f>'Initial Client Information'!B107</f>
        <v>0</v>
      </c>
      <c r="C107" s="117">
        <f>'Initial Client Information'!C107</f>
        <v>0</v>
      </c>
      <c r="D107" s="118">
        <f>'Initial Client Information'!D107</f>
        <v>0</v>
      </c>
      <c r="E107" s="130">
        <f>'Initial Client Information'!E107</f>
        <v>0</v>
      </c>
      <c r="F107" s="140"/>
      <c r="G107" s="136"/>
      <c r="H107" s="136"/>
      <c r="I107" s="142"/>
      <c r="J107" s="176">
        <f>'Discharge Information'!F107</f>
        <v>0</v>
      </c>
      <c r="K107" s="87"/>
    </row>
    <row r="108" spans="1:11" ht="60" customHeight="1" x14ac:dyDescent="0.25">
      <c r="A108" s="1">
        <f t="shared" si="1"/>
        <v>96</v>
      </c>
      <c r="B108" s="116">
        <f>'Initial Client Information'!B108</f>
        <v>0</v>
      </c>
      <c r="C108" s="117">
        <f>'Initial Client Information'!C108</f>
        <v>0</v>
      </c>
      <c r="D108" s="118">
        <f>'Initial Client Information'!D108</f>
        <v>0</v>
      </c>
      <c r="E108" s="130">
        <f>'Initial Client Information'!E108</f>
        <v>0</v>
      </c>
      <c r="F108" s="140"/>
      <c r="G108" s="136"/>
      <c r="H108" s="136"/>
      <c r="I108" s="142"/>
      <c r="J108" s="176">
        <f>'Discharge Information'!F108</f>
        <v>0</v>
      </c>
      <c r="K108" s="87"/>
    </row>
    <row r="109" spans="1:11" ht="60" customHeight="1" x14ac:dyDescent="0.25">
      <c r="A109" s="1">
        <f t="shared" si="1"/>
        <v>97</v>
      </c>
      <c r="B109" s="116">
        <f>'Initial Client Information'!B109</f>
        <v>0</v>
      </c>
      <c r="C109" s="117">
        <f>'Initial Client Information'!C109</f>
        <v>0</v>
      </c>
      <c r="D109" s="118">
        <f>'Initial Client Information'!D109</f>
        <v>0</v>
      </c>
      <c r="E109" s="130">
        <f>'Initial Client Information'!E109</f>
        <v>0</v>
      </c>
      <c r="F109" s="140"/>
      <c r="G109" s="136"/>
      <c r="H109" s="136"/>
      <c r="I109" s="142"/>
      <c r="J109" s="176">
        <f>'Discharge Information'!F109</f>
        <v>0</v>
      </c>
      <c r="K109" s="87"/>
    </row>
    <row r="110" spans="1:11" ht="60" customHeight="1" x14ac:dyDescent="0.25">
      <c r="A110" s="1">
        <f t="shared" si="1"/>
        <v>98</v>
      </c>
      <c r="B110" s="116">
        <f>'Initial Client Information'!B110</f>
        <v>0</v>
      </c>
      <c r="C110" s="117">
        <f>'Initial Client Information'!C110</f>
        <v>0</v>
      </c>
      <c r="D110" s="118">
        <f>'Initial Client Information'!D110</f>
        <v>0</v>
      </c>
      <c r="E110" s="130">
        <f>'Initial Client Information'!E110</f>
        <v>0</v>
      </c>
      <c r="F110" s="140"/>
      <c r="G110" s="136"/>
      <c r="H110" s="136"/>
      <c r="I110" s="142"/>
      <c r="J110" s="176">
        <f>'Discharge Information'!F110</f>
        <v>0</v>
      </c>
      <c r="K110" s="87"/>
    </row>
    <row r="111" spans="1:11" ht="60" customHeight="1" x14ac:dyDescent="0.25">
      <c r="A111" s="1">
        <f t="shared" si="1"/>
        <v>99</v>
      </c>
      <c r="B111" s="116">
        <f>'Initial Client Information'!B111</f>
        <v>0</v>
      </c>
      <c r="C111" s="117">
        <f>'Initial Client Information'!C111</f>
        <v>0</v>
      </c>
      <c r="D111" s="118">
        <f>'Initial Client Information'!D111</f>
        <v>0</v>
      </c>
      <c r="E111" s="130">
        <f>'Initial Client Information'!E111</f>
        <v>0</v>
      </c>
      <c r="F111" s="140"/>
      <c r="G111" s="136"/>
      <c r="H111" s="136"/>
      <c r="I111" s="142"/>
      <c r="J111" s="176">
        <f>'Discharge Information'!F111</f>
        <v>0</v>
      </c>
      <c r="K111" s="87"/>
    </row>
    <row r="112" spans="1:11" ht="60" customHeight="1" x14ac:dyDescent="0.25">
      <c r="A112" s="1">
        <f t="shared" si="1"/>
        <v>100</v>
      </c>
      <c r="B112" s="116">
        <f>'Initial Client Information'!B112</f>
        <v>0</v>
      </c>
      <c r="C112" s="117">
        <f>'Initial Client Information'!C112</f>
        <v>0</v>
      </c>
      <c r="D112" s="118">
        <f>'Initial Client Information'!D112</f>
        <v>0</v>
      </c>
      <c r="E112" s="130">
        <f>'Initial Client Information'!E112</f>
        <v>0</v>
      </c>
      <c r="F112" s="140"/>
      <c r="G112" s="136"/>
      <c r="H112" s="136"/>
      <c r="I112" s="142"/>
      <c r="J112" s="176">
        <f>'Discharge Information'!F112</f>
        <v>0</v>
      </c>
      <c r="K112" s="87"/>
    </row>
    <row r="113" spans="1:11" ht="60" customHeight="1" x14ac:dyDescent="0.25">
      <c r="A113" s="1">
        <f t="shared" si="1"/>
        <v>101</v>
      </c>
      <c r="B113" s="116">
        <f>'Initial Client Information'!B113</f>
        <v>0</v>
      </c>
      <c r="C113" s="117">
        <f>'Initial Client Information'!C113</f>
        <v>0</v>
      </c>
      <c r="D113" s="118">
        <f>'Initial Client Information'!D113</f>
        <v>0</v>
      </c>
      <c r="E113" s="130">
        <f>'Initial Client Information'!E113</f>
        <v>0</v>
      </c>
      <c r="F113" s="140"/>
      <c r="G113" s="136"/>
      <c r="H113" s="136"/>
      <c r="I113" s="142"/>
      <c r="J113" s="176">
        <f>'Discharge Information'!F113</f>
        <v>0</v>
      </c>
      <c r="K113" s="87"/>
    </row>
    <row r="114" spans="1:11" ht="60" customHeight="1" x14ac:dyDescent="0.25">
      <c r="A114" s="1">
        <f t="shared" si="1"/>
        <v>102</v>
      </c>
      <c r="B114" s="116">
        <f>'Initial Client Information'!B114</f>
        <v>0</v>
      </c>
      <c r="C114" s="117">
        <f>'Initial Client Information'!C114</f>
        <v>0</v>
      </c>
      <c r="D114" s="118">
        <f>'Initial Client Information'!D114</f>
        <v>0</v>
      </c>
      <c r="E114" s="130">
        <f>'Initial Client Information'!E114</f>
        <v>0</v>
      </c>
      <c r="F114" s="140"/>
      <c r="G114" s="136"/>
      <c r="H114" s="136"/>
      <c r="I114" s="142"/>
      <c r="J114" s="176">
        <f>'Discharge Information'!F114</f>
        <v>0</v>
      </c>
      <c r="K114" s="87"/>
    </row>
    <row r="115" spans="1:11" ht="60" customHeight="1" x14ac:dyDescent="0.25">
      <c r="A115" s="1">
        <f t="shared" si="1"/>
        <v>103</v>
      </c>
      <c r="B115" s="116">
        <f>'Initial Client Information'!B115</f>
        <v>0</v>
      </c>
      <c r="C115" s="117">
        <f>'Initial Client Information'!C115</f>
        <v>0</v>
      </c>
      <c r="D115" s="118">
        <f>'Initial Client Information'!D115</f>
        <v>0</v>
      </c>
      <c r="E115" s="130">
        <f>'Initial Client Information'!E115</f>
        <v>0</v>
      </c>
      <c r="F115" s="140"/>
      <c r="G115" s="136"/>
      <c r="H115" s="136"/>
      <c r="I115" s="142"/>
      <c r="J115" s="176">
        <f>'Discharge Information'!F115</f>
        <v>0</v>
      </c>
      <c r="K115" s="87"/>
    </row>
    <row r="116" spans="1:11" ht="60" customHeight="1" x14ac:dyDescent="0.25">
      <c r="A116" s="1">
        <f t="shared" si="1"/>
        <v>104</v>
      </c>
      <c r="B116" s="116">
        <f>'Initial Client Information'!B116</f>
        <v>0</v>
      </c>
      <c r="C116" s="117">
        <f>'Initial Client Information'!C116</f>
        <v>0</v>
      </c>
      <c r="D116" s="118">
        <f>'Initial Client Information'!D116</f>
        <v>0</v>
      </c>
      <c r="E116" s="130">
        <f>'Initial Client Information'!E116</f>
        <v>0</v>
      </c>
      <c r="F116" s="140"/>
      <c r="G116" s="136"/>
      <c r="H116" s="136"/>
      <c r="I116" s="142"/>
      <c r="J116" s="176">
        <f>'Discharge Information'!F116</f>
        <v>0</v>
      </c>
      <c r="K116" s="87"/>
    </row>
    <row r="117" spans="1:11" ht="60" customHeight="1" x14ac:dyDescent="0.25">
      <c r="A117" s="1">
        <f t="shared" si="1"/>
        <v>105</v>
      </c>
      <c r="B117" s="116">
        <f>'Initial Client Information'!B117</f>
        <v>0</v>
      </c>
      <c r="C117" s="117">
        <f>'Initial Client Information'!C117</f>
        <v>0</v>
      </c>
      <c r="D117" s="118">
        <f>'Initial Client Information'!D117</f>
        <v>0</v>
      </c>
      <c r="E117" s="130">
        <f>'Initial Client Information'!E117</f>
        <v>0</v>
      </c>
      <c r="F117" s="140"/>
      <c r="G117" s="136"/>
      <c r="H117" s="136"/>
      <c r="I117" s="142"/>
      <c r="J117" s="176">
        <f>'Discharge Information'!F117</f>
        <v>0</v>
      </c>
      <c r="K117" s="87"/>
    </row>
    <row r="118" spans="1:11" ht="60" customHeight="1" x14ac:dyDescent="0.25">
      <c r="A118" s="1">
        <f t="shared" si="1"/>
        <v>106</v>
      </c>
      <c r="B118" s="116">
        <f>'Initial Client Information'!B118</f>
        <v>0</v>
      </c>
      <c r="C118" s="117">
        <f>'Initial Client Information'!C118</f>
        <v>0</v>
      </c>
      <c r="D118" s="118">
        <f>'Initial Client Information'!D118</f>
        <v>0</v>
      </c>
      <c r="E118" s="130">
        <f>'Initial Client Information'!E118</f>
        <v>0</v>
      </c>
      <c r="F118" s="140"/>
      <c r="G118" s="136"/>
      <c r="H118" s="136"/>
      <c r="I118" s="142"/>
      <c r="J118" s="176">
        <f>'Discharge Information'!F118</f>
        <v>0</v>
      </c>
      <c r="K118" s="87"/>
    </row>
    <row r="119" spans="1:11" ht="60" customHeight="1" x14ac:dyDescent="0.25">
      <c r="A119" s="1">
        <f t="shared" si="1"/>
        <v>107</v>
      </c>
      <c r="B119" s="116">
        <f>'Initial Client Information'!B119</f>
        <v>0</v>
      </c>
      <c r="C119" s="117">
        <f>'Initial Client Information'!C119</f>
        <v>0</v>
      </c>
      <c r="D119" s="118">
        <f>'Initial Client Information'!D119</f>
        <v>0</v>
      </c>
      <c r="E119" s="130">
        <f>'Initial Client Information'!E119</f>
        <v>0</v>
      </c>
      <c r="F119" s="140"/>
      <c r="G119" s="136"/>
      <c r="H119" s="136"/>
      <c r="I119" s="142"/>
      <c r="J119" s="176">
        <f>'Discharge Information'!F119</f>
        <v>0</v>
      </c>
      <c r="K119" s="87"/>
    </row>
    <row r="120" spans="1:11" ht="60" customHeight="1" x14ac:dyDescent="0.25">
      <c r="A120" s="1">
        <f t="shared" si="1"/>
        <v>108</v>
      </c>
      <c r="B120" s="116">
        <f>'Initial Client Information'!B120</f>
        <v>0</v>
      </c>
      <c r="C120" s="117">
        <f>'Initial Client Information'!C120</f>
        <v>0</v>
      </c>
      <c r="D120" s="118">
        <f>'Initial Client Information'!D120</f>
        <v>0</v>
      </c>
      <c r="E120" s="130">
        <f>'Initial Client Information'!E120</f>
        <v>0</v>
      </c>
      <c r="F120" s="140"/>
      <c r="G120" s="136"/>
      <c r="H120" s="136"/>
      <c r="I120" s="142"/>
      <c r="J120" s="176">
        <f>'Discharge Information'!F120</f>
        <v>0</v>
      </c>
      <c r="K120" s="87"/>
    </row>
    <row r="121" spans="1:11" ht="60" customHeight="1" x14ac:dyDescent="0.25">
      <c r="A121" s="1">
        <f t="shared" si="1"/>
        <v>109</v>
      </c>
      <c r="B121" s="116">
        <f>'Initial Client Information'!B121</f>
        <v>0</v>
      </c>
      <c r="C121" s="117">
        <f>'Initial Client Information'!C121</f>
        <v>0</v>
      </c>
      <c r="D121" s="118">
        <f>'Initial Client Information'!D121</f>
        <v>0</v>
      </c>
      <c r="E121" s="130">
        <f>'Initial Client Information'!E121</f>
        <v>0</v>
      </c>
      <c r="F121" s="140"/>
      <c r="G121" s="136"/>
      <c r="H121" s="136"/>
      <c r="I121" s="142"/>
      <c r="J121" s="176">
        <f>'Discharge Information'!F121</f>
        <v>0</v>
      </c>
      <c r="K121" s="87"/>
    </row>
    <row r="122" spans="1:11" ht="60" customHeight="1" x14ac:dyDescent="0.25">
      <c r="A122" s="1">
        <f t="shared" si="1"/>
        <v>110</v>
      </c>
      <c r="B122" s="116">
        <f>'Initial Client Information'!B122</f>
        <v>0</v>
      </c>
      <c r="C122" s="117">
        <f>'Initial Client Information'!C122</f>
        <v>0</v>
      </c>
      <c r="D122" s="118">
        <f>'Initial Client Information'!D122</f>
        <v>0</v>
      </c>
      <c r="E122" s="130">
        <f>'Initial Client Information'!E122</f>
        <v>0</v>
      </c>
      <c r="F122" s="140"/>
      <c r="G122" s="136"/>
      <c r="H122" s="136"/>
      <c r="I122" s="142"/>
      <c r="J122" s="176">
        <f>'Discharge Information'!F122</f>
        <v>0</v>
      </c>
      <c r="K122" s="87"/>
    </row>
    <row r="123" spans="1:11" ht="60" customHeight="1" x14ac:dyDescent="0.25">
      <c r="A123" s="1">
        <f t="shared" si="1"/>
        <v>111</v>
      </c>
      <c r="B123" s="116">
        <f>'Initial Client Information'!B123</f>
        <v>0</v>
      </c>
      <c r="C123" s="117">
        <f>'Initial Client Information'!C123</f>
        <v>0</v>
      </c>
      <c r="D123" s="118">
        <f>'Initial Client Information'!D123</f>
        <v>0</v>
      </c>
      <c r="E123" s="130">
        <f>'Initial Client Information'!E123</f>
        <v>0</v>
      </c>
      <c r="F123" s="140"/>
      <c r="G123" s="136"/>
      <c r="H123" s="136"/>
      <c r="I123" s="142"/>
      <c r="J123" s="176">
        <f>'Discharge Information'!F123</f>
        <v>0</v>
      </c>
      <c r="K123" s="87"/>
    </row>
    <row r="124" spans="1:11" ht="60" customHeight="1" x14ac:dyDescent="0.25">
      <c r="A124" s="1">
        <f t="shared" si="1"/>
        <v>112</v>
      </c>
      <c r="B124" s="116">
        <f>'Initial Client Information'!B124</f>
        <v>0</v>
      </c>
      <c r="C124" s="117">
        <f>'Initial Client Information'!C124</f>
        <v>0</v>
      </c>
      <c r="D124" s="118">
        <f>'Initial Client Information'!D124</f>
        <v>0</v>
      </c>
      <c r="E124" s="130">
        <f>'Initial Client Information'!E124</f>
        <v>0</v>
      </c>
      <c r="F124" s="140"/>
      <c r="G124" s="136"/>
      <c r="H124" s="136"/>
      <c r="I124" s="142"/>
      <c r="J124" s="176">
        <f>'Discharge Information'!F124</f>
        <v>0</v>
      </c>
      <c r="K124" s="87"/>
    </row>
    <row r="125" spans="1:11" ht="60" customHeight="1" x14ac:dyDescent="0.25">
      <c r="A125" s="1">
        <f t="shared" si="1"/>
        <v>113</v>
      </c>
      <c r="B125" s="116">
        <f>'Initial Client Information'!B125</f>
        <v>0</v>
      </c>
      <c r="C125" s="117">
        <f>'Initial Client Information'!C125</f>
        <v>0</v>
      </c>
      <c r="D125" s="118">
        <f>'Initial Client Information'!D125</f>
        <v>0</v>
      </c>
      <c r="E125" s="130">
        <f>'Initial Client Information'!E125</f>
        <v>0</v>
      </c>
      <c r="F125" s="140"/>
      <c r="G125" s="136"/>
      <c r="H125" s="136"/>
      <c r="I125" s="142"/>
      <c r="J125" s="176">
        <f>'Discharge Information'!F125</f>
        <v>0</v>
      </c>
      <c r="K125" s="87"/>
    </row>
    <row r="126" spans="1:11" ht="60" customHeight="1" x14ac:dyDescent="0.25">
      <c r="A126" s="1">
        <f t="shared" si="1"/>
        <v>114</v>
      </c>
      <c r="B126" s="116">
        <f>'Initial Client Information'!B126</f>
        <v>0</v>
      </c>
      <c r="C126" s="117">
        <f>'Initial Client Information'!C126</f>
        <v>0</v>
      </c>
      <c r="D126" s="118">
        <f>'Initial Client Information'!D126</f>
        <v>0</v>
      </c>
      <c r="E126" s="130">
        <f>'Initial Client Information'!E126</f>
        <v>0</v>
      </c>
      <c r="F126" s="140"/>
      <c r="G126" s="136"/>
      <c r="H126" s="136"/>
      <c r="I126" s="142"/>
      <c r="J126" s="176">
        <f>'Discharge Information'!F126</f>
        <v>0</v>
      </c>
      <c r="K126" s="87"/>
    </row>
    <row r="127" spans="1:11" ht="60" customHeight="1" x14ac:dyDescent="0.25">
      <c r="A127" s="1">
        <f t="shared" si="1"/>
        <v>115</v>
      </c>
      <c r="B127" s="116">
        <f>'Initial Client Information'!B127</f>
        <v>0</v>
      </c>
      <c r="C127" s="117">
        <f>'Initial Client Information'!C127</f>
        <v>0</v>
      </c>
      <c r="D127" s="118">
        <f>'Initial Client Information'!D127</f>
        <v>0</v>
      </c>
      <c r="E127" s="130">
        <f>'Initial Client Information'!E127</f>
        <v>0</v>
      </c>
      <c r="F127" s="140"/>
      <c r="G127" s="136"/>
      <c r="H127" s="136"/>
      <c r="I127" s="142"/>
      <c r="J127" s="176">
        <f>'Discharge Information'!F127</f>
        <v>0</v>
      </c>
      <c r="K127" s="87"/>
    </row>
    <row r="128" spans="1:11" ht="60" customHeight="1" x14ac:dyDescent="0.25">
      <c r="A128" s="1">
        <f t="shared" si="1"/>
        <v>116</v>
      </c>
      <c r="B128" s="116">
        <f>'Initial Client Information'!B128</f>
        <v>0</v>
      </c>
      <c r="C128" s="117">
        <f>'Initial Client Information'!C128</f>
        <v>0</v>
      </c>
      <c r="D128" s="118">
        <f>'Initial Client Information'!D128</f>
        <v>0</v>
      </c>
      <c r="E128" s="130">
        <f>'Initial Client Information'!E128</f>
        <v>0</v>
      </c>
      <c r="F128" s="140"/>
      <c r="G128" s="136"/>
      <c r="H128" s="136"/>
      <c r="I128" s="142"/>
      <c r="J128" s="176">
        <f>'Discharge Information'!F128</f>
        <v>0</v>
      </c>
      <c r="K128" s="87"/>
    </row>
    <row r="129" spans="1:11" ht="60" customHeight="1" x14ac:dyDescent="0.25">
      <c r="A129" s="1">
        <f t="shared" si="1"/>
        <v>117</v>
      </c>
      <c r="B129" s="116">
        <f>'Initial Client Information'!B129</f>
        <v>0</v>
      </c>
      <c r="C129" s="117">
        <f>'Initial Client Information'!C129</f>
        <v>0</v>
      </c>
      <c r="D129" s="118">
        <f>'Initial Client Information'!D129</f>
        <v>0</v>
      </c>
      <c r="E129" s="130">
        <f>'Initial Client Information'!E129</f>
        <v>0</v>
      </c>
      <c r="F129" s="140"/>
      <c r="G129" s="136"/>
      <c r="H129" s="136"/>
      <c r="I129" s="142"/>
      <c r="J129" s="176">
        <f>'Discharge Information'!F129</f>
        <v>0</v>
      </c>
      <c r="K129" s="87"/>
    </row>
    <row r="130" spans="1:11" ht="60" customHeight="1" x14ac:dyDescent="0.25">
      <c r="A130" s="1">
        <f t="shared" si="1"/>
        <v>118</v>
      </c>
      <c r="B130" s="116">
        <f>'Initial Client Information'!B130</f>
        <v>0</v>
      </c>
      <c r="C130" s="117">
        <f>'Initial Client Information'!C130</f>
        <v>0</v>
      </c>
      <c r="D130" s="118">
        <f>'Initial Client Information'!D130</f>
        <v>0</v>
      </c>
      <c r="E130" s="130">
        <f>'Initial Client Information'!E130</f>
        <v>0</v>
      </c>
      <c r="F130" s="140"/>
      <c r="G130" s="136"/>
      <c r="H130" s="136"/>
      <c r="I130" s="142"/>
      <c r="J130" s="176">
        <f>'Discharge Information'!F130</f>
        <v>0</v>
      </c>
      <c r="K130" s="87"/>
    </row>
    <row r="131" spans="1:11" ht="60" customHeight="1" x14ac:dyDescent="0.25">
      <c r="A131" s="1">
        <f t="shared" si="1"/>
        <v>119</v>
      </c>
      <c r="B131" s="116">
        <f>'Initial Client Information'!B131</f>
        <v>0</v>
      </c>
      <c r="C131" s="117">
        <f>'Initial Client Information'!C131</f>
        <v>0</v>
      </c>
      <c r="D131" s="118">
        <f>'Initial Client Information'!D131</f>
        <v>0</v>
      </c>
      <c r="E131" s="130">
        <f>'Initial Client Information'!E131</f>
        <v>0</v>
      </c>
      <c r="F131" s="140"/>
      <c r="G131" s="136"/>
      <c r="H131" s="136"/>
      <c r="I131" s="142"/>
      <c r="J131" s="176">
        <f>'Discharge Information'!F131</f>
        <v>0</v>
      </c>
      <c r="K131" s="87"/>
    </row>
    <row r="132" spans="1:11" ht="60" customHeight="1" x14ac:dyDescent="0.25">
      <c r="A132" s="1">
        <f t="shared" si="1"/>
        <v>120</v>
      </c>
      <c r="B132" s="116">
        <f>'Initial Client Information'!B132</f>
        <v>0</v>
      </c>
      <c r="C132" s="117">
        <f>'Initial Client Information'!C132</f>
        <v>0</v>
      </c>
      <c r="D132" s="118">
        <f>'Initial Client Information'!D132</f>
        <v>0</v>
      </c>
      <c r="E132" s="130">
        <f>'Initial Client Information'!E132</f>
        <v>0</v>
      </c>
      <c r="F132" s="140"/>
      <c r="G132" s="136"/>
      <c r="H132" s="136"/>
      <c r="I132" s="142"/>
      <c r="J132" s="176">
        <f>'Discharge Information'!F132</f>
        <v>0</v>
      </c>
      <c r="K132" s="87"/>
    </row>
    <row r="133" spans="1:11" ht="60" customHeight="1" x14ac:dyDescent="0.25">
      <c r="A133" s="1">
        <f t="shared" si="1"/>
        <v>121</v>
      </c>
      <c r="B133" s="116">
        <f>'Initial Client Information'!B133</f>
        <v>0</v>
      </c>
      <c r="C133" s="117">
        <f>'Initial Client Information'!C133</f>
        <v>0</v>
      </c>
      <c r="D133" s="118">
        <f>'Initial Client Information'!D133</f>
        <v>0</v>
      </c>
      <c r="E133" s="130">
        <f>'Initial Client Information'!E133</f>
        <v>0</v>
      </c>
      <c r="F133" s="140"/>
      <c r="G133" s="136"/>
      <c r="H133" s="136"/>
      <c r="I133" s="142"/>
      <c r="J133" s="176">
        <f>'Discharge Information'!F133</f>
        <v>0</v>
      </c>
      <c r="K133" s="87"/>
    </row>
    <row r="134" spans="1:11" ht="60" customHeight="1" x14ac:dyDescent="0.25">
      <c r="A134" s="1">
        <f t="shared" si="1"/>
        <v>122</v>
      </c>
      <c r="B134" s="116">
        <f>'Initial Client Information'!B134</f>
        <v>0</v>
      </c>
      <c r="C134" s="117">
        <f>'Initial Client Information'!C134</f>
        <v>0</v>
      </c>
      <c r="D134" s="118">
        <f>'Initial Client Information'!D134</f>
        <v>0</v>
      </c>
      <c r="E134" s="130">
        <f>'Initial Client Information'!E134</f>
        <v>0</v>
      </c>
      <c r="F134" s="140"/>
      <c r="G134" s="136"/>
      <c r="H134" s="136"/>
      <c r="I134" s="142"/>
      <c r="J134" s="176">
        <f>'Discharge Information'!F134</f>
        <v>0</v>
      </c>
      <c r="K134" s="87"/>
    </row>
    <row r="135" spans="1:11" ht="60" customHeight="1" x14ac:dyDescent="0.25">
      <c r="A135" s="1">
        <f t="shared" si="1"/>
        <v>123</v>
      </c>
      <c r="B135" s="116">
        <f>'Initial Client Information'!B135</f>
        <v>0</v>
      </c>
      <c r="C135" s="117">
        <f>'Initial Client Information'!C135</f>
        <v>0</v>
      </c>
      <c r="D135" s="118">
        <f>'Initial Client Information'!D135</f>
        <v>0</v>
      </c>
      <c r="E135" s="130">
        <f>'Initial Client Information'!E135</f>
        <v>0</v>
      </c>
      <c r="F135" s="140"/>
      <c r="G135" s="136"/>
      <c r="H135" s="136"/>
      <c r="I135" s="142"/>
      <c r="J135" s="176">
        <f>'Discharge Information'!F135</f>
        <v>0</v>
      </c>
      <c r="K135" s="87"/>
    </row>
    <row r="136" spans="1:11" ht="60" customHeight="1" x14ac:dyDescent="0.25">
      <c r="A136" s="1">
        <f t="shared" si="1"/>
        <v>124</v>
      </c>
      <c r="B136" s="116">
        <f>'Initial Client Information'!B136</f>
        <v>0</v>
      </c>
      <c r="C136" s="117">
        <f>'Initial Client Information'!C136</f>
        <v>0</v>
      </c>
      <c r="D136" s="118">
        <f>'Initial Client Information'!D136</f>
        <v>0</v>
      </c>
      <c r="E136" s="130">
        <f>'Initial Client Information'!E136</f>
        <v>0</v>
      </c>
      <c r="F136" s="140"/>
      <c r="G136" s="136"/>
      <c r="H136" s="136"/>
      <c r="I136" s="142"/>
      <c r="J136" s="176">
        <f>'Discharge Information'!F136</f>
        <v>0</v>
      </c>
      <c r="K136" s="87"/>
    </row>
    <row r="137" spans="1:11" ht="60" customHeight="1" x14ac:dyDescent="0.25">
      <c r="A137" s="1">
        <f t="shared" si="1"/>
        <v>125</v>
      </c>
      <c r="B137" s="116">
        <f>'Initial Client Information'!B137</f>
        <v>0</v>
      </c>
      <c r="C137" s="117">
        <f>'Initial Client Information'!C137</f>
        <v>0</v>
      </c>
      <c r="D137" s="118">
        <f>'Initial Client Information'!D137</f>
        <v>0</v>
      </c>
      <c r="E137" s="130">
        <f>'Initial Client Information'!E137</f>
        <v>0</v>
      </c>
      <c r="F137" s="140"/>
      <c r="G137" s="136"/>
      <c r="H137" s="136"/>
      <c r="I137" s="142"/>
      <c r="J137" s="176">
        <f>'Discharge Information'!F137</f>
        <v>0</v>
      </c>
      <c r="K137" s="87"/>
    </row>
    <row r="138" spans="1:11" ht="60" customHeight="1" x14ac:dyDescent="0.25">
      <c r="A138" s="1">
        <f t="shared" si="1"/>
        <v>126</v>
      </c>
      <c r="B138" s="116">
        <f>'Initial Client Information'!B138</f>
        <v>0</v>
      </c>
      <c r="C138" s="117">
        <f>'Initial Client Information'!C138</f>
        <v>0</v>
      </c>
      <c r="D138" s="118">
        <f>'Initial Client Information'!D138</f>
        <v>0</v>
      </c>
      <c r="E138" s="130">
        <f>'Initial Client Information'!E138</f>
        <v>0</v>
      </c>
      <c r="F138" s="140"/>
      <c r="G138" s="136"/>
      <c r="H138" s="136"/>
      <c r="I138" s="142"/>
      <c r="J138" s="176">
        <f>'Discharge Information'!F138</f>
        <v>0</v>
      </c>
      <c r="K138" s="87"/>
    </row>
    <row r="139" spans="1:11" ht="60" customHeight="1" x14ac:dyDescent="0.25">
      <c r="A139" s="1">
        <f t="shared" si="1"/>
        <v>127</v>
      </c>
      <c r="B139" s="116">
        <f>'Initial Client Information'!B139</f>
        <v>0</v>
      </c>
      <c r="C139" s="117">
        <f>'Initial Client Information'!C139</f>
        <v>0</v>
      </c>
      <c r="D139" s="118">
        <f>'Initial Client Information'!D139</f>
        <v>0</v>
      </c>
      <c r="E139" s="130">
        <f>'Initial Client Information'!E139</f>
        <v>0</v>
      </c>
      <c r="F139" s="140"/>
      <c r="G139" s="136"/>
      <c r="H139" s="136"/>
      <c r="I139" s="142"/>
      <c r="J139" s="176">
        <f>'Discharge Information'!F139</f>
        <v>0</v>
      </c>
      <c r="K139" s="87"/>
    </row>
    <row r="140" spans="1:11" ht="60" customHeight="1" x14ac:dyDescent="0.25">
      <c r="A140" s="1">
        <f t="shared" si="1"/>
        <v>128</v>
      </c>
      <c r="B140" s="116">
        <f>'Initial Client Information'!B140</f>
        <v>0</v>
      </c>
      <c r="C140" s="117">
        <f>'Initial Client Information'!C140</f>
        <v>0</v>
      </c>
      <c r="D140" s="118">
        <f>'Initial Client Information'!D140</f>
        <v>0</v>
      </c>
      <c r="E140" s="130">
        <f>'Initial Client Information'!E140</f>
        <v>0</v>
      </c>
      <c r="F140" s="140"/>
      <c r="G140" s="136"/>
      <c r="H140" s="136"/>
      <c r="I140" s="142"/>
      <c r="J140" s="176">
        <f>'Discharge Information'!F140</f>
        <v>0</v>
      </c>
      <c r="K140" s="87"/>
    </row>
    <row r="141" spans="1:11" ht="60" customHeight="1" x14ac:dyDescent="0.25">
      <c r="A141" s="1">
        <f t="shared" si="1"/>
        <v>129</v>
      </c>
      <c r="B141" s="116">
        <f>'Initial Client Information'!B141</f>
        <v>0</v>
      </c>
      <c r="C141" s="117">
        <f>'Initial Client Information'!C141</f>
        <v>0</v>
      </c>
      <c r="D141" s="118">
        <f>'Initial Client Information'!D141</f>
        <v>0</v>
      </c>
      <c r="E141" s="130">
        <f>'Initial Client Information'!E141</f>
        <v>0</v>
      </c>
      <c r="F141" s="140"/>
      <c r="G141" s="136"/>
      <c r="H141" s="136"/>
      <c r="I141" s="142"/>
      <c r="J141" s="176">
        <f>'Discharge Information'!F141</f>
        <v>0</v>
      </c>
      <c r="K141" s="87"/>
    </row>
    <row r="142" spans="1:11" ht="60" customHeight="1" x14ac:dyDescent="0.25">
      <c r="A142" s="1">
        <f t="shared" ref="A142:A205" si="2">ROW(A130)</f>
        <v>130</v>
      </c>
      <c r="B142" s="116">
        <f>'Initial Client Information'!B142</f>
        <v>0</v>
      </c>
      <c r="C142" s="117">
        <f>'Initial Client Information'!C142</f>
        <v>0</v>
      </c>
      <c r="D142" s="118">
        <f>'Initial Client Information'!D142</f>
        <v>0</v>
      </c>
      <c r="E142" s="130">
        <f>'Initial Client Information'!E142</f>
        <v>0</v>
      </c>
      <c r="F142" s="140"/>
      <c r="G142" s="136"/>
      <c r="H142" s="136"/>
      <c r="I142" s="142"/>
      <c r="J142" s="176">
        <f>'Discharge Information'!F142</f>
        <v>0</v>
      </c>
      <c r="K142" s="87"/>
    </row>
    <row r="143" spans="1:11" ht="60" customHeight="1" x14ac:dyDescent="0.25">
      <c r="A143" s="1">
        <f t="shared" si="2"/>
        <v>131</v>
      </c>
      <c r="B143" s="116">
        <f>'Initial Client Information'!B143</f>
        <v>0</v>
      </c>
      <c r="C143" s="117">
        <f>'Initial Client Information'!C143</f>
        <v>0</v>
      </c>
      <c r="D143" s="118">
        <f>'Initial Client Information'!D143</f>
        <v>0</v>
      </c>
      <c r="E143" s="130">
        <f>'Initial Client Information'!E143</f>
        <v>0</v>
      </c>
      <c r="F143" s="140"/>
      <c r="G143" s="136"/>
      <c r="H143" s="136"/>
      <c r="I143" s="142"/>
      <c r="J143" s="176">
        <f>'Discharge Information'!F143</f>
        <v>0</v>
      </c>
      <c r="K143" s="87"/>
    </row>
    <row r="144" spans="1:11" ht="60" customHeight="1" x14ac:dyDescent="0.25">
      <c r="A144" s="1">
        <f t="shared" si="2"/>
        <v>132</v>
      </c>
      <c r="B144" s="116">
        <f>'Initial Client Information'!B144</f>
        <v>0</v>
      </c>
      <c r="C144" s="117">
        <f>'Initial Client Information'!C144</f>
        <v>0</v>
      </c>
      <c r="D144" s="118">
        <f>'Initial Client Information'!D144</f>
        <v>0</v>
      </c>
      <c r="E144" s="130">
        <f>'Initial Client Information'!E144</f>
        <v>0</v>
      </c>
      <c r="F144" s="140"/>
      <c r="G144" s="136"/>
      <c r="H144" s="136"/>
      <c r="I144" s="142"/>
      <c r="J144" s="176">
        <f>'Discharge Information'!F144</f>
        <v>0</v>
      </c>
      <c r="K144" s="87"/>
    </row>
    <row r="145" spans="1:11" ht="60" customHeight="1" x14ac:dyDescent="0.25">
      <c r="A145" s="1">
        <f t="shared" si="2"/>
        <v>133</v>
      </c>
      <c r="B145" s="116">
        <f>'Initial Client Information'!B145</f>
        <v>0</v>
      </c>
      <c r="C145" s="117">
        <f>'Initial Client Information'!C145</f>
        <v>0</v>
      </c>
      <c r="D145" s="118">
        <f>'Initial Client Information'!D145</f>
        <v>0</v>
      </c>
      <c r="E145" s="130">
        <f>'Initial Client Information'!E145</f>
        <v>0</v>
      </c>
      <c r="F145" s="140"/>
      <c r="G145" s="136"/>
      <c r="H145" s="136"/>
      <c r="I145" s="142"/>
      <c r="J145" s="176">
        <f>'Discharge Information'!F145</f>
        <v>0</v>
      </c>
      <c r="K145" s="87"/>
    </row>
    <row r="146" spans="1:11" ht="60" customHeight="1" x14ac:dyDescent="0.25">
      <c r="A146" s="1">
        <f t="shared" si="2"/>
        <v>134</v>
      </c>
      <c r="B146" s="116">
        <f>'Initial Client Information'!B146</f>
        <v>0</v>
      </c>
      <c r="C146" s="117">
        <f>'Initial Client Information'!C146</f>
        <v>0</v>
      </c>
      <c r="D146" s="118">
        <f>'Initial Client Information'!D146</f>
        <v>0</v>
      </c>
      <c r="E146" s="130">
        <f>'Initial Client Information'!E146</f>
        <v>0</v>
      </c>
      <c r="F146" s="140"/>
      <c r="G146" s="136"/>
      <c r="H146" s="136"/>
      <c r="I146" s="142"/>
      <c r="J146" s="176">
        <f>'Discharge Information'!F146</f>
        <v>0</v>
      </c>
      <c r="K146" s="87"/>
    </row>
    <row r="147" spans="1:11" ht="60" customHeight="1" x14ac:dyDescent="0.25">
      <c r="A147" s="1">
        <f t="shared" si="2"/>
        <v>135</v>
      </c>
      <c r="B147" s="116">
        <f>'Initial Client Information'!B147</f>
        <v>0</v>
      </c>
      <c r="C147" s="117">
        <f>'Initial Client Information'!C147</f>
        <v>0</v>
      </c>
      <c r="D147" s="118">
        <f>'Initial Client Information'!D147</f>
        <v>0</v>
      </c>
      <c r="E147" s="130">
        <f>'Initial Client Information'!E147</f>
        <v>0</v>
      </c>
      <c r="F147" s="140"/>
      <c r="G147" s="136"/>
      <c r="H147" s="136"/>
      <c r="I147" s="142"/>
      <c r="J147" s="176">
        <f>'Discharge Information'!F147</f>
        <v>0</v>
      </c>
      <c r="K147" s="87"/>
    </row>
    <row r="148" spans="1:11" ht="60" customHeight="1" x14ac:dyDescent="0.25">
      <c r="A148" s="1">
        <f t="shared" si="2"/>
        <v>136</v>
      </c>
      <c r="B148" s="116">
        <f>'Initial Client Information'!B148</f>
        <v>0</v>
      </c>
      <c r="C148" s="117">
        <f>'Initial Client Information'!C148</f>
        <v>0</v>
      </c>
      <c r="D148" s="118">
        <f>'Initial Client Information'!D148</f>
        <v>0</v>
      </c>
      <c r="E148" s="130">
        <f>'Initial Client Information'!E148</f>
        <v>0</v>
      </c>
      <c r="F148" s="140"/>
      <c r="G148" s="136"/>
      <c r="H148" s="136"/>
      <c r="I148" s="142"/>
      <c r="J148" s="176">
        <f>'Discharge Information'!F148</f>
        <v>0</v>
      </c>
      <c r="K148" s="87"/>
    </row>
    <row r="149" spans="1:11" ht="60" customHeight="1" x14ac:dyDescent="0.25">
      <c r="A149" s="1">
        <f t="shared" si="2"/>
        <v>137</v>
      </c>
      <c r="B149" s="116">
        <f>'Initial Client Information'!B149</f>
        <v>0</v>
      </c>
      <c r="C149" s="117">
        <f>'Initial Client Information'!C149</f>
        <v>0</v>
      </c>
      <c r="D149" s="118">
        <f>'Initial Client Information'!D149</f>
        <v>0</v>
      </c>
      <c r="E149" s="130">
        <f>'Initial Client Information'!E149</f>
        <v>0</v>
      </c>
      <c r="F149" s="140"/>
      <c r="G149" s="136"/>
      <c r="H149" s="136"/>
      <c r="I149" s="142"/>
      <c r="J149" s="176">
        <f>'Discharge Information'!F149</f>
        <v>0</v>
      </c>
      <c r="K149" s="87"/>
    </row>
    <row r="150" spans="1:11" ht="60" customHeight="1" x14ac:dyDescent="0.25">
      <c r="A150" s="1">
        <f t="shared" si="2"/>
        <v>138</v>
      </c>
      <c r="B150" s="116">
        <f>'Initial Client Information'!B150</f>
        <v>0</v>
      </c>
      <c r="C150" s="117">
        <f>'Initial Client Information'!C150</f>
        <v>0</v>
      </c>
      <c r="D150" s="118">
        <f>'Initial Client Information'!D150</f>
        <v>0</v>
      </c>
      <c r="E150" s="130">
        <f>'Initial Client Information'!E150</f>
        <v>0</v>
      </c>
      <c r="F150" s="140"/>
      <c r="G150" s="136"/>
      <c r="H150" s="136"/>
      <c r="I150" s="142"/>
      <c r="J150" s="176">
        <f>'Discharge Information'!F150</f>
        <v>0</v>
      </c>
      <c r="K150" s="87"/>
    </row>
    <row r="151" spans="1:11" ht="60" customHeight="1" x14ac:dyDescent="0.25">
      <c r="A151" s="1">
        <f t="shared" si="2"/>
        <v>139</v>
      </c>
      <c r="B151" s="116">
        <f>'Initial Client Information'!B151</f>
        <v>0</v>
      </c>
      <c r="C151" s="117">
        <f>'Initial Client Information'!C151</f>
        <v>0</v>
      </c>
      <c r="D151" s="118">
        <f>'Initial Client Information'!D151</f>
        <v>0</v>
      </c>
      <c r="E151" s="130">
        <f>'Initial Client Information'!E151</f>
        <v>0</v>
      </c>
      <c r="F151" s="140"/>
      <c r="G151" s="136"/>
      <c r="H151" s="136"/>
      <c r="I151" s="142"/>
      <c r="J151" s="176">
        <f>'Discharge Information'!F151</f>
        <v>0</v>
      </c>
      <c r="K151" s="87"/>
    </row>
    <row r="152" spans="1:11" ht="60" customHeight="1" x14ac:dyDescent="0.25">
      <c r="A152" s="1">
        <f t="shared" si="2"/>
        <v>140</v>
      </c>
      <c r="B152" s="116">
        <f>'Initial Client Information'!B152</f>
        <v>0</v>
      </c>
      <c r="C152" s="117">
        <f>'Initial Client Information'!C152</f>
        <v>0</v>
      </c>
      <c r="D152" s="118">
        <f>'Initial Client Information'!D152</f>
        <v>0</v>
      </c>
      <c r="E152" s="130">
        <f>'Initial Client Information'!E152</f>
        <v>0</v>
      </c>
      <c r="F152" s="140"/>
      <c r="G152" s="136"/>
      <c r="H152" s="136"/>
      <c r="I152" s="142"/>
      <c r="J152" s="176">
        <f>'Discharge Information'!F152</f>
        <v>0</v>
      </c>
      <c r="K152" s="87"/>
    </row>
    <row r="153" spans="1:11" ht="60" customHeight="1" x14ac:dyDescent="0.25">
      <c r="A153" s="1">
        <f t="shared" si="2"/>
        <v>141</v>
      </c>
      <c r="B153" s="116">
        <f>'Initial Client Information'!B153</f>
        <v>0</v>
      </c>
      <c r="C153" s="117">
        <f>'Initial Client Information'!C153</f>
        <v>0</v>
      </c>
      <c r="D153" s="118">
        <f>'Initial Client Information'!D153</f>
        <v>0</v>
      </c>
      <c r="E153" s="130">
        <f>'Initial Client Information'!E153</f>
        <v>0</v>
      </c>
      <c r="F153" s="140"/>
      <c r="G153" s="136"/>
      <c r="H153" s="136"/>
      <c r="I153" s="142"/>
      <c r="J153" s="176">
        <f>'Discharge Information'!F153</f>
        <v>0</v>
      </c>
      <c r="K153" s="87"/>
    </row>
    <row r="154" spans="1:11" ht="60" customHeight="1" x14ac:dyDescent="0.25">
      <c r="A154" s="1">
        <f t="shared" si="2"/>
        <v>142</v>
      </c>
      <c r="B154" s="116">
        <f>'Initial Client Information'!B154</f>
        <v>0</v>
      </c>
      <c r="C154" s="117">
        <f>'Initial Client Information'!C154</f>
        <v>0</v>
      </c>
      <c r="D154" s="118">
        <f>'Initial Client Information'!D154</f>
        <v>0</v>
      </c>
      <c r="E154" s="130">
        <f>'Initial Client Information'!E154</f>
        <v>0</v>
      </c>
      <c r="F154" s="140"/>
      <c r="G154" s="136"/>
      <c r="H154" s="136"/>
      <c r="I154" s="142"/>
      <c r="J154" s="176">
        <f>'Discharge Information'!F154</f>
        <v>0</v>
      </c>
      <c r="K154" s="87"/>
    </row>
    <row r="155" spans="1:11" ht="60" customHeight="1" x14ac:dyDescent="0.25">
      <c r="A155" s="1">
        <f t="shared" si="2"/>
        <v>143</v>
      </c>
      <c r="B155" s="116">
        <f>'Initial Client Information'!B155</f>
        <v>0</v>
      </c>
      <c r="C155" s="117">
        <f>'Initial Client Information'!C155</f>
        <v>0</v>
      </c>
      <c r="D155" s="118">
        <f>'Initial Client Information'!D155</f>
        <v>0</v>
      </c>
      <c r="E155" s="130">
        <f>'Initial Client Information'!E155</f>
        <v>0</v>
      </c>
      <c r="F155" s="140"/>
      <c r="G155" s="136"/>
      <c r="H155" s="136"/>
      <c r="I155" s="142"/>
      <c r="J155" s="176">
        <f>'Discharge Information'!F155</f>
        <v>0</v>
      </c>
      <c r="K155" s="87"/>
    </row>
    <row r="156" spans="1:11" ht="60" customHeight="1" x14ac:dyDescent="0.25">
      <c r="A156" s="1">
        <f t="shared" si="2"/>
        <v>144</v>
      </c>
      <c r="B156" s="116">
        <f>'Initial Client Information'!B156</f>
        <v>0</v>
      </c>
      <c r="C156" s="117">
        <f>'Initial Client Information'!C156</f>
        <v>0</v>
      </c>
      <c r="D156" s="118">
        <f>'Initial Client Information'!D156</f>
        <v>0</v>
      </c>
      <c r="E156" s="130">
        <f>'Initial Client Information'!E156</f>
        <v>0</v>
      </c>
      <c r="F156" s="140"/>
      <c r="G156" s="136"/>
      <c r="H156" s="136"/>
      <c r="I156" s="142"/>
      <c r="J156" s="176">
        <f>'Discharge Information'!F156</f>
        <v>0</v>
      </c>
      <c r="K156" s="87"/>
    </row>
    <row r="157" spans="1:11" ht="60" customHeight="1" x14ac:dyDescent="0.25">
      <c r="A157" s="1">
        <f t="shared" si="2"/>
        <v>145</v>
      </c>
      <c r="B157" s="116">
        <f>'Initial Client Information'!B157</f>
        <v>0</v>
      </c>
      <c r="C157" s="117">
        <f>'Initial Client Information'!C157</f>
        <v>0</v>
      </c>
      <c r="D157" s="118">
        <f>'Initial Client Information'!D157</f>
        <v>0</v>
      </c>
      <c r="E157" s="130">
        <f>'Initial Client Information'!E157</f>
        <v>0</v>
      </c>
      <c r="F157" s="140"/>
      <c r="G157" s="136"/>
      <c r="H157" s="136"/>
      <c r="I157" s="142"/>
      <c r="J157" s="176">
        <f>'Discharge Information'!F157</f>
        <v>0</v>
      </c>
      <c r="K157" s="87"/>
    </row>
    <row r="158" spans="1:11" ht="60" customHeight="1" x14ac:dyDescent="0.25">
      <c r="A158" s="1">
        <f t="shared" si="2"/>
        <v>146</v>
      </c>
      <c r="B158" s="116">
        <f>'Initial Client Information'!B158</f>
        <v>0</v>
      </c>
      <c r="C158" s="117">
        <f>'Initial Client Information'!C158</f>
        <v>0</v>
      </c>
      <c r="D158" s="118">
        <f>'Initial Client Information'!D158</f>
        <v>0</v>
      </c>
      <c r="E158" s="130">
        <f>'Initial Client Information'!E158</f>
        <v>0</v>
      </c>
      <c r="F158" s="140"/>
      <c r="G158" s="136"/>
      <c r="H158" s="136"/>
      <c r="I158" s="142"/>
      <c r="J158" s="176">
        <f>'Discharge Information'!F158</f>
        <v>0</v>
      </c>
      <c r="K158" s="87"/>
    </row>
    <row r="159" spans="1:11" ht="60" customHeight="1" x14ac:dyDescent="0.25">
      <c r="A159" s="1">
        <f t="shared" si="2"/>
        <v>147</v>
      </c>
      <c r="B159" s="116">
        <f>'Initial Client Information'!B159</f>
        <v>0</v>
      </c>
      <c r="C159" s="117">
        <f>'Initial Client Information'!C159</f>
        <v>0</v>
      </c>
      <c r="D159" s="118">
        <f>'Initial Client Information'!D159</f>
        <v>0</v>
      </c>
      <c r="E159" s="130">
        <f>'Initial Client Information'!E159</f>
        <v>0</v>
      </c>
      <c r="F159" s="140"/>
      <c r="G159" s="136"/>
      <c r="H159" s="136"/>
      <c r="I159" s="142"/>
      <c r="J159" s="176">
        <f>'Discharge Information'!F159</f>
        <v>0</v>
      </c>
      <c r="K159" s="87"/>
    </row>
    <row r="160" spans="1:11" ht="60" customHeight="1" x14ac:dyDescent="0.25">
      <c r="A160" s="1">
        <f t="shared" si="2"/>
        <v>148</v>
      </c>
      <c r="B160" s="116">
        <f>'Initial Client Information'!B160</f>
        <v>0</v>
      </c>
      <c r="C160" s="117">
        <f>'Initial Client Information'!C160</f>
        <v>0</v>
      </c>
      <c r="D160" s="118">
        <f>'Initial Client Information'!D160</f>
        <v>0</v>
      </c>
      <c r="E160" s="130">
        <f>'Initial Client Information'!E160</f>
        <v>0</v>
      </c>
      <c r="F160" s="140"/>
      <c r="G160" s="136"/>
      <c r="H160" s="136"/>
      <c r="I160" s="142"/>
      <c r="J160" s="176">
        <f>'Discharge Information'!F160</f>
        <v>0</v>
      </c>
      <c r="K160" s="87"/>
    </row>
    <row r="161" spans="1:11" ht="60" customHeight="1" x14ac:dyDescent="0.25">
      <c r="A161" s="1">
        <f t="shared" si="2"/>
        <v>149</v>
      </c>
      <c r="B161" s="116">
        <f>'Initial Client Information'!B161</f>
        <v>0</v>
      </c>
      <c r="C161" s="117">
        <f>'Initial Client Information'!C161</f>
        <v>0</v>
      </c>
      <c r="D161" s="118">
        <f>'Initial Client Information'!D161</f>
        <v>0</v>
      </c>
      <c r="E161" s="130">
        <f>'Initial Client Information'!E161</f>
        <v>0</v>
      </c>
      <c r="F161" s="140"/>
      <c r="G161" s="136"/>
      <c r="H161" s="136"/>
      <c r="I161" s="142"/>
      <c r="J161" s="176">
        <f>'Discharge Information'!F161</f>
        <v>0</v>
      </c>
      <c r="K161" s="87"/>
    </row>
    <row r="162" spans="1:11" ht="60" customHeight="1" x14ac:dyDescent="0.25">
      <c r="A162" s="1">
        <f t="shared" si="2"/>
        <v>150</v>
      </c>
      <c r="B162" s="116">
        <f>'Initial Client Information'!B162</f>
        <v>0</v>
      </c>
      <c r="C162" s="117">
        <f>'Initial Client Information'!C162</f>
        <v>0</v>
      </c>
      <c r="D162" s="118">
        <f>'Initial Client Information'!D162</f>
        <v>0</v>
      </c>
      <c r="E162" s="130">
        <f>'Initial Client Information'!E162</f>
        <v>0</v>
      </c>
      <c r="F162" s="140"/>
      <c r="G162" s="136"/>
      <c r="H162" s="136"/>
      <c r="I162" s="142"/>
      <c r="J162" s="176">
        <f>'Discharge Information'!F162</f>
        <v>0</v>
      </c>
      <c r="K162" s="87"/>
    </row>
    <row r="163" spans="1:11" ht="60" customHeight="1" x14ac:dyDescent="0.25">
      <c r="A163" s="1">
        <f t="shared" si="2"/>
        <v>151</v>
      </c>
      <c r="B163" s="116">
        <f>'Initial Client Information'!B163</f>
        <v>0</v>
      </c>
      <c r="C163" s="117">
        <f>'Initial Client Information'!C163</f>
        <v>0</v>
      </c>
      <c r="D163" s="118">
        <f>'Initial Client Information'!D163</f>
        <v>0</v>
      </c>
      <c r="E163" s="130">
        <f>'Initial Client Information'!E163</f>
        <v>0</v>
      </c>
      <c r="F163" s="140"/>
      <c r="G163" s="136"/>
      <c r="H163" s="136"/>
      <c r="I163" s="142"/>
      <c r="J163" s="176">
        <f>'Discharge Information'!F163</f>
        <v>0</v>
      </c>
      <c r="K163" s="87"/>
    </row>
    <row r="164" spans="1:11" ht="60" customHeight="1" x14ac:dyDescent="0.25">
      <c r="A164" s="1">
        <f t="shared" si="2"/>
        <v>152</v>
      </c>
      <c r="B164" s="116">
        <f>'Initial Client Information'!B164</f>
        <v>0</v>
      </c>
      <c r="C164" s="117">
        <f>'Initial Client Information'!C164</f>
        <v>0</v>
      </c>
      <c r="D164" s="118">
        <f>'Initial Client Information'!D164</f>
        <v>0</v>
      </c>
      <c r="E164" s="130">
        <f>'Initial Client Information'!E164</f>
        <v>0</v>
      </c>
      <c r="F164" s="140"/>
      <c r="G164" s="136"/>
      <c r="H164" s="136"/>
      <c r="I164" s="142"/>
      <c r="J164" s="176">
        <f>'Discharge Information'!F164</f>
        <v>0</v>
      </c>
      <c r="K164" s="87"/>
    </row>
    <row r="165" spans="1:11" ht="60" customHeight="1" x14ac:dyDescent="0.25">
      <c r="A165" s="1">
        <f t="shared" si="2"/>
        <v>153</v>
      </c>
      <c r="B165" s="116">
        <f>'Initial Client Information'!B165</f>
        <v>0</v>
      </c>
      <c r="C165" s="117">
        <f>'Initial Client Information'!C165</f>
        <v>0</v>
      </c>
      <c r="D165" s="118">
        <f>'Initial Client Information'!D165</f>
        <v>0</v>
      </c>
      <c r="E165" s="130">
        <f>'Initial Client Information'!E165</f>
        <v>0</v>
      </c>
      <c r="F165" s="140"/>
      <c r="G165" s="136"/>
      <c r="H165" s="136"/>
      <c r="I165" s="142"/>
      <c r="J165" s="176">
        <f>'Discharge Information'!F165</f>
        <v>0</v>
      </c>
      <c r="K165" s="87"/>
    </row>
    <row r="166" spans="1:11" ht="60" customHeight="1" x14ac:dyDescent="0.25">
      <c r="A166" s="1">
        <f t="shared" si="2"/>
        <v>154</v>
      </c>
      <c r="B166" s="116">
        <f>'Initial Client Information'!B166</f>
        <v>0</v>
      </c>
      <c r="C166" s="117">
        <f>'Initial Client Information'!C166</f>
        <v>0</v>
      </c>
      <c r="D166" s="118">
        <f>'Initial Client Information'!D166</f>
        <v>0</v>
      </c>
      <c r="E166" s="130">
        <f>'Initial Client Information'!E166</f>
        <v>0</v>
      </c>
      <c r="F166" s="140"/>
      <c r="G166" s="136"/>
      <c r="H166" s="136"/>
      <c r="I166" s="142"/>
      <c r="J166" s="176">
        <f>'Discharge Information'!F166</f>
        <v>0</v>
      </c>
      <c r="K166" s="87"/>
    </row>
    <row r="167" spans="1:11" ht="60" customHeight="1" x14ac:dyDescent="0.25">
      <c r="A167" s="1">
        <f t="shared" si="2"/>
        <v>155</v>
      </c>
      <c r="B167" s="116">
        <f>'Initial Client Information'!B167</f>
        <v>0</v>
      </c>
      <c r="C167" s="117">
        <f>'Initial Client Information'!C167</f>
        <v>0</v>
      </c>
      <c r="D167" s="118">
        <f>'Initial Client Information'!D167</f>
        <v>0</v>
      </c>
      <c r="E167" s="130">
        <f>'Initial Client Information'!E167</f>
        <v>0</v>
      </c>
      <c r="F167" s="140"/>
      <c r="G167" s="136"/>
      <c r="H167" s="136"/>
      <c r="I167" s="142"/>
      <c r="J167" s="176">
        <f>'Discharge Information'!F167</f>
        <v>0</v>
      </c>
      <c r="K167" s="87"/>
    </row>
    <row r="168" spans="1:11" ht="60" customHeight="1" x14ac:dyDescent="0.25">
      <c r="A168" s="1">
        <f t="shared" si="2"/>
        <v>156</v>
      </c>
      <c r="B168" s="116">
        <f>'Initial Client Information'!B168</f>
        <v>0</v>
      </c>
      <c r="C168" s="117">
        <f>'Initial Client Information'!C168</f>
        <v>0</v>
      </c>
      <c r="D168" s="118">
        <f>'Initial Client Information'!D168</f>
        <v>0</v>
      </c>
      <c r="E168" s="130">
        <f>'Initial Client Information'!E168</f>
        <v>0</v>
      </c>
      <c r="F168" s="140"/>
      <c r="G168" s="136"/>
      <c r="H168" s="136"/>
      <c r="I168" s="142"/>
      <c r="J168" s="176">
        <f>'Discharge Information'!F168</f>
        <v>0</v>
      </c>
      <c r="K168" s="87"/>
    </row>
    <row r="169" spans="1:11" ht="60" customHeight="1" x14ac:dyDescent="0.25">
      <c r="A169" s="1">
        <f t="shared" si="2"/>
        <v>157</v>
      </c>
      <c r="B169" s="116">
        <f>'Initial Client Information'!B169</f>
        <v>0</v>
      </c>
      <c r="C169" s="117">
        <f>'Initial Client Information'!C169</f>
        <v>0</v>
      </c>
      <c r="D169" s="118">
        <f>'Initial Client Information'!D169</f>
        <v>0</v>
      </c>
      <c r="E169" s="130">
        <f>'Initial Client Information'!E169</f>
        <v>0</v>
      </c>
      <c r="F169" s="140"/>
      <c r="G169" s="136"/>
      <c r="H169" s="136"/>
      <c r="I169" s="142"/>
      <c r="J169" s="176">
        <f>'Discharge Information'!F169</f>
        <v>0</v>
      </c>
      <c r="K169" s="87"/>
    </row>
    <row r="170" spans="1:11" ht="60" customHeight="1" x14ac:dyDescent="0.25">
      <c r="A170" s="1">
        <f t="shared" si="2"/>
        <v>158</v>
      </c>
      <c r="B170" s="116">
        <f>'Initial Client Information'!B170</f>
        <v>0</v>
      </c>
      <c r="C170" s="117">
        <f>'Initial Client Information'!C170</f>
        <v>0</v>
      </c>
      <c r="D170" s="118">
        <f>'Initial Client Information'!D170</f>
        <v>0</v>
      </c>
      <c r="E170" s="130">
        <f>'Initial Client Information'!E170</f>
        <v>0</v>
      </c>
      <c r="F170" s="140"/>
      <c r="G170" s="136"/>
      <c r="H170" s="136"/>
      <c r="I170" s="142"/>
      <c r="J170" s="176">
        <f>'Discharge Information'!F170</f>
        <v>0</v>
      </c>
      <c r="K170" s="87"/>
    </row>
    <row r="171" spans="1:11" ht="60" customHeight="1" x14ac:dyDescent="0.25">
      <c r="A171" s="1">
        <f t="shared" si="2"/>
        <v>159</v>
      </c>
      <c r="B171" s="116">
        <f>'Initial Client Information'!B171</f>
        <v>0</v>
      </c>
      <c r="C171" s="117">
        <f>'Initial Client Information'!C171</f>
        <v>0</v>
      </c>
      <c r="D171" s="118">
        <f>'Initial Client Information'!D171</f>
        <v>0</v>
      </c>
      <c r="E171" s="130">
        <f>'Initial Client Information'!E171</f>
        <v>0</v>
      </c>
      <c r="F171" s="140"/>
      <c r="G171" s="136"/>
      <c r="H171" s="136"/>
      <c r="I171" s="142"/>
      <c r="J171" s="176">
        <f>'Discharge Information'!F171</f>
        <v>0</v>
      </c>
      <c r="K171" s="87"/>
    </row>
    <row r="172" spans="1:11" ht="60" customHeight="1" x14ac:dyDescent="0.25">
      <c r="A172" s="1">
        <f t="shared" si="2"/>
        <v>160</v>
      </c>
      <c r="B172" s="116">
        <f>'Initial Client Information'!B172</f>
        <v>0</v>
      </c>
      <c r="C172" s="117">
        <f>'Initial Client Information'!C172</f>
        <v>0</v>
      </c>
      <c r="D172" s="118">
        <f>'Initial Client Information'!D172</f>
        <v>0</v>
      </c>
      <c r="E172" s="130">
        <f>'Initial Client Information'!E172</f>
        <v>0</v>
      </c>
      <c r="F172" s="140"/>
      <c r="G172" s="136"/>
      <c r="H172" s="136"/>
      <c r="I172" s="142"/>
      <c r="J172" s="176">
        <f>'Discharge Information'!F172</f>
        <v>0</v>
      </c>
      <c r="K172" s="87"/>
    </row>
    <row r="173" spans="1:11" ht="60" customHeight="1" x14ac:dyDescent="0.25">
      <c r="A173" s="1">
        <f t="shared" si="2"/>
        <v>161</v>
      </c>
      <c r="B173" s="116">
        <f>'Initial Client Information'!B173</f>
        <v>0</v>
      </c>
      <c r="C173" s="117">
        <f>'Initial Client Information'!C173</f>
        <v>0</v>
      </c>
      <c r="D173" s="118">
        <f>'Initial Client Information'!D173</f>
        <v>0</v>
      </c>
      <c r="E173" s="130">
        <f>'Initial Client Information'!E173</f>
        <v>0</v>
      </c>
      <c r="F173" s="140"/>
      <c r="G173" s="136"/>
      <c r="H173" s="136"/>
      <c r="I173" s="142"/>
      <c r="J173" s="176">
        <f>'Discharge Information'!F173</f>
        <v>0</v>
      </c>
      <c r="K173" s="87"/>
    </row>
    <row r="174" spans="1:11" ht="60" customHeight="1" x14ac:dyDescent="0.25">
      <c r="A174" s="1">
        <f t="shared" si="2"/>
        <v>162</v>
      </c>
      <c r="B174" s="116">
        <f>'Initial Client Information'!B174</f>
        <v>0</v>
      </c>
      <c r="C174" s="117">
        <f>'Initial Client Information'!C174</f>
        <v>0</v>
      </c>
      <c r="D174" s="118">
        <f>'Initial Client Information'!D174</f>
        <v>0</v>
      </c>
      <c r="E174" s="130">
        <f>'Initial Client Information'!E174</f>
        <v>0</v>
      </c>
      <c r="F174" s="140"/>
      <c r="G174" s="136"/>
      <c r="H174" s="136"/>
      <c r="I174" s="142"/>
      <c r="J174" s="176">
        <f>'Discharge Information'!F174</f>
        <v>0</v>
      </c>
      <c r="K174" s="87"/>
    </row>
    <row r="175" spans="1:11" ht="60" customHeight="1" x14ac:dyDescent="0.25">
      <c r="A175" s="1">
        <f t="shared" si="2"/>
        <v>163</v>
      </c>
      <c r="B175" s="116">
        <f>'Initial Client Information'!B175</f>
        <v>0</v>
      </c>
      <c r="C175" s="117">
        <f>'Initial Client Information'!C175</f>
        <v>0</v>
      </c>
      <c r="D175" s="118">
        <f>'Initial Client Information'!D175</f>
        <v>0</v>
      </c>
      <c r="E175" s="130">
        <f>'Initial Client Information'!E175</f>
        <v>0</v>
      </c>
      <c r="F175" s="140"/>
      <c r="G175" s="136"/>
      <c r="H175" s="136"/>
      <c r="I175" s="142"/>
      <c r="J175" s="176">
        <f>'Discharge Information'!F175</f>
        <v>0</v>
      </c>
      <c r="K175" s="87"/>
    </row>
    <row r="176" spans="1:11" ht="60" customHeight="1" x14ac:dyDescent="0.25">
      <c r="A176" s="1">
        <f t="shared" si="2"/>
        <v>164</v>
      </c>
      <c r="B176" s="116">
        <f>'Initial Client Information'!B176</f>
        <v>0</v>
      </c>
      <c r="C176" s="117">
        <f>'Initial Client Information'!C176</f>
        <v>0</v>
      </c>
      <c r="D176" s="118">
        <f>'Initial Client Information'!D176</f>
        <v>0</v>
      </c>
      <c r="E176" s="130">
        <f>'Initial Client Information'!E176</f>
        <v>0</v>
      </c>
      <c r="F176" s="140"/>
      <c r="G176" s="136"/>
      <c r="H176" s="136"/>
      <c r="I176" s="142"/>
      <c r="J176" s="176">
        <f>'Discharge Information'!F176</f>
        <v>0</v>
      </c>
      <c r="K176" s="87"/>
    </row>
    <row r="177" spans="1:11" ht="60" customHeight="1" x14ac:dyDescent="0.25">
      <c r="A177" s="1">
        <f t="shared" si="2"/>
        <v>165</v>
      </c>
      <c r="B177" s="116">
        <f>'Initial Client Information'!B177</f>
        <v>0</v>
      </c>
      <c r="C177" s="117">
        <f>'Initial Client Information'!C177</f>
        <v>0</v>
      </c>
      <c r="D177" s="118">
        <f>'Initial Client Information'!D177</f>
        <v>0</v>
      </c>
      <c r="E177" s="130">
        <f>'Initial Client Information'!E177</f>
        <v>0</v>
      </c>
      <c r="F177" s="140"/>
      <c r="G177" s="136"/>
      <c r="H177" s="136"/>
      <c r="I177" s="142"/>
      <c r="J177" s="176">
        <f>'Discharge Information'!F177</f>
        <v>0</v>
      </c>
      <c r="K177" s="87"/>
    </row>
    <row r="178" spans="1:11" ht="60" customHeight="1" x14ac:dyDescent="0.25">
      <c r="A178" s="1">
        <f t="shared" si="2"/>
        <v>166</v>
      </c>
      <c r="B178" s="116">
        <f>'Initial Client Information'!B178</f>
        <v>0</v>
      </c>
      <c r="C178" s="117">
        <f>'Initial Client Information'!C178</f>
        <v>0</v>
      </c>
      <c r="D178" s="118">
        <f>'Initial Client Information'!D178</f>
        <v>0</v>
      </c>
      <c r="E178" s="130">
        <f>'Initial Client Information'!E178</f>
        <v>0</v>
      </c>
      <c r="F178" s="140"/>
      <c r="G178" s="136"/>
      <c r="H178" s="136"/>
      <c r="I178" s="142"/>
      <c r="J178" s="176">
        <f>'Discharge Information'!F178</f>
        <v>0</v>
      </c>
      <c r="K178" s="87"/>
    </row>
    <row r="179" spans="1:11" ht="60" customHeight="1" x14ac:dyDescent="0.25">
      <c r="A179" s="1">
        <f t="shared" si="2"/>
        <v>167</v>
      </c>
      <c r="B179" s="116">
        <f>'Initial Client Information'!B179</f>
        <v>0</v>
      </c>
      <c r="C179" s="117">
        <f>'Initial Client Information'!C179</f>
        <v>0</v>
      </c>
      <c r="D179" s="118">
        <f>'Initial Client Information'!D179</f>
        <v>0</v>
      </c>
      <c r="E179" s="130">
        <f>'Initial Client Information'!E179</f>
        <v>0</v>
      </c>
      <c r="F179" s="140"/>
      <c r="G179" s="136"/>
      <c r="H179" s="136"/>
      <c r="I179" s="142"/>
      <c r="J179" s="176">
        <f>'Discharge Information'!F179</f>
        <v>0</v>
      </c>
      <c r="K179" s="87"/>
    </row>
    <row r="180" spans="1:11" ht="60" customHeight="1" x14ac:dyDescent="0.25">
      <c r="A180" s="1">
        <f t="shared" si="2"/>
        <v>168</v>
      </c>
      <c r="B180" s="116">
        <f>'Initial Client Information'!B180</f>
        <v>0</v>
      </c>
      <c r="C180" s="117">
        <f>'Initial Client Information'!C180</f>
        <v>0</v>
      </c>
      <c r="D180" s="118">
        <f>'Initial Client Information'!D180</f>
        <v>0</v>
      </c>
      <c r="E180" s="130">
        <f>'Initial Client Information'!E180</f>
        <v>0</v>
      </c>
      <c r="F180" s="140"/>
      <c r="G180" s="136"/>
      <c r="H180" s="136"/>
      <c r="I180" s="142"/>
      <c r="J180" s="176">
        <f>'Discharge Information'!F180</f>
        <v>0</v>
      </c>
      <c r="K180" s="87"/>
    </row>
    <row r="181" spans="1:11" ht="60" customHeight="1" x14ac:dyDescent="0.25">
      <c r="A181" s="1">
        <f t="shared" si="2"/>
        <v>169</v>
      </c>
      <c r="B181" s="116">
        <f>'Initial Client Information'!B181</f>
        <v>0</v>
      </c>
      <c r="C181" s="117">
        <f>'Initial Client Information'!C181</f>
        <v>0</v>
      </c>
      <c r="D181" s="118">
        <f>'Initial Client Information'!D181</f>
        <v>0</v>
      </c>
      <c r="E181" s="130">
        <f>'Initial Client Information'!E181</f>
        <v>0</v>
      </c>
      <c r="F181" s="140"/>
      <c r="G181" s="136"/>
      <c r="H181" s="136"/>
      <c r="I181" s="142"/>
      <c r="J181" s="176">
        <f>'Discharge Information'!F181</f>
        <v>0</v>
      </c>
      <c r="K181" s="87"/>
    </row>
    <row r="182" spans="1:11" ht="60" customHeight="1" x14ac:dyDescent="0.25">
      <c r="A182" s="1">
        <f t="shared" si="2"/>
        <v>170</v>
      </c>
      <c r="B182" s="116">
        <f>'Initial Client Information'!B182</f>
        <v>0</v>
      </c>
      <c r="C182" s="117">
        <f>'Initial Client Information'!C182</f>
        <v>0</v>
      </c>
      <c r="D182" s="118">
        <f>'Initial Client Information'!D182</f>
        <v>0</v>
      </c>
      <c r="E182" s="130">
        <f>'Initial Client Information'!E182</f>
        <v>0</v>
      </c>
      <c r="F182" s="140"/>
      <c r="G182" s="136"/>
      <c r="H182" s="136"/>
      <c r="I182" s="142"/>
      <c r="J182" s="176">
        <f>'Discharge Information'!F182</f>
        <v>0</v>
      </c>
      <c r="K182" s="87"/>
    </row>
    <row r="183" spans="1:11" ht="60" customHeight="1" x14ac:dyDescent="0.25">
      <c r="A183" s="1">
        <f t="shared" si="2"/>
        <v>171</v>
      </c>
      <c r="B183" s="116">
        <f>'Initial Client Information'!B183</f>
        <v>0</v>
      </c>
      <c r="C183" s="117">
        <f>'Initial Client Information'!C183</f>
        <v>0</v>
      </c>
      <c r="D183" s="118">
        <f>'Initial Client Information'!D183</f>
        <v>0</v>
      </c>
      <c r="E183" s="130">
        <f>'Initial Client Information'!E183</f>
        <v>0</v>
      </c>
      <c r="F183" s="140"/>
      <c r="G183" s="136"/>
      <c r="H183" s="136"/>
      <c r="I183" s="142"/>
      <c r="J183" s="176">
        <f>'Discharge Information'!F183</f>
        <v>0</v>
      </c>
      <c r="K183" s="87"/>
    </row>
    <row r="184" spans="1:11" ht="60" customHeight="1" x14ac:dyDescent="0.25">
      <c r="A184" s="1">
        <f t="shared" si="2"/>
        <v>172</v>
      </c>
      <c r="B184" s="116">
        <f>'Initial Client Information'!B184</f>
        <v>0</v>
      </c>
      <c r="C184" s="117">
        <f>'Initial Client Information'!C184</f>
        <v>0</v>
      </c>
      <c r="D184" s="118">
        <f>'Initial Client Information'!D184</f>
        <v>0</v>
      </c>
      <c r="E184" s="130">
        <f>'Initial Client Information'!E184</f>
        <v>0</v>
      </c>
      <c r="F184" s="140"/>
      <c r="G184" s="136"/>
      <c r="H184" s="136"/>
      <c r="I184" s="142"/>
      <c r="J184" s="176">
        <f>'Discharge Information'!F184</f>
        <v>0</v>
      </c>
      <c r="K184" s="87"/>
    </row>
    <row r="185" spans="1:11" ht="60" customHeight="1" x14ac:dyDescent="0.25">
      <c r="A185" s="1">
        <f t="shared" si="2"/>
        <v>173</v>
      </c>
      <c r="B185" s="116">
        <f>'Initial Client Information'!B185</f>
        <v>0</v>
      </c>
      <c r="C185" s="117">
        <f>'Initial Client Information'!C185</f>
        <v>0</v>
      </c>
      <c r="D185" s="118">
        <f>'Initial Client Information'!D185</f>
        <v>0</v>
      </c>
      <c r="E185" s="130">
        <f>'Initial Client Information'!E185</f>
        <v>0</v>
      </c>
      <c r="F185" s="140"/>
      <c r="G185" s="136"/>
      <c r="H185" s="136"/>
      <c r="I185" s="142"/>
      <c r="J185" s="176">
        <f>'Discharge Information'!F185</f>
        <v>0</v>
      </c>
      <c r="K185" s="87"/>
    </row>
    <row r="186" spans="1:11" ht="60" customHeight="1" x14ac:dyDescent="0.25">
      <c r="A186" s="1">
        <f t="shared" si="2"/>
        <v>174</v>
      </c>
      <c r="B186" s="116">
        <f>'Initial Client Information'!B186</f>
        <v>0</v>
      </c>
      <c r="C186" s="117">
        <f>'Initial Client Information'!C186</f>
        <v>0</v>
      </c>
      <c r="D186" s="118">
        <f>'Initial Client Information'!D186</f>
        <v>0</v>
      </c>
      <c r="E186" s="130">
        <f>'Initial Client Information'!E186</f>
        <v>0</v>
      </c>
      <c r="F186" s="140"/>
      <c r="G186" s="136"/>
      <c r="H186" s="136"/>
      <c r="I186" s="142"/>
      <c r="J186" s="176">
        <f>'Discharge Information'!F186</f>
        <v>0</v>
      </c>
      <c r="K186" s="87"/>
    </row>
    <row r="187" spans="1:11" ht="60" customHeight="1" x14ac:dyDescent="0.25">
      <c r="A187" s="1">
        <f t="shared" si="2"/>
        <v>175</v>
      </c>
      <c r="B187" s="116">
        <f>'Initial Client Information'!B187</f>
        <v>0</v>
      </c>
      <c r="C187" s="117">
        <f>'Initial Client Information'!C187</f>
        <v>0</v>
      </c>
      <c r="D187" s="118">
        <f>'Initial Client Information'!D187</f>
        <v>0</v>
      </c>
      <c r="E187" s="130">
        <f>'Initial Client Information'!E187</f>
        <v>0</v>
      </c>
      <c r="F187" s="140"/>
      <c r="G187" s="136"/>
      <c r="H187" s="136"/>
      <c r="I187" s="142"/>
      <c r="J187" s="176">
        <f>'Discharge Information'!F187</f>
        <v>0</v>
      </c>
      <c r="K187" s="87"/>
    </row>
    <row r="188" spans="1:11" ht="60" customHeight="1" x14ac:dyDescent="0.25">
      <c r="A188" s="1">
        <f t="shared" si="2"/>
        <v>176</v>
      </c>
      <c r="B188" s="116">
        <f>'Initial Client Information'!B188</f>
        <v>0</v>
      </c>
      <c r="C188" s="117">
        <f>'Initial Client Information'!C188</f>
        <v>0</v>
      </c>
      <c r="D188" s="118">
        <f>'Initial Client Information'!D188</f>
        <v>0</v>
      </c>
      <c r="E188" s="130">
        <f>'Initial Client Information'!E188</f>
        <v>0</v>
      </c>
      <c r="F188" s="140"/>
      <c r="G188" s="136"/>
      <c r="H188" s="136"/>
      <c r="I188" s="142"/>
      <c r="J188" s="176">
        <f>'Discharge Information'!F188</f>
        <v>0</v>
      </c>
      <c r="K188" s="87"/>
    </row>
    <row r="189" spans="1:11" ht="60" customHeight="1" x14ac:dyDescent="0.25">
      <c r="A189" s="1">
        <f t="shared" si="2"/>
        <v>177</v>
      </c>
      <c r="B189" s="116">
        <f>'Initial Client Information'!B189</f>
        <v>0</v>
      </c>
      <c r="C189" s="117">
        <f>'Initial Client Information'!C189</f>
        <v>0</v>
      </c>
      <c r="D189" s="118">
        <f>'Initial Client Information'!D189</f>
        <v>0</v>
      </c>
      <c r="E189" s="130">
        <f>'Initial Client Information'!E189</f>
        <v>0</v>
      </c>
      <c r="F189" s="140"/>
      <c r="G189" s="136"/>
      <c r="H189" s="136"/>
      <c r="I189" s="142"/>
      <c r="J189" s="176">
        <f>'Discharge Information'!F189</f>
        <v>0</v>
      </c>
      <c r="K189" s="87"/>
    </row>
    <row r="190" spans="1:11" ht="60" customHeight="1" x14ac:dyDescent="0.25">
      <c r="A190" s="1">
        <f t="shared" si="2"/>
        <v>178</v>
      </c>
      <c r="B190" s="116">
        <f>'Initial Client Information'!B190</f>
        <v>0</v>
      </c>
      <c r="C190" s="117">
        <f>'Initial Client Information'!C190</f>
        <v>0</v>
      </c>
      <c r="D190" s="118">
        <f>'Initial Client Information'!D190</f>
        <v>0</v>
      </c>
      <c r="E190" s="130">
        <f>'Initial Client Information'!E190</f>
        <v>0</v>
      </c>
      <c r="F190" s="140"/>
      <c r="G190" s="136"/>
      <c r="H190" s="136"/>
      <c r="I190" s="142"/>
      <c r="J190" s="176">
        <f>'Discharge Information'!F190</f>
        <v>0</v>
      </c>
      <c r="K190" s="87"/>
    </row>
    <row r="191" spans="1:11" ht="60" customHeight="1" x14ac:dyDescent="0.25">
      <c r="A191" s="1">
        <f t="shared" si="2"/>
        <v>179</v>
      </c>
      <c r="B191" s="116">
        <f>'Initial Client Information'!B191</f>
        <v>0</v>
      </c>
      <c r="C191" s="117">
        <f>'Initial Client Information'!C191</f>
        <v>0</v>
      </c>
      <c r="D191" s="118">
        <f>'Initial Client Information'!D191</f>
        <v>0</v>
      </c>
      <c r="E191" s="130">
        <f>'Initial Client Information'!E191</f>
        <v>0</v>
      </c>
      <c r="F191" s="140"/>
      <c r="G191" s="136"/>
      <c r="H191" s="136"/>
      <c r="I191" s="142"/>
      <c r="J191" s="176">
        <f>'Discharge Information'!F191</f>
        <v>0</v>
      </c>
      <c r="K191" s="87"/>
    </row>
    <row r="192" spans="1:11" ht="60" customHeight="1" x14ac:dyDescent="0.25">
      <c r="A192" s="1">
        <f t="shared" si="2"/>
        <v>180</v>
      </c>
      <c r="B192" s="116">
        <f>'Initial Client Information'!B192</f>
        <v>0</v>
      </c>
      <c r="C192" s="117">
        <f>'Initial Client Information'!C192</f>
        <v>0</v>
      </c>
      <c r="D192" s="118">
        <f>'Initial Client Information'!D192</f>
        <v>0</v>
      </c>
      <c r="E192" s="130">
        <f>'Initial Client Information'!E192</f>
        <v>0</v>
      </c>
      <c r="F192" s="140"/>
      <c r="G192" s="136"/>
      <c r="H192" s="136"/>
      <c r="I192" s="142"/>
      <c r="J192" s="176">
        <f>'Discharge Information'!F192</f>
        <v>0</v>
      </c>
      <c r="K192" s="87"/>
    </row>
    <row r="193" spans="1:11" ht="60" customHeight="1" x14ac:dyDescent="0.25">
      <c r="A193" s="1">
        <f t="shared" si="2"/>
        <v>181</v>
      </c>
      <c r="B193" s="116">
        <f>'Initial Client Information'!B193</f>
        <v>0</v>
      </c>
      <c r="C193" s="117">
        <f>'Initial Client Information'!C193</f>
        <v>0</v>
      </c>
      <c r="D193" s="118">
        <f>'Initial Client Information'!D193</f>
        <v>0</v>
      </c>
      <c r="E193" s="130">
        <f>'Initial Client Information'!E193</f>
        <v>0</v>
      </c>
      <c r="F193" s="140"/>
      <c r="G193" s="136"/>
      <c r="H193" s="136"/>
      <c r="I193" s="142"/>
      <c r="J193" s="176">
        <f>'Discharge Information'!F193</f>
        <v>0</v>
      </c>
      <c r="K193" s="87"/>
    </row>
    <row r="194" spans="1:11" ht="60" customHeight="1" x14ac:dyDescent="0.25">
      <c r="A194" s="1">
        <f t="shared" si="2"/>
        <v>182</v>
      </c>
      <c r="B194" s="116">
        <f>'Initial Client Information'!B194</f>
        <v>0</v>
      </c>
      <c r="C194" s="117">
        <f>'Initial Client Information'!C194</f>
        <v>0</v>
      </c>
      <c r="D194" s="118">
        <f>'Initial Client Information'!D194</f>
        <v>0</v>
      </c>
      <c r="E194" s="130">
        <f>'Initial Client Information'!E194</f>
        <v>0</v>
      </c>
      <c r="F194" s="140"/>
      <c r="G194" s="136"/>
      <c r="H194" s="136"/>
      <c r="I194" s="142"/>
      <c r="J194" s="176">
        <f>'Discharge Information'!F194</f>
        <v>0</v>
      </c>
      <c r="K194" s="87"/>
    </row>
    <row r="195" spans="1:11" ht="60" customHeight="1" x14ac:dyDescent="0.25">
      <c r="A195" s="1">
        <f t="shared" si="2"/>
        <v>183</v>
      </c>
      <c r="B195" s="116">
        <f>'Initial Client Information'!B195</f>
        <v>0</v>
      </c>
      <c r="C195" s="117">
        <f>'Initial Client Information'!C195</f>
        <v>0</v>
      </c>
      <c r="D195" s="118">
        <f>'Initial Client Information'!D195</f>
        <v>0</v>
      </c>
      <c r="E195" s="130">
        <f>'Initial Client Information'!E195</f>
        <v>0</v>
      </c>
      <c r="F195" s="140"/>
      <c r="G195" s="136"/>
      <c r="H195" s="136"/>
      <c r="I195" s="142"/>
      <c r="J195" s="176">
        <f>'Discharge Information'!F195</f>
        <v>0</v>
      </c>
      <c r="K195" s="87"/>
    </row>
    <row r="196" spans="1:11" ht="60" customHeight="1" x14ac:dyDescent="0.25">
      <c r="A196" s="1">
        <f t="shared" si="2"/>
        <v>184</v>
      </c>
      <c r="B196" s="116">
        <f>'Initial Client Information'!B196</f>
        <v>0</v>
      </c>
      <c r="C196" s="117">
        <f>'Initial Client Information'!C196</f>
        <v>0</v>
      </c>
      <c r="D196" s="118">
        <f>'Initial Client Information'!D196</f>
        <v>0</v>
      </c>
      <c r="E196" s="130">
        <f>'Initial Client Information'!E196</f>
        <v>0</v>
      </c>
      <c r="F196" s="140"/>
      <c r="G196" s="136"/>
      <c r="H196" s="136"/>
      <c r="I196" s="142"/>
      <c r="J196" s="176">
        <f>'Discharge Information'!F196</f>
        <v>0</v>
      </c>
      <c r="K196" s="87"/>
    </row>
    <row r="197" spans="1:11" ht="60" customHeight="1" x14ac:dyDescent="0.25">
      <c r="A197" s="1">
        <f t="shared" si="2"/>
        <v>185</v>
      </c>
      <c r="B197" s="116">
        <f>'Initial Client Information'!B197</f>
        <v>0</v>
      </c>
      <c r="C197" s="117">
        <f>'Initial Client Information'!C197</f>
        <v>0</v>
      </c>
      <c r="D197" s="118">
        <f>'Initial Client Information'!D197</f>
        <v>0</v>
      </c>
      <c r="E197" s="130">
        <f>'Initial Client Information'!E197</f>
        <v>0</v>
      </c>
      <c r="F197" s="140"/>
      <c r="G197" s="136"/>
      <c r="H197" s="136"/>
      <c r="I197" s="142"/>
      <c r="J197" s="176">
        <f>'Discharge Information'!F197</f>
        <v>0</v>
      </c>
      <c r="K197" s="87"/>
    </row>
    <row r="198" spans="1:11" ht="60" customHeight="1" x14ac:dyDescent="0.25">
      <c r="A198" s="1">
        <f t="shared" si="2"/>
        <v>186</v>
      </c>
      <c r="B198" s="116">
        <f>'Initial Client Information'!B198</f>
        <v>0</v>
      </c>
      <c r="C198" s="117">
        <f>'Initial Client Information'!C198</f>
        <v>0</v>
      </c>
      <c r="D198" s="118">
        <f>'Initial Client Information'!D198</f>
        <v>0</v>
      </c>
      <c r="E198" s="130">
        <f>'Initial Client Information'!E198</f>
        <v>0</v>
      </c>
      <c r="F198" s="140"/>
      <c r="G198" s="136"/>
      <c r="H198" s="136"/>
      <c r="I198" s="142"/>
      <c r="J198" s="176">
        <f>'Discharge Information'!F198</f>
        <v>0</v>
      </c>
      <c r="K198" s="87"/>
    </row>
    <row r="199" spans="1:11" ht="60" customHeight="1" x14ac:dyDescent="0.25">
      <c r="A199" s="1">
        <f t="shared" si="2"/>
        <v>187</v>
      </c>
      <c r="B199" s="116">
        <f>'Initial Client Information'!B199</f>
        <v>0</v>
      </c>
      <c r="C199" s="117">
        <f>'Initial Client Information'!C199</f>
        <v>0</v>
      </c>
      <c r="D199" s="118">
        <f>'Initial Client Information'!D199</f>
        <v>0</v>
      </c>
      <c r="E199" s="130">
        <f>'Initial Client Information'!E199</f>
        <v>0</v>
      </c>
      <c r="F199" s="140"/>
      <c r="G199" s="136"/>
      <c r="H199" s="136"/>
      <c r="I199" s="142"/>
      <c r="J199" s="176">
        <f>'Discharge Information'!F199</f>
        <v>0</v>
      </c>
      <c r="K199" s="87"/>
    </row>
    <row r="200" spans="1:11" ht="60" customHeight="1" x14ac:dyDescent="0.25">
      <c r="A200" s="1">
        <f t="shared" si="2"/>
        <v>188</v>
      </c>
      <c r="B200" s="116">
        <f>'Initial Client Information'!B200</f>
        <v>0</v>
      </c>
      <c r="C200" s="117">
        <f>'Initial Client Information'!C200</f>
        <v>0</v>
      </c>
      <c r="D200" s="118">
        <f>'Initial Client Information'!D200</f>
        <v>0</v>
      </c>
      <c r="E200" s="130">
        <f>'Initial Client Information'!E200</f>
        <v>0</v>
      </c>
      <c r="F200" s="140"/>
      <c r="G200" s="136"/>
      <c r="H200" s="136"/>
      <c r="I200" s="142"/>
      <c r="J200" s="176">
        <f>'Discharge Information'!F200</f>
        <v>0</v>
      </c>
      <c r="K200" s="87"/>
    </row>
    <row r="201" spans="1:11" ht="60" customHeight="1" x14ac:dyDescent="0.25">
      <c r="A201" s="1">
        <f t="shared" si="2"/>
        <v>189</v>
      </c>
      <c r="B201" s="116">
        <f>'Initial Client Information'!B201</f>
        <v>0</v>
      </c>
      <c r="C201" s="117">
        <f>'Initial Client Information'!C201</f>
        <v>0</v>
      </c>
      <c r="D201" s="118">
        <f>'Initial Client Information'!D201</f>
        <v>0</v>
      </c>
      <c r="E201" s="130">
        <f>'Initial Client Information'!E201</f>
        <v>0</v>
      </c>
      <c r="F201" s="140"/>
      <c r="G201" s="136"/>
      <c r="H201" s="136"/>
      <c r="I201" s="142"/>
      <c r="J201" s="176">
        <f>'Discharge Information'!F201</f>
        <v>0</v>
      </c>
      <c r="K201" s="87"/>
    </row>
    <row r="202" spans="1:11" ht="60" customHeight="1" x14ac:dyDescent="0.25">
      <c r="A202" s="1">
        <f t="shared" si="2"/>
        <v>190</v>
      </c>
      <c r="B202" s="116">
        <f>'Initial Client Information'!B202</f>
        <v>0</v>
      </c>
      <c r="C202" s="117">
        <f>'Initial Client Information'!C202</f>
        <v>0</v>
      </c>
      <c r="D202" s="118">
        <f>'Initial Client Information'!D202</f>
        <v>0</v>
      </c>
      <c r="E202" s="130">
        <f>'Initial Client Information'!E202</f>
        <v>0</v>
      </c>
      <c r="F202" s="140"/>
      <c r="G202" s="136"/>
      <c r="H202" s="136"/>
      <c r="I202" s="142"/>
      <c r="J202" s="176">
        <f>'Discharge Information'!F202</f>
        <v>0</v>
      </c>
      <c r="K202" s="87"/>
    </row>
    <row r="203" spans="1:11" ht="60" customHeight="1" x14ac:dyDescent="0.25">
      <c r="A203" s="1">
        <f t="shared" si="2"/>
        <v>191</v>
      </c>
      <c r="B203" s="116">
        <f>'Initial Client Information'!B203</f>
        <v>0</v>
      </c>
      <c r="C203" s="117">
        <f>'Initial Client Information'!C203</f>
        <v>0</v>
      </c>
      <c r="D203" s="118">
        <f>'Initial Client Information'!D203</f>
        <v>0</v>
      </c>
      <c r="E203" s="130">
        <f>'Initial Client Information'!E203</f>
        <v>0</v>
      </c>
      <c r="F203" s="140"/>
      <c r="G203" s="136"/>
      <c r="H203" s="136"/>
      <c r="I203" s="142"/>
      <c r="J203" s="176">
        <f>'Discharge Information'!F203</f>
        <v>0</v>
      </c>
      <c r="K203" s="87"/>
    </row>
    <row r="204" spans="1:11" ht="60" customHeight="1" x14ac:dyDescent="0.25">
      <c r="A204" s="1">
        <f t="shared" si="2"/>
        <v>192</v>
      </c>
      <c r="B204" s="116">
        <f>'Initial Client Information'!B204</f>
        <v>0</v>
      </c>
      <c r="C204" s="117">
        <f>'Initial Client Information'!C204</f>
        <v>0</v>
      </c>
      <c r="D204" s="118">
        <f>'Initial Client Information'!D204</f>
        <v>0</v>
      </c>
      <c r="E204" s="130">
        <f>'Initial Client Information'!E204</f>
        <v>0</v>
      </c>
      <c r="F204" s="140"/>
      <c r="G204" s="136"/>
      <c r="H204" s="136"/>
      <c r="I204" s="142"/>
      <c r="J204" s="176">
        <f>'Discharge Information'!F204</f>
        <v>0</v>
      </c>
      <c r="K204" s="87"/>
    </row>
    <row r="205" spans="1:11" ht="60" customHeight="1" x14ac:dyDescent="0.25">
      <c r="A205" s="1">
        <f t="shared" si="2"/>
        <v>193</v>
      </c>
      <c r="B205" s="116">
        <f>'Initial Client Information'!B205</f>
        <v>0</v>
      </c>
      <c r="C205" s="117">
        <f>'Initial Client Information'!C205</f>
        <v>0</v>
      </c>
      <c r="D205" s="118">
        <f>'Initial Client Information'!D205</f>
        <v>0</v>
      </c>
      <c r="E205" s="130">
        <f>'Initial Client Information'!E205</f>
        <v>0</v>
      </c>
      <c r="F205" s="140"/>
      <c r="G205" s="136"/>
      <c r="H205" s="136"/>
      <c r="I205" s="142"/>
      <c r="J205" s="176">
        <f>'Discharge Information'!F205</f>
        <v>0</v>
      </c>
      <c r="K205" s="87"/>
    </row>
    <row r="206" spans="1:11" ht="60" customHeight="1" x14ac:dyDescent="0.25">
      <c r="A206" s="1">
        <f t="shared" ref="A206:A269" si="3">ROW(A194)</f>
        <v>194</v>
      </c>
      <c r="B206" s="116">
        <f>'Initial Client Information'!B206</f>
        <v>0</v>
      </c>
      <c r="C206" s="117">
        <f>'Initial Client Information'!C206</f>
        <v>0</v>
      </c>
      <c r="D206" s="118">
        <f>'Initial Client Information'!D206</f>
        <v>0</v>
      </c>
      <c r="E206" s="130">
        <f>'Initial Client Information'!E206</f>
        <v>0</v>
      </c>
      <c r="F206" s="140"/>
      <c r="G206" s="136"/>
      <c r="H206" s="136"/>
      <c r="I206" s="142"/>
      <c r="J206" s="176">
        <f>'Discharge Information'!F206</f>
        <v>0</v>
      </c>
      <c r="K206" s="87"/>
    </row>
    <row r="207" spans="1:11" ht="60" customHeight="1" x14ac:dyDescent="0.25">
      <c r="A207" s="1">
        <f t="shared" si="3"/>
        <v>195</v>
      </c>
      <c r="B207" s="116">
        <f>'Initial Client Information'!B207</f>
        <v>0</v>
      </c>
      <c r="C207" s="117">
        <f>'Initial Client Information'!C207</f>
        <v>0</v>
      </c>
      <c r="D207" s="118">
        <f>'Initial Client Information'!D207</f>
        <v>0</v>
      </c>
      <c r="E207" s="130">
        <f>'Initial Client Information'!E207</f>
        <v>0</v>
      </c>
      <c r="F207" s="140"/>
      <c r="G207" s="136"/>
      <c r="H207" s="136"/>
      <c r="I207" s="142"/>
      <c r="J207" s="176">
        <f>'Discharge Information'!F207</f>
        <v>0</v>
      </c>
      <c r="K207" s="87"/>
    </row>
    <row r="208" spans="1:11" ht="60" customHeight="1" x14ac:dyDescent="0.25">
      <c r="A208" s="1">
        <f t="shared" si="3"/>
        <v>196</v>
      </c>
      <c r="B208" s="116">
        <f>'Initial Client Information'!B208</f>
        <v>0</v>
      </c>
      <c r="C208" s="117">
        <f>'Initial Client Information'!C208</f>
        <v>0</v>
      </c>
      <c r="D208" s="118">
        <f>'Initial Client Information'!D208</f>
        <v>0</v>
      </c>
      <c r="E208" s="130">
        <f>'Initial Client Information'!E208</f>
        <v>0</v>
      </c>
      <c r="F208" s="140"/>
      <c r="G208" s="136"/>
      <c r="H208" s="136"/>
      <c r="I208" s="142"/>
      <c r="J208" s="176">
        <f>'Discharge Information'!F208</f>
        <v>0</v>
      </c>
      <c r="K208" s="87"/>
    </row>
    <row r="209" spans="1:11" ht="60" customHeight="1" x14ac:dyDescent="0.25">
      <c r="A209" s="1">
        <f t="shared" si="3"/>
        <v>197</v>
      </c>
      <c r="B209" s="116">
        <f>'Initial Client Information'!B209</f>
        <v>0</v>
      </c>
      <c r="C209" s="117">
        <f>'Initial Client Information'!C209</f>
        <v>0</v>
      </c>
      <c r="D209" s="118">
        <f>'Initial Client Information'!D209</f>
        <v>0</v>
      </c>
      <c r="E209" s="130">
        <f>'Initial Client Information'!E209</f>
        <v>0</v>
      </c>
      <c r="F209" s="140"/>
      <c r="G209" s="136"/>
      <c r="H209" s="136"/>
      <c r="I209" s="142"/>
      <c r="J209" s="176">
        <f>'Discharge Information'!F209</f>
        <v>0</v>
      </c>
      <c r="K209" s="87"/>
    </row>
    <row r="210" spans="1:11" ht="60" customHeight="1" x14ac:dyDescent="0.25">
      <c r="A210" s="1">
        <f t="shared" si="3"/>
        <v>198</v>
      </c>
      <c r="B210" s="116">
        <f>'Initial Client Information'!B210</f>
        <v>0</v>
      </c>
      <c r="C210" s="117">
        <f>'Initial Client Information'!C210</f>
        <v>0</v>
      </c>
      <c r="D210" s="118">
        <f>'Initial Client Information'!D210</f>
        <v>0</v>
      </c>
      <c r="E210" s="130">
        <f>'Initial Client Information'!E210</f>
        <v>0</v>
      </c>
      <c r="F210" s="140"/>
      <c r="G210" s="136"/>
      <c r="H210" s="136"/>
      <c r="I210" s="142"/>
      <c r="J210" s="176">
        <f>'Discharge Information'!F210</f>
        <v>0</v>
      </c>
      <c r="K210" s="87"/>
    </row>
    <row r="211" spans="1:11" ht="60" customHeight="1" x14ac:dyDescent="0.25">
      <c r="A211" s="1">
        <f t="shared" si="3"/>
        <v>199</v>
      </c>
      <c r="B211" s="116">
        <f>'Initial Client Information'!B211</f>
        <v>0</v>
      </c>
      <c r="C211" s="117">
        <f>'Initial Client Information'!C211</f>
        <v>0</v>
      </c>
      <c r="D211" s="118">
        <f>'Initial Client Information'!D211</f>
        <v>0</v>
      </c>
      <c r="E211" s="130">
        <f>'Initial Client Information'!E211</f>
        <v>0</v>
      </c>
      <c r="F211" s="140"/>
      <c r="G211" s="136"/>
      <c r="H211" s="136"/>
      <c r="I211" s="142"/>
      <c r="J211" s="176">
        <f>'Discharge Information'!F211</f>
        <v>0</v>
      </c>
      <c r="K211" s="87"/>
    </row>
    <row r="212" spans="1:11" ht="60" customHeight="1" x14ac:dyDescent="0.25">
      <c r="A212" s="1">
        <f t="shared" si="3"/>
        <v>200</v>
      </c>
      <c r="B212" s="116">
        <f>'Initial Client Information'!B212</f>
        <v>0</v>
      </c>
      <c r="C212" s="117">
        <f>'Initial Client Information'!C212</f>
        <v>0</v>
      </c>
      <c r="D212" s="118">
        <f>'Initial Client Information'!D212</f>
        <v>0</v>
      </c>
      <c r="E212" s="130">
        <f>'Initial Client Information'!E212</f>
        <v>0</v>
      </c>
      <c r="F212" s="140"/>
      <c r="G212" s="136"/>
      <c r="H212" s="136"/>
      <c r="I212" s="142"/>
      <c r="J212" s="176">
        <f>'Discharge Information'!F212</f>
        <v>0</v>
      </c>
      <c r="K212" s="87"/>
    </row>
    <row r="213" spans="1:11" ht="60" customHeight="1" x14ac:dyDescent="0.25">
      <c r="A213" s="1">
        <f t="shared" si="3"/>
        <v>201</v>
      </c>
      <c r="B213" s="116">
        <f>'Initial Client Information'!B213</f>
        <v>0</v>
      </c>
      <c r="C213" s="117">
        <f>'Initial Client Information'!C213</f>
        <v>0</v>
      </c>
      <c r="D213" s="118">
        <f>'Initial Client Information'!D213</f>
        <v>0</v>
      </c>
      <c r="E213" s="130">
        <f>'Initial Client Information'!E213</f>
        <v>0</v>
      </c>
      <c r="F213" s="140"/>
      <c r="G213" s="136"/>
      <c r="H213" s="136"/>
      <c r="I213" s="142"/>
      <c r="J213" s="176">
        <f>'Discharge Information'!F213</f>
        <v>0</v>
      </c>
      <c r="K213" s="87"/>
    </row>
    <row r="214" spans="1:11" ht="60" customHeight="1" x14ac:dyDescent="0.25">
      <c r="A214" s="1">
        <f t="shared" si="3"/>
        <v>202</v>
      </c>
      <c r="B214" s="116">
        <f>'Initial Client Information'!B214</f>
        <v>0</v>
      </c>
      <c r="C214" s="117">
        <f>'Initial Client Information'!C214</f>
        <v>0</v>
      </c>
      <c r="D214" s="118">
        <f>'Initial Client Information'!D214</f>
        <v>0</v>
      </c>
      <c r="E214" s="130">
        <f>'Initial Client Information'!E214</f>
        <v>0</v>
      </c>
      <c r="F214" s="140"/>
      <c r="G214" s="136"/>
      <c r="H214" s="136"/>
      <c r="I214" s="142"/>
      <c r="J214" s="176">
        <f>'Discharge Information'!F214</f>
        <v>0</v>
      </c>
      <c r="K214" s="87"/>
    </row>
    <row r="215" spans="1:11" ht="60" customHeight="1" x14ac:dyDescent="0.25">
      <c r="A215" s="1">
        <f t="shared" si="3"/>
        <v>203</v>
      </c>
      <c r="B215" s="116">
        <f>'Initial Client Information'!B215</f>
        <v>0</v>
      </c>
      <c r="C215" s="117">
        <f>'Initial Client Information'!C215</f>
        <v>0</v>
      </c>
      <c r="D215" s="118">
        <f>'Initial Client Information'!D215</f>
        <v>0</v>
      </c>
      <c r="E215" s="130">
        <f>'Initial Client Information'!E215</f>
        <v>0</v>
      </c>
      <c r="F215" s="140"/>
      <c r="G215" s="136"/>
      <c r="H215" s="136"/>
      <c r="I215" s="142"/>
      <c r="J215" s="176">
        <f>'Discharge Information'!F215</f>
        <v>0</v>
      </c>
      <c r="K215" s="87"/>
    </row>
    <row r="216" spans="1:11" ht="60" customHeight="1" x14ac:dyDescent="0.25">
      <c r="A216" s="1">
        <f t="shared" si="3"/>
        <v>204</v>
      </c>
      <c r="B216" s="116">
        <f>'Initial Client Information'!B216</f>
        <v>0</v>
      </c>
      <c r="C216" s="117">
        <f>'Initial Client Information'!C216</f>
        <v>0</v>
      </c>
      <c r="D216" s="118">
        <f>'Initial Client Information'!D216</f>
        <v>0</v>
      </c>
      <c r="E216" s="130">
        <f>'Initial Client Information'!E216</f>
        <v>0</v>
      </c>
      <c r="F216" s="140"/>
      <c r="G216" s="136"/>
      <c r="H216" s="136"/>
      <c r="I216" s="142"/>
      <c r="J216" s="176">
        <f>'Discharge Information'!F216</f>
        <v>0</v>
      </c>
      <c r="K216" s="87"/>
    </row>
    <row r="217" spans="1:11" ht="60" customHeight="1" x14ac:dyDescent="0.25">
      <c r="A217" s="1">
        <f t="shared" si="3"/>
        <v>205</v>
      </c>
      <c r="B217" s="116">
        <f>'Initial Client Information'!B217</f>
        <v>0</v>
      </c>
      <c r="C217" s="117">
        <f>'Initial Client Information'!C217</f>
        <v>0</v>
      </c>
      <c r="D217" s="118">
        <f>'Initial Client Information'!D217</f>
        <v>0</v>
      </c>
      <c r="E217" s="130">
        <f>'Initial Client Information'!E217</f>
        <v>0</v>
      </c>
      <c r="F217" s="140"/>
      <c r="G217" s="136"/>
      <c r="H217" s="136"/>
      <c r="I217" s="142"/>
      <c r="J217" s="176">
        <f>'Discharge Information'!F217</f>
        <v>0</v>
      </c>
      <c r="K217" s="87"/>
    </row>
    <row r="218" spans="1:11" ht="60" customHeight="1" x14ac:dyDescent="0.25">
      <c r="A218" s="1">
        <f t="shared" si="3"/>
        <v>206</v>
      </c>
      <c r="B218" s="116">
        <f>'Initial Client Information'!B218</f>
        <v>0</v>
      </c>
      <c r="C218" s="117">
        <f>'Initial Client Information'!C218</f>
        <v>0</v>
      </c>
      <c r="D218" s="118">
        <f>'Initial Client Information'!D218</f>
        <v>0</v>
      </c>
      <c r="E218" s="130">
        <f>'Initial Client Information'!E218</f>
        <v>0</v>
      </c>
      <c r="F218" s="140"/>
      <c r="G218" s="136"/>
      <c r="H218" s="136"/>
      <c r="I218" s="142"/>
      <c r="J218" s="176">
        <f>'Discharge Information'!F218</f>
        <v>0</v>
      </c>
      <c r="K218" s="87"/>
    </row>
    <row r="219" spans="1:11" ht="60" customHeight="1" x14ac:dyDescent="0.25">
      <c r="A219" s="1">
        <f t="shared" si="3"/>
        <v>207</v>
      </c>
      <c r="B219" s="116">
        <f>'Initial Client Information'!B219</f>
        <v>0</v>
      </c>
      <c r="C219" s="117">
        <f>'Initial Client Information'!C219</f>
        <v>0</v>
      </c>
      <c r="D219" s="118">
        <f>'Initial Client Information'!D219</f>
        <v>0</v>
      </c>
      <c r="E219" s="130">
        <f>'Initial Client Information'!E219</f>
        <v>0</v>
      </c>
      <c r="F219" s="140"/>
      <c r="G219" s="136"/>
      <c r="H219" s="136"/>
      <c r="I219" s="142"/>
      <c r="J219" s="176">
        <f>'Discharge Information'!F219</f>
        <v>0</v>
      </c>
      <c r="K219" s="87"/>
    </row>
    <row r="220" spans="1:11" ht="60" customHeight="1" x14ac:dyDescent="0.25">
      <c r="A220" s="1">
        <f t="shared" si="3"/>
        <v>208</v>
      </c>
      <c r="B220" s="116">
        <f>'Initial Client Information'!B220</f>
        <v>0</v>
      </c>
      <c r="C220" s="117">
        <f>'Initial Client Information'!C220</f>
        <v>0</v>
      </c>
      <c r="D220" s="118">
        <f>'Initial Client Information'!D220</f>
        <v>0</v>
      </c>
      <c r="E220" s="130">
        <f>'Initial Client Information'!E220</f>
        <v>0</v>
      </c>
      <c r="F220" s="140"/>
      <c r="G220" s="136"/>
      <c r="H220" s="136"/>
      <c r="I220" s="142"/>
      <c r="J220" s="176">
        <f>'Discharge Information'!F220</f>
        <v>0</v>
      </c>
      <c r="K220" s="87"/>
    </row>
    <row r="221" spans="1:11" ht="60" customHeight="1" x14ac:dyDescent="0.25">
      <c r="A221" s="1">
        <f t="shared" si="3"/>
        <v>209</v>
      </c>
      <c r="B221" s="116">
        <f>'Initial Client Information'!B221</f>
        <v>0</v>
      </c>
      <c r="C221" s="117">
        <f>'Initial Client Information'!C221</f>
        <v>0</v>
      </c>
      <c r="D221" s="118">
        <f>'Initial Client Information'!D221</f>
        <v>0</v>
      </c>
      <c r="E221" s="130">
        <f>'Initial Client Information'!E221</f>
        <v>0</v>
      </c>
      <c r="F221" s="140"/>
      <c r="G221" s="136"/>
      <c r="H221" s="136"/>
      <c r="I221" s="142"/>
      <c r="J221" s="176">
        <f>'Discharge Information'!F221</f>
        <v>0</v>
      </c>
      <c r="K221" s="87"/>
    </row>
    <row r="222" spans="1:11" ht="60" customHeight="1" x14ac:dyDescent="0.25">
      <c r="A222" s="1">
        <f t="shared" si="3"/>
        <v>210</v>
      </c>
      <c r="B222" s="116">
        <f>'Initial Client Information'!B222</f>
        <v>0</v>
      </c>
      <c r="C222" s="117">
        <f>'Initial Client Information'!C222</f>
        <v>0</v>
      </c>
      <c r="D222" s="118">
        <f>'Initial Client Information'!D222</f>
        <v>0</v>
      </c>
      <c r="E222" s="130">
        <f>'Initial Client Information'!E222</f>
        <v>0</v>
      </c>
      <c r="F222" s="140"/>
      <c r="G222" s="136"/>
      <c r="H222" s="136"/>
      <c r="I222" s="142"/>
      <c r="J222" s="176">
        <f>'Discharge Information'!F222</f>
        <v>0</v>
      </c>
      <c r="K222" s="87"/>
    </row>
    <row r="223" spans="1:11" ht="60" customHeight="1" x14ac:dyDescent="0.25">
      <c r="A223" s="1">
        <f t="shared" si="3"/>
        <v>211</v>
      </c>
      <c r="B223" s="116">
        <f>'Initial Client Information'!B223</f>
        <v>0</v>
      </c>
      <c r="C223" s="117">
        <f>'Initial Client Information'!C223</f>
        <v>0</v>
      </c>
      <c r="D223" s="118">
        <f>'Initial Client Information'!D223</f>
        <v>0</v>
      </c>
      <c r="E223" s="130">
        <f>'Initial Client Information'!E223</f>
        <v>0</v>
      </c>
      <c r="F223" s="140"/>
      <c r="G223" s="136"/>
      <c r="H223" s="136"/>
      <c r="I223" s="142"/>
      <c r="J223" s="176">
        <f>'Discharge Information'!F223</f>
        <v>0</v>
      </c>
      <c r="K223" s="87"/>
    </row>
    <row r="224" spans="1:11" ht="60" customHeight="1" x14ac:dyDescent="0.25">
      <c r="A224" s="1">
        <f t="shared" si="3"/>
        <v>212</v>
      </c>
      <c r="B224" s="116">
        <f>'Initial Client Information'!B224</f>
        <v>0</v>
      </c>
      <c r="C224" s="117">
        <f>'Initial Client Information'!C224</f>
        <v>0</v>
      </c>
      <c r="D224" s="118">
        <f>'Initial Client Information'!D224</f>
        <v>0</v>
      </c>
      <c r="E224" s="130">
        <f>'Initial Client Information'!E224</f>
        <v>0</v>
      </c>
      <c r="F224" s="140"/>
      <c r="G224" s="136"/>
      <c r="H224" s="136"/>
      <c r="I224" s="142"/>
      <c r="J224" s="176">
        <f>'Discharge Information'!F224</f>
        <v>0</v>
      </c>
      <c r="K224" s="87"/>
    </row>
    <row r="225" spans="1:11" ht="60" customHeight="1" x14ac:dyDescent="0.25">
      <c r="A225" s="1">
        <f t="shared" si="3"/>
        <v>213</v>
      </c>
      <c r="B225" s="116">
        <f>'Initial Client Information'!B225</f>
        <v>0</v>
      </c>
      <c r="C225" s="117">
        <f>'Initial Client Information'!C225</f>
        <v>0</v>
      </c>
      <c r="D225" s="118">
        <f>'Initial Client Information'!D225</f>
        <v>0</v>
      </c>
      <c r="E225" s="130">
        <f>'Initial Client Information'!E225</f>
        <v>0</v>
      </c>
      <c r="F225" s="140"/>
      <c r="G225" s="136"/>
      <c r="H225" s="136"/>
      <c r="I225" s="142"/>
      <c r="J225" s="176">
        <f>'Discharge Information'!F225</f>
        <v>0</v>
      </c>
      <c r="K225" s="87"/>
    </row>
    <row r="226" spans="1:11" ht="60" customHeight="1" x14ac:dyDescent="0.25">
      <c r="A226" s="1">
        <f t="shared" si="3"/>
        <v>214</v>
      </c>
      <c r="B226" s="116">
        <f>'Initial Client Information'!B226</f>
        <v>0</v>
      </c>
      <c r="C226" s="117">
        <f>'Initial Client Information'!C226</f>
        <v>0</v>
      </c>
      <c r="D226" s="118">
        <f>'Initial Client Information'!D226</f>
        <v>0</v>
      </c>
      <c r="E226" s="130">
        <f>'Initial Client Information'!E226</f>
        <v>0</v>
      </c>
      <c r="F226" s="140"/>
      <c r="G226" s="136"/>
      <c r="H226" s="136"/>
      <c r="I226" s="142"/>
      <c r="J226" s="176">
        <f>'Discharge Information'!F226</f>
        <v>0</v>
      </c>
      <c r="K226" s="87"/>
    </row>
    <row r="227" spans="1:11" ht="60" customHeight="1" x14ac:dyDescent="0.25">
      <c r="A227" s="1">
        <f t="shared" si="3"/>
        <v>215</v>
      </c>
      <c r="B227" s="116">
        <f>'Initial Client Information'!B227</f>
        <v>0</v>
      </c>
      <c r="C227" s="117">
        <f>'Initial Client Information'!C227</f>
        <v>0</v>
      </c>
      <c r="D227" s="118">
        <f>'Initial Client Information'!D227</f>
        <v>0</v>
      </c>
      <c r="E227" s="130">
        <f>'Initial Client Information'!E227</f>
        <v>0</v>
      </c>
      <c r="F227" s="140"/>
      <c r="G227" s="136"/>
      <c r="H227" s="136"/>
      <c r="I227" s="142"/>
      <c r="J227" s="176">
        <f>'Discharge Information'!F227</f>
        <v>0</v>
      </c>
      <c r="K227" s="87"/>
    </row>
    <row r="228" spans="1:11" ht="60" customHeight="1" x14ac:dyDescent="0.25">
      <c r="A228" s="1">
        <f t="shared" si="3"/>
        <v>216</v>
      </c>
      <c r="B228" s="116">
        <f>'Initial Client Information'!B228</f>
        <v>0</v>
      </c>
      <c r="C228" s="117">
        <f>'Initial Client Information'!C228</f>
        <v>0</v>
      </c>
      <c r="D228" s="118">
        <f>'Initial Client Information'!D228</f>
        <v>0</v>
      </c>
      <c r="E228" s="130">
        <f>'Initial Client Information'!E228</f>
        <v>0</v>
      </c>
      <c r="F228" s="140"/>
      <c r="G228" s="136"/>
      <c r="H228" s="136"/>
      <c r="I228" s="142"/>
      <c r="J228" s="176">
        <f>'Discharge Information'!F228</f>
        <v>0</v>
      </c>
      <c r="K228" s="87"/>
    </row>
    <row r="229" spans="1:11" ht="60" customHeight="1" x14ac:dyDescent="0.25">
      <c r="A229" s="1">
        <f t="shared" si="3"/>
        <v>217</v>
      </c>
      <c r="B229" s="116">
        <f>'Initial Client Information'!B229</f>
        <v>0</v>
      </c>
      <c r="C229" s="117">
        <f>'Initial Client Information'!C229</f>
        <v>0</v>
      </c>
      <c r="D229" s="118">
        <f>'Initial Client Information'!D229</f>
        <v>0</v>
      </c>
      <c r="E229" s="130">
        <f>'Initial Client Information'!E229</f>
        <v>0</v>
      </c>
      <c r="F229" s="140"/>
      <c r="G229" s="136"/>
      <c r="H229" s="136"/>
      <c r="I229" s="142"/>
      <c r="J229" s="176">
        <f>'Discharge Information'!F229</f>
        <v>0</v>
      </c>
      <c r="K229" s="87"/>
    </row>
    <row r="230" spans="1:11" ht="60" customHeight="1" x14ac:dyDescent="0.25">
      <c r="A230" s="1">
        <f t="shared" si="3"/>
        <v>218</v>
      </c>
      <c r="B230" s="116">
        <f>'Initial Client Information'!B230</f>
        <v>0</v>
      </c>
      <c r="C230" s="117">
        <f>'Initial Client Information'!C230</f>
        <v>0</v>
      </c>
      <c r="D230" s="118">
        <f>'Initial Client Information'!D230</f>
        <v>0</v>
      </c>
      <c r="E230" s="130">
        <f>'Initial Client Information'!E230</f>
        <v>0</v>
      </c>
      <c r="F230" s="140"/>
      <c r="G230" s="136"/>
      <c r="H230" s="136"/>
      <c r="I230" s="142"/>
      <c r="J230" s="176">
        <f>'Discharge Information'!F230</f>
        <v>0</v>
      </c>
      <c r="K230" s="87"/>
    </row>
    <row r="231" spans="1:11" ht="60" customHeight="1" x14ac:dyDescent="0.25">
      <c r="A231" s="1">
        <f t="shared" si="3"/>
        <v>219</v>
      </c>
      <c r="B231" s="116">
        <f>'Initial Client Information'!B231</f>
        <v>0</v>
      </c>
      <c r="C231" s="117">
        <f>'Initial Client Information'!C231</f>
        <v>0</v>
      </c>
      <c r="D231" s="118">
        <f>'Initial Client Information'!D231</f>
        <v>0</v>
      </c>
      <c r="E231" s="130">
        <f>'Initial Client Information'!E231</f>
        <v>0</v>
      </c>
      <c r="F231" s="140"/>
      <c r="G231" s="136"/>
      <c r="H231" s="136"/>
      <c r="I231" s="142"/>
      <c r="J231" s="176">
        <f>'Discharge Information'!F231</f>
        <v>0</v>
      </c>
      <c r="K231" s="87"/>
    </row>
    <row r="232" spans="1:11" ht="60" customHeight="1" x14ac:dyDescent="0.25">
      <c r="A232" s="1">
        <f t="shared" si="3"/>
        <v>220</v>
      </c>
      <c r="B232" s="116">
        <f>'Initial Client Information'!B232</f>
        <v>0</v>
      </c>
      <c r="C232" s="117">
        <f>'Initial Client Information'!C232</f>
        <v>0</v>
      </c>
      <c r="D232" s="118">
        <f>'Initial Client Information'!D232</f>
        <v>0</v>
      </c>
      <c r="E232" s="130">
        <f>'Initial Client Information'!E232</f>
        <v>0</v>
      </c>
      <c r="F232" s="140"/>
      <c r="G232" s="136"/>
      <c r="H232" s="136"/>
      <c r="I232" s="142"/>
      <c r="J232" s="176">
        <f>'Discharge Information'!F232</f>
        <v>0</v>
      </c>
      <c r="K232" s="87"/>
    </row>
    <row r="233" spans="1:11" ht="60" customHeight="1" x14ac:dyDescent="0.25">
      <c r="A233" s="1">
        <f t="shared" si="3"/>
        <v>221</v>
      </c>
      <c r="B233" s="116">
        <f>'Initial Client Information'!B233</f>
        <v>0</v>
      </c>
      <c r="C233" s="117">
        <f>'Initial Client Information'!C233</f>
        <v>0</v>
      </c>
      <c r="D233" s="118">
        <f>'Initial Client Information'!D233</f>
        <v>0</v>
      </c>
      <c r="E233" s="130">
        <f>'Initial Client Information'!E233</f>
        <v>0</v>
      </c>
      <c r="F233" s="140"/>
      <c r="G233" s="136"/>
      <c r="H233" s="136"/>
      <c r="I233" s="142"/>
      <c r="J233" s="176">
        <f>'Discharge Information'!F233</f>
        <v>0</v>
      </c>
      <c r="K233" s="87"/>
    </row>
    <row r="234" spans="1:11" ht="60" customHeight="1" x14ac:dyDescent="0.25">
      <c r="A234" s="1">
        <f t="shared" si="3"/>
        <v>222</v>
      </c>
      <c r="B234" s="116">
        <f>'Initial Client Information'!B234</f>
        <v>0</v>
      </c>
      <c r="C234" s="117">
        <f>'Initial Client Information'!C234</f>
        <v>0</v>
      </c>
      <c r="D234" s="118">
        <f>'Initial Client Information'!D234</f>
        <v>0</v>
      </c>
      <c r="E234" s="130">
        <f>'Initial Client Information'!E234</f>
        <v>0</v>
      </c>
      <c r="F234" s="140"/>
      <c r="G234" s="136"/>
      <c r="H234" s="136"/>
      <c r="I234" s="142"/>
      <c r="J234" s="176">
        <f>'Discharge Information'!F234</f>
        <v>0</v>
      </c>
      <c r="K234" s="87"/>
    </row>
    <row r="235" spans="1:11" ht="60" customHeight="1" x14ac:dyDescent="0.25">
      <c r="A235" s="1">
        <f t="shared" si="3"/>
        <v>223</v>
      </c>
      <c r="B235" s="116">
        <f>'Initial Client Information'!B235</f>
        <v>0</v>
      </c>
      <c r="C235" s="117">
        <f>'Initial Client Information'!C235</f>
        <v>0</v>
      </c>
      <c r="D235" s="118">
        <f>'Initial Client Information'!D235</f>
        <v>0</v>
      </c>
      <c r="E235" s="130">
        <f>'Initial Client Information'!E235</f>
        <v>0</v>
      </c>
      <c r="F235" s="140"/>
      <c r="G235" s="136"/>
      <c r="H235" s="136"/>
      <c r="I235" s="142"/>
      <c r="J235" s="176">
        <f>'Discharge Information'!F235</f>
        <v>0</v>
      </c>
      <c r="K235" s="87"/>
    </row>
    <row r="236" spans="1:11" ht="60" customHeight="1" x14ac:dyDescent="0.25">
      <c r="A236" s="1">
        <f t="shared" si="3"/>
        <v>224</v>
      </c>
      <c r="B236" s="116">
        <f>'Initial Client Information'!B236</f>
        <v>0</v>
      </c>
      <c r="C236" s="117">
        <f>'Initial Client Information'!C236</f>
        <v>0</v>
      </c>
      <c r="D236" s="118">
        <f>'Initial Client Information'!D236</f>
        <v>0</v>
      </c>
      <c r="E236" s="130">
        <f>'Initial Client Information'!E236</f>
        <v>0</v>
      </c>
      <c r="F236" s="140"/>
      <c r="G236" s="136"/>
      <c r="H236" s="136"/>
      <c r="I236" s="142"/>
      <c r="J236" s="176">
        <f>'Discharge Information'!F236</f>
        <v>0</v>
      </c>
      <c r="K236" s="87"/>
    </row>
    <row r="237" spans="1:11" ht="60" customHeight="1" x14ac:dyDescent="0.25">
      <c r="A237" s="1">
        <f t="shared" si="3"/>
        <v>225</v>
      </c>
      <c r="B237" s="116">
        <f>'Initial Client Information'!B237</f>
        <v>0</v>
      </c>
      <c r="C237" s="117">
        <f>'Initial Client Information'!C237</f>
        <v>0</v>
      </c>
      <c r="D237" s="118">
        <f>'Initial Client Information'!D237</f>
        <v>0</v>
      </c>
      <c r="E237" s="130">
        <f>'Initial Client Information'!E237</f>
        <v>0</v>
      </c>
      <c r="F237" s="140"/>
      <c r="G237" s="136"/>
      <c r="H237" s="136"/>
      <c r="I237" s="142"/>
      <c r="J237" s="176">
        <f>'Discharge Information'!F237</f>
        <v>0</v>
      </c>
      <c r="K237" s="87"/>
    </row>
    <row r="238" spans="1:11" ht="60" customHeight="1" x14ac:dyDescent="0.25">
      <c r="A238" s="1">
        <f t="shared" si="3"/>
        <v>226</v>
      </c>
      <c r="B238" s="116">
        <f>'Initial Client Information'!B238</f>
        <v>0</v>
      </c>
      <c r="C238" s="117">
        <f>'Initial Client Information'!C238</f>
        <v>0</v>
      </c>
      <c r="D238" s="118">
        <f>'Initial Client Information'!D238</f>
        <v>0</v>
      </c>
      <c r="E238" s="130">
        <f>'Initial Client Information'!E238</f>
        <v>0</v>
      </c>
      <c r="F238" s="140"/>
      <c r="G238" s="136"/>
      <c r="H238" s="136"/>
      <c r="I238" s="142"/>
      <c r="J238" s="176">
        <f>'Discharge Information'!F238</f>
        <v>0</v>
      </c>
      <c r="K238" s="87"/>
    </row>
    <row r="239" spans="1:11" ht="60" customHeight="1" x14ac:dyDescent="0.25">
      <c r="A239" s="1">
        <f t="shared" si="3"/>
        <v>227</v>
      </c>
      <c r="B239" s="116">
        <f>'Initial Client Information'!B239</f>
        <v>0</v>
      </c>
      <c r="C239" s="117">
        <f>'Initial Client Information'!C239</f>
        <v>0</v>
      </c>
      <c r="D239" s="118">
        <f>'Initial Client Information'!D239</f>
        <v>0</v>
      </c>
      <c r="E239" s="130">
        <f>'Initial Client Information'!E239</f>
        <v>0</v>
      </c>
      <c r="F239" s="140"/>
      <c r="G239" s="136"/>
      <c r="H239" s="136"/>
      <c r="I239" s="142"/>
      <c r="J239" s="176">
        <f>'Discharge Information'!F239</f>
        <v>0</v>
      </c>
      <c r="K239" s="87"/>
    </row>
    <row r="240" spans="1:11" ht="60" customHeight="1" x14ac:dyDescent="0.25">
      <c r="A240" s="1">
        <f t="shared" si="3"/>
        <v>228</v>
      </c>
      <c r="B240" s="116">
        <f>'Initial Client Information'!B240</f>
        <v>0</v>
      </c>
      <c r="C240" s="117">
        <f>'Initial Client Information'!C240</f>
        <v>0</v>
      </c>
      <c r="D240" s="118">
        <f>'Initial Client Information'!D240</f>
        <v>0</v>
      </c>
      <c r="E240" s="130">
        <f>'Initial Client Information'!E240</f>
        <v>0</v>
      </c>
      <c r="F240" s="140"/>
      <c r="G240" s="136"/>
      <c r="H240" s="136"/>
      <c r="I240" s="142"/>
      <c r="J240" s="176">
        <f>'Discharge Information'!F240</f>
        <v>0</v>
      </c>
      <c r="K240" s="87"/>
    </row>
    <row r="241" spans="1:11" ht="60" customHeight="1" x14ac:dyDescent="0.25">
      <c r="A241" s="1">
        <f t="shared" si="3"/>
        <v>229</v>
      </c>
      <c r="B241" s="116">
        <f>'Initial Client Information'!B241</f>
        <v>0</v>
      </c>
      <c r="C241" s="117">
        <f>'Initial Client Information'!C241</f>
        <v>0</v>
      </c>
      <c r="D241" s="118">
        <f>'Initial Client Information'!D241</f>
        <v>0</v>
      </c>
      <c r="E241" s="130">
        <f>'Initial Client Information'!E241</f>
        <v>0</v>
      </c>
      <c r="F241" s="140"/>
      <c r="G241" s="136"/>
      <c r="H241" s="136"/>
      <c r="I241" s="142"/>
      <c r="J241" s="176">
        <f>'Discharge Information'!F241</f>
        <v>0</v>
      </c>
      <c r="K241" s="87"/>
    </row>
    <row r="242" spans="1:11" ht="60" customHeight="1" x14ac:dyDescent="0.25">
      <c r="A242" s="1">
        <f t="shared" si="3"/>
        <v>230</v>
      </c>
      <c r="B242" s="116">
        <f>'Initial Client Information'!B242</f>
        <v>0</v>
      </c>
      <c r="C242" s="117">
        <f>'Initial Client Information'!C242</f>
        <v>0</v>
      </c>
      <c r="D242" s="118">
        <f>'Initial Client Information'!D242</f>
        <v>0</v>
      </c>
      <c r="E242" s="130">
        <f>'Initial Client Information'!E242</f>
        <v>0</v>
      </c>
      <c r="F242" s="140"/>
      <c r="G242" s="136"/>
      <c r="H242" s="136"/>
      <c r="I242" s="142"/>
      <c r="J242" s="176">
        <f>'Discharge Information'!F242</f>
        <v>0</v>
      </c>
      <c r="K242" s="87"/>
    </row>
    <row r="243" spans="1:11" ht="60" customHeight="1" x14ac:dyDescent="0.25">
      <c r="A243" s="1">
        <f t="shared" si="3"/>
        <v>231</v>
      </c>
      <c r="B243" s="116">
        <f>'Initial Client Information'!B243</f>
        <v>0</v>
      </c>
      <c r="C243" s="117">
        <f>'Initial Client Information'!C243</f>
        <v>0</v>
      </c>
      <c r="D243" s="118">
        <f>'Initial Client Information'!D243</f>
        <v>0</v>
      </c>
      <c r="E243" s="130">
        <f>'Initial Client Information'!E243</f>
        <v>0</v>
      </c>
      <c r="F243" s="140"/>
      <c r="G243" s="136"/>
      <c r="H243" s="136"/>
      <c r="I243" s="142"/>
      <c r="J243" s="176">
        <f>'Discharge Information'!F243</f>
        <v>0</v>
      </c>
      <c r="K243" s="87"/>
    </row>
    <row r="244" spans="1:11" ht="60" customHeight="1" x14ac:dyDescent="0.25">
      <c r="A244" s="1">
        <f t="shared" si="3"/>
        <v>232</v>
      </c>
      <c r="B244" s="116">
        <f>'Initial Client Information'!B244</f>
        <v>0</v>
      </c>
      <c r="C244" s="117">
        <f>'Initial Client Information'!C244</f>
        <v>0</v>
      </c>
      <c r="D244" s="118">
        <f>'Initial Client Information'!D244</f>
        <v>0</v>
      </c>
      <c r="E244" s="130">
        <f>'Initial Client Information'!E244</f>
        <v>0</v>
      </c>
      <c r="F244" s="140"/>
      <c r="G244" s="136"/>
      <c r="H244" s="136"/>
      <c r="I244" s="142"/>
      <c r="J244" s="176">
        <f>'Discharge Information'!F244</f>
        <v>0</v>
      </c>
      <c r="K244" s="87"/>
    </row>
    <row r="245" spans="1:11" ht="60" customHeight="1" x14ac:dyDescent="0.25">
      <c r="A245" s="1">
        <f t="shared" si="3"/>
        <v>233</v>
      </c>
      <c r="B245" s="116">
        <f>'Initial Client Information'!B245</f>
        <v>0</v>
      </c>
      <c r="C245" s="117">
        <f>'Initial Client Information'!C245</f>
        <v>0</v>
      </c>
      <c r="D245" s="118">
        <f>'Initial Client Information'!D245</f>
        <v>0</v>
      </c>
      <c r="E245" s="130">
        <f>'Initial Client Information'!E245</f>
        <v>0</v>
      </c>
      <c r="F245" s="140"/>
      <c r="G245" s="136"/>
      <c r="H245" s="136"/>
      <c r="I245" s="142"/>
      <c r="J245" s="176">
        <f>'Discharge Information'!F245</f>
        <v>0</v>
      </c>
      <c r="K245" s="87"/>
    </row>
    <row r="246" spans="1:11" ht="60" customHeight="1" x14ac:dyDescent="0.25">
      <c r="A246" s="1">
        <f t="shared" si="3"/>
        <v>234</v>
      </c>
      <c r="B246" s="116">
        <f>'Initial Client Information'!B246</f>
        <v>0</v>
      </c>
      <c r="C246" s="117">
        <f>'Initial Client Information'!C246</f>
        <v>0</v>
      </c>
      <c r="D246" s="118">
        <f>'Initial Client Information'!D246</f>
        <v>0</v>
      </c>
      <c r="E246" s="130">
        <f>'Initial Client Information'!E246</f>
        <v>0</v>
      </c>
      <c r="F246" s="140"/>
      <c r="G246" s="136"/>
      <c r="H246" s="136"/>
      <c r="I246" s="142"/>
      <c r="J246" s="176">
        <f>'Discharge Information'!F246</f>
        <v>0</v>
      </c>
      <c r="K246" s="87"/>
    </row>
    <row r="247" spans="1:11" ht="60" customHeight="1" x14ac:dyDescent="0.25">
      <c r="A247" s="1">
        <f t="shared" si="3"/>
        <v>235</v>
      </c>
      <c r="B247" s="116">
        <f>'Initial Client Information'!B247</f>
        <v>0</v>
      </c>
      <c r="C247" s="117">
        <f>'Initial Client Information'!C247</f>
        <v>0</v>
      </c>
      <c r="D247" s="118">
        <f>'Initial Client Information'!D247</f>
        <v>0</v>
      </c>
      <c r="E247" s="130">
        <f>'Initial Client Information'!E247</f>
        <v>0</v>
      </c>
      <c r="F247" s="140"/>
      <c r="G247" s="136"/>
      <c r="H247" s="136"/>
      <c r="I247" s="142"/>
      <c r="J247" s="176">
        <f>'Discharge Information'!F247</f>
        <v>0</v>
      </c>
      <c r="K247" s="87"/>
    </row>
    <row r="248" spans="1:11" ht="60" customHeight="1" x14ac:dyDescent="0.25">
      <c r="A248" s="1">
        <f t="shared" si="3"/>
        <v>236</v>
      </c>
      <c r="B248" s="116">
        <f>'Initial Client Information'!B248</f>
        <v>0</v>
      </c>
      <c r="C248" s="117">
        <f>'Initial Client Information'!C248</f>
        <v>0</v>
      </c>
      <c r="D248" s="118">
        <f>'Initial Client Information'!D248</f>
        <v>0</v>
      </c>
      <c r="E248" s="130">
        <f>'Initial Client Information'!E248</f>
        <v>0</v>
      </c>
      <c r="F248" s="140"/>
      <c r="G248" s="136"/>
      <c r="H248" s="136"/>
      <c r="I248" s="142"/>
      <c r="J248" s="176">
        <f>'Discharge Information'!F248</f>
        <v>0</v>
      </c>
      <c r="K248" s="87"/>
    </row>
    <row r="249" spans="1:11" ht="60" customHeight="1" x14ac:dyDescent="0.25">
      <c r="A249" s="1">
        <f t="shared" si="3"/>
        <v>237</v>
      </c>
      <c r="B249" s="116">
        <f>'Initial Client Information'!B249</f>
        <v>0</v>
      </c>
      <c r="C249" s="117">
        <f>'Initial Client Information'!C249</f>
        <v>0</v>
      </c>
      <c r="D249" s="118">
        <f>'Initial Client Information'!D249</f>
        <v>0</v>
      </c>
      <c r="E249" s="130">
        <f>'Initial Client Information'!E249</f>
        <v>0</v>
      </c>
      <c r="F249" s="140"/>
      <c r="G249" s="136"/>
      <c r="H249" s="136"/>
      <c r="I249" s="142"/>
      <c r="J249" s="176">
        <f>'Discharge Information'!F249</f>
        <v>0</v>
      </c>
      <c r="K249" s="87"/>
    </row>
    <row r="250" spans="1:11" ht="60" customHeight="1" x14ac:dyDescent="0.25">
      <c r="A250" s="1">
        <f t="shared" si="3"/>
        <v>238</v>
      </c>
      <c r="B250" s="116">
        <f>'Initial Client Information'!B250</f>
        <v>0</v>
      </c>
      <c r="C250" s="117">
        <f>'Initial Client Information'!C250</f>
        <v>0</v>
      </c>
      <c r="D250" s="118">
        <f>'Initial Client Information'!D250</f>
        <v>0</v>
      </c>
      <c r="E250" s="130">
        <f>'Initial Client Information'!E250</f>
        <v>0</v>
      </c>
      <c r="F250" s="140"/>
      <c r="G250" s="136"/>
      <c r="H250" s="136"/>
      <c r="I250" s="142"/>
      <c r="J250" s="176">
        <f>'Discharge Information'!F250</f>
        <v>0</v>
      </c>
      <c r="K250" s="87"/>
    </row>
    <row r="251" spans="1:11" ht="60" customHeight="1" x14ac:dyDescent="0.25">
      <c r="A251" s="1">
        <f t="shared" si="3"/>
        <v>239</v>
      </c>
      <c r="B251" s="116">
        <f>'Initial Client Information'!B251</f>
        <v>0</v>
      </c>
      <c r="C251" s="117">
        <f>'Initial Client Information'!C251</f>
        <v>0</v>
      </c>
      <c r="D251" s="118">
        <f>'Initial Client Information'!D251</f>
        <v>0</v>
      </c>
      <c r="E251" s="130">
        <f>'Initial Client Information'!E251</f>
        <v>0</v>
      </c>
      <c r="F251" s="140"/>
      <c r="G251" s="136"/>
      <c r="H251" s="136"/>
      <c r="I251" s="142"/>
      <c r="J251" s="176">
        <f>'Discharge Information'!F251</f>
        <v>0</v>
      </c>
      <c r="K251" s="87"/>
    </row>
    <row r="252" spans="1:11" ht="60" customHeight="1" x14ac:dyDescent="0.25">
      <c r="A252" s="1">
        <f t="shared" si="3"/>
        <v>240</v>
      </c>
      <c r="B252" s="116">
        <f>'Initial Client Information'!B252</f>
        <v>0</v>
      </c>
      <c r="C252" s="117">
        <f>'Initial Client Information'!C252</f>
        <v>0</v>
      </c>
      <c r="D252" s="118">
        <f>'Initial Client Information'!D252</f>
        <v>0</v>
      </c>
      <c r="E252" s="130">
        <f>'Initial Client Information'!E252</f>
        <v>0</v>
      </c>
      <c r="F252" s="140"/>
      <c r="G252" s="136"/>
      <c r="H252" s="136"/>
      <c r="I252" s="142"/>
      <c r="J252" s="176">
        <f>'Discharge Information'!F252</f>
        <v>0</v>
      </c>
      <c r="K252" s="87"/>
    </row>
    <row r="253" spans="1:11" ht="60" customHeight="1" x14ac:dyDescent="0.25">
      <c r="A253" s="1">
        <f t="shared" si="3"/>
        <v>241</v>
      </c>
      <c r="B253" s="116">
        <f>'Initial Client Information'!B253</f>
        <v>0</v>
      </c>
      <c r="C253" s="117">
        <f>'Initial Client Information'!C253</f>
        <v>0</v>
      </c>
      <c r="D253" s="118">
        <f>'Initial Client Information'!D253</f>
        <v>0</v>
      </c>
      <c r="E253" s="130">
        <f>'Initial Client Information'!E253</f>
        <v>0</v>
      </c>
      <c r="F253" s="140"/>
      <c r="G253" s="136"/>
      <c r="H253" s="136"/>
      <c r="I253" s="142"/>
      <c r="J253" s="176">
        <f>'Discharge Information'!F253</f>
        <v>0</v>
      </c>
      <c r="K253" s="87"/>
    </row>
    <row r="254" spans="1:11" ht="60" customHeight="1" x14ac:dyDescent="0.25">
      <c r="A254" s="1">
        <f t="shared" si="3"/>
        <v>242</v>
      </c>
      <c r="B254" s="116">
        <f>'Initial Client Information'!B254</f>
        <v>0</v>
      </c>
      <c r="C254" s="117">
        <f>'Initial Client Information'!C254</f>
        <v>0</v>
      </c>
      <c r="D254" s="118">
        <f>'Initial Client Information'!D254</f>
        <v>0</v>
      </c>
      <c r="E254" s="130">
        <f>'Initial Client Information'!E254</f>
        <v>0</v>
      </c>
      <c r="F254" s="140"/>
      <c r="G254" s="136"/>
      <c r="H254" s="136"/>
      <c r="I254" s="142"/>
      <c r="J254" s="176">
        <f>'Discharge Information'!F254</f>
        <v>0</v>
      </c>
      <c r="K254" s="87"/>
    </row>
    <row r="255" spans="1:11" ht="60" customHeight="1" x14ac:dyDescent="0.25">
      <c r="A255" s="1">
        <f t="shared" si="3"/>
        <v>243</v>
      </c>
      <c r="B255" s="116">
        <f>'Initial Client Information'!B255</f>
        <v>0</v>
      </c>
      <c r="C255" s="117">
        <f>'Initial Client Information'!C255</f>
        <v>0</v>
      </c>
      <c r="D255" s="118">
        <f>'Initial Client Information'!D255</f>
        <v>0</v>
      </c>
      <c r="E255" s="130">
        <f>'Initial Client Information'!E255</f>
        <v>0</v>
      </c>
      <c r="F255" s="140"/>
      <c r="G255" s="136"/>
      <c r="H255" s="136"/>
      <c r="I255" s="142"/>
      <c r="J255" s="176">
        <f>'Discharge Information'!F255</f>
        <v>0</v>
      </c>
      <c r="K255" s="87"/>
    </row>
    <row r="256" spans="1:11" ht="60" customHeight="1" x14ac:dyDescent="0.25">
      <c r="A256" s="1">
        <f t="shared" si="3"/>
        <v>244</v>
      </c>
      <c r="B256" s="116">
        <f>'Initial Client Information'!B256</f>
        <v>0</v>
      </c>
      <c r="C256" s="117">
        <f>'Initial Client Information'!C256</f>
        <v>0</v>
      </c>
      <c r="D256" s="118">
        <f>'Initial Client Information'!D256</f>
        <v>0</v>
      </c>
      <c r="E256" s="130">
        <f>'Initial Client Information'!E256</f>
        <v>0</v>
      </c>
      <c r="F256" s="140"/>
      <c r="G256" s="136"/>
      <c r="H256" s="136"/>
      <c r="I256" s="142"/>
      <c r="J256" s="176">
        <f>'Discharge Information'!F256</f>
        <v>0</v>
      </c>
      <c r="K256" s="87"/>
    </row>
    <row r="257" spans="1:11" ht="60" customHeight="1" x14ac:dyDescent="0.25">
      <c r="A257" s="1">
        <f t="shared" si="3"/>
        <v>245</v>
      </c>
      <c r="B257" s="116">
        <f>'Initial Client Information'!B257</f>
        <v>0</v>
      </c>
      <c r="C257" s="117">
        <f>'Initial Client Information'!C257</f>
        <v>0</v>
      </c>
      <c r="D257" s="118">
        <f>'Initial Client Information'!D257</f>
        <v>0</v>
      </c>
      <c r="E257" s="130">
        <f>'Initial Client Information'!E257</f>
        <v>0</v>
      </c>
      <c r="F257" s="140"/>
      <c r="G257" s="136"/>
      <c r="H257" s="136"/>
      <c r="I257" s="142"/>
      <c r="J257" s="176">
        <f>'Discharge Information'!F257</f>
        <v>0</v>
      </c>
      <c r="K257" s="87"/>
    </row>
    <row r="258" spans="1:11" ht="60" customHeight="1" x14ac:dyDescent="0.25">
      <c r="A258" s="1">
        <f t="shared" si="3"/>
        <v>246</v>
      </c>
      <c r="B258" s="116">
        <f>'Initial Client Information'!B258</f>
        <v>0</v>
      </c>
      <c r="C258" s="117">
        <f>'Initial Client Information'!C258</f>
        <v>0</v>
      </c>
      <c r="D258" s="118">
        <f>'Initial Client Information'!D258</f>
        <v>0</v>
      </c>
      <c r="E258" s="130">
        <f>'Initial Client Information'!E258</f>
        <v>0</v>
      </c>
      <c r="F258" s="140"/>
      <c r="G258" s="136"/>
      <c r="H258" s="136"/>
      <c r="I258" s="142"/>
      <c r="J258" s="176">
        <f>'Discharge Information'!F258</f>
        <v>0</v>
      </c>
      <c r="K258" s="87"/>
    </row>
    <row r="259" spans="1:11" ht="60" customHeight="1" x14ac:dyDescent="0.25">
      <c r="A259" s="1">
        <f t="shared" si="3"/>
        <v>247</v>
      </c>
      <c r="B259" s="116">
        <f>'Initial Client Information'!B259</f>
        <v>0</v>
      </c>
      <c r="C259" s="117">
        <f>'Initial Client Information'!C259</f>
        <v>0</v>
      </c>
      <c r="D259" s="118">
        <f>'Initial Client Information'!D259</f>
        <v>0</v>
      </c>
      <c r="E259" s="130">
        <f>'Initial Client Information'!E259</f>
        <v>0</v>
      </c>
      <c r="F259" s="140"/>
      <c r="G259" s="136"/>
      <c r="H259" s="136"/>
      <c r="I259" s="142"/>
      <c r="J259" s="176">
        <f>'Discharge Information'!F259</f>
        <v>0</v>
      </c>
      <c r="K259" s="87"/>
    </row>
    <row r="260" spans="1:11" ht="60" customHeight="1" x14ac:dyDescent="0.25">
      <c r="A260" s="1">
        <f t="shared" si="3"/>
        <v>248</v>
      </c>
      <c r="B260" s="116">
        <f>'Initial Client Information'!B260</f>
        <v>0</v>
      </c>
      <c r="C260" s="117">
        <f>'Initial Client Information'!C260</f>
        <v>0</v>
      </c>
      <c r="D260" s="118">
        <f>'Initial Client Information'!D260</f>
        <v>0</v>
      </c>
      <c r="E260" s="130">
        <f>'Initial Client Information'!E260</f>
        <v>0</v>
      </c>
      <c r="F260" s="140"/>
      <c r="G260" s="136"/>
      <c r="H260" s="136"/>
      <c r="I260" s="142"/>
      <c r="J260" s="176">
        <f>'Discharge Information'!F260</f>
        <v>0</v>
      </c>
      <c r="K260" s="87"/>
    </row>
    <row r="261" spans="1:11" ht="60" customHeight="1" x14ac:dyDescent="0.25">
      <c r="A261" s="1">
        <f t="shared" si="3"/>
        <v>249</v>
      </c>
      <c r="B261" s="116">
        <f>'Initial Client Information'!B261</f>
        <v>0</v>
      </c>
      <c r="C261" s="117">
        <f>'Initial Client Information'!C261</f>
        <v>0</v>
      </c>
      <c r="D261" s="118">
        <f>'Initial Client Information'!D261</f>
        <v>0</v>
      </c>
      <c r="E261" s="130">
        <f>'Initial Client Information'!E261</f>
        <v>0</v>
      </c>
      <c r="F261" s="140"/>
      <c r="G261" s="136"/>
      <c r="H261" s="136"/>
      <c r="I261" s="142"/>
      <c r="J261" s="176">
        <f>'Discharge Information'!F261</f>
        <v>0</v>
      </c>
      <c r="K261" s="87"/>
    </row>
    <row r="262" spans="1:11" ht="60" customHeight="1" x14ac:dyDescent="0.25">
      <c r="A262" s="1">
        <f t="shared" si="3"/>
        <v>250</v>
      </c>
      <c r="B262" s="116">
        <f>'Initial Client Information'!B262</f>
        <v>0</v>
      </c>
      <c r="C262" s="117">
        <f>'Initial Client Information'!C262</f>
        <v>0</v>
      </c>
      <c r="D262" s="118">
        <f>'Initial Client Information'!D262</f>
        <v>0</v>
      </c>
      <c r="E262" s="130">
        <f>'Initial Client Information'!E262</f>
        <v>0</v>
      </c>
      <c r="F262" s="140"/>
      <c r="G262" s="136"/>
      <c r="H262" s="136"/>
      <c r="I262" s="142"/>
      <c r="J262" s="176">
        <f>'Discharge Information'!F262</f>
        <v>0</v>
      </c>
      <c r="K262" s="87"/>
    </row>
    <row r="263" spans="1:11" ht="60" customHeight="1" x14ac:dyDescent="0.25">
      <c r="A263" s="1">
        <f t="shared" si="3"/>
        <v>251</v>
      </c>
      <c r="B263" s="116">
        <f>'Initial Client Information'!B263</f>
        <v>0</v>
      </c>
      <c r="C263" s="117">
        <f>'Initial Client Information'!C263</f>
        <v>0</v>
      </c>
      <c r="D263" s="118">
        <f>'Initial Client Information'!D263</f>
        <v>0</v>
      </c>
      <c r="E263" s="130">
        <f>'Initial Client Information'!E263</f>
        <v>0</v>
      </c>
      <c r="F263" s="140"/>
      <c r="G263" s="136"/>
      <c r="H263" s="136"/>
      <c r="I263" s="142"/>
      <c r="J263" s="176">
        <f>'Discharge Information'!F263</f>
        <v>0</v>
      </c>
      <c r="K263" s="87"/>
    </row>
    <row r="264" spans="1:11" ht="60" customHeight="1" x14ac:dyDescent="0.25">
      <c r="A264" s="1">
        <f t="shared" si="3"/>
        <v>252</v>
      </c>
      <c r="B264" s="116">
        <f>'Initial Client Information'!B264</f>
        <v>0</v>
      </c>
      <c r="C264" s="117">
        <f>'Initial Client Information'!C264</f>
        <v>0</v>
      </c>
      <c r="D264" s="118">
        <f>'Initial Client Information'!D264</f>
        <v>0</v>
      </c>
      <c r="E264" s="130">
        <f>'Initial Client Information'!E264</f>
        <v>0</v>
      </c>
      <c r="F264" s="140"/>
      <c r="G264" s="136"/>
      <c r="H264" s="136"/>
      <c r="I264" s="142"/>
      <c r="J264" s="176">
        <f>'Discharge Information'!F264</f>
        <v>0</v>
      </c>
      <c r="K264" s="87"/>
    </row>
    <row r="265" spans="1:11" ht="60" customHeight="1" x14ac:dyDescent="0.25">
      <c r="A265" s="1">
        <f t="shared" si="3"/>
        <v>253</v>
      </c>
      <c r="B265" s="116">
        <f>'Initial Client Information'!B265</f>
        <v>0</v>
      </c>
      <c r="C265" s="117">
        <f>'Initial Client Information'!C265</f>
        <v>0</v>
      </c>
      <c r="D265" s="118">
        <f>'Initial Client Information'!D265</f>
        <v>0</v>
      </c>
      <c r="E265" s="130">
        <f>'Initial Client Information'!E265</f>
        <v>0</v>
      </c>
      <c r="F265" s="140"/>
      <c r="G265" s="136"/>
      <c r="H265" s="136"/>
      <c r="I265" s="142"/>
      <c r="J265" s="176">
        <f>'Discharge Information'!F265</f>
        <v>0</v>
      </c>
      <c r="K265" s="87"/>
    </row>
    <row r="266" spans="1:11" ht="60" customHeight="1" x14ac:dyDescent="0.25">
      <c r="A266" s="1">
        <f t="shared" si="3"/>
        <v>254</v>
      </c>
      <c r="B266" s="116">
        <f>'Initial Client Information'!B266</f>
        <v>0</v>
      </c>
      <c r="C266" s="117">
        <f>'Initial Client Information'!C266</f>
        <v>0</v>
      </c>
      <c r="D266" s="118">
        <f>'Initial Client Information'!D266</f>
        <v>0</v>
      </c>
      <c r="E266" s="130">
        <f>'Initial Client Information'!E266</f>
        <v>0</v>
      </c>
      <c r="F266" s="140"/>
      <c r="G266" s="136"/>
      <c r="H266" s="136"/>
      <c r="I266" s="142"/>
      <c r="J266" s="176">
        <f>'Discharge Information'!F266</f>
        <v>0</v>
      </c>
      <c r="K266" s="87"/>
    </row>
    <row r="267" spans="1:11" ht="60" customHeight="1" x14ac:dyDescent="0.25">
      <c r="A267" s="1">
        <f t="shared" si="3"/>
        <v>255</v>
      </c>
      <c r="B267" s="116">
        <f>'Initial Client Information'!B267</f>
        <v>0</v>
      </c>
      <c r="C267" s="117">
        <f>'Initial Client Information'!C267</f>
        <v>0</v>
      </c>
      <c r="D267" s="118">
        <f>'Initial Client Information'!D267</f>
        <v>0</v>
      </c>
      <c r="E267" s="130">
        <f>'Initial Client Information'!E267</f>
        <v>0</v>
      </c>
      <c r="F267" s="140"/>
      <c r="G267" s="136"/>
      <c r="H267" s="136"/>
      <c r="I267" s="142"/>
      <c r="J267" s="176">
        <f>'Discharge Information'!F267</f>
        <v>0</v>
      </c>
      <c r="K267" s="87"/>
    </row>
    <row r="268" spans="1:11" ht="60" customHeight="1" x14ac:dyDescent="0.25">
      <c r="A268" s="1">
        <f t="shared" si="3"/>
        <v>256</v>
      </c>
      <c r="B268" s="116">
        <f>'Initial Client Information'!B268</f>
        <v>0</v>
      </c>
      <c r="C268" s="117">
        <f>'Initial Client Information'!C268</f>
        <v>0</v>
      </c>
      <c r="D268" s="118">
        <f>'Initial Client Information'!D268</f>
        <v>0</v>
      </c>
      <c r="E268" s="130">
        <f>'Initial Client Information'!E268</f>
        <v>0</v>
      </c>
      <c r="F268" s="140"/>
      <c r="G268" s="136"/>
      <c r="H268" s="136"/>
      <c r="I268" s="142"/>
      <c r="J268" s="176">
        <f>'Discharge Information'!F268</f>
        <v>0</v>
      </c>
      <c r="K268" s="87"/>
    </row>
    <row r="269" spans="1:11" ht="60" customHeight="1" x14ac:dyDescent="0.25">
      <c r="A269" s="1">
        <f t="shared" si="3"/>
        <v>257</v>
      </c>
      <c r="B269" s="116">
        <f>'Initial Client Information'!B269</f>
        <v>0</v>
      </c>
      <c r="C269" s="117">
        <f>'Initial Client Information'!C269</f>
        <v>0</v>
      </c>
      <c r="D269" s="118">
        <f>'Initial Client Information'!D269</f>
        <v>0</v>
      </c>
      <c r="E269" s="130">
        <f>'Initial Client Information'!E269</f>
        <v>0</v>
      </c>
      <c r="F269" s="140"/>
      <c r="G269" s="136"/>
      <c r="H269" s="136"/>
      <c r="I269" s="142"/>
      <c r="J269" s="176">
        <f>'Discharge Information'!F269</f>
        <v>0</v>
      </c>
      <c r="K269" s="87"/>
    </row>
    <row r="270" spans="1:11" ht="60" customHeight="1" x14ac:dyDescent="0.25">
      <c r="A270" s="1">
        <f t="shared" ref="A270:A333" si="4">ROW(A258)</f>
        <v>258</v>
      </c>
      <c r="B270" s="116">
        <f>'Initial Client Information'!B270</f>
        <v>0</v>
      </c>
      <c r="C270" s="117">
        <f>'Initial Client Information'!C270</f>
        <v>0</v>
      </c>
      <c r="D270" s="118">
        <f>'Initial Client Information'!D270</f>
        <v>0</v>
      </c>
      <c r="E270" s="130">
        <f>'Initial Client Information'!E270</f>
        <v>0</v>
      </c>
      <c r="F270" s="140"/>
      <c r="G270" s="136"/>
      <c r="H270" s="136"/>
      <c r="I270" s="142"/>
      <c r="J270" s="176">
        <f>'Discharge Information'!F270</f>
        <v>0</v>
      </c>
      <c r="K270" s="87"/>
    </row>
    <row r="271" spans="1:11" ht="60" customHeight="1" x14ac:dyDescent="0.25">
      <c r="A271" s="1">
        <f t="shared" si="4"/>
        <v>259</v>
      </c>
      <c r="B271" s="116">
        <f>'Initial Client Information'!B271</f>
        <v>0</v>
      </c>
      <c r="C271" s="117">
        <f>'Initial Client Information'!C271</f>
        <v>0</v>
      </c>
      <c r="D271" s="118">
        <f>'Initial Client Information'!D271</f>
        <v>0</v>
      </c>
      <c r="E271" s="130">
        <f>'Initial Client Information'!E271</f>
        <v>0</v>
      </c>
      <c r="F271" s="140"/>
      <c r="G271" s="136"/>
      <c r="H271" s="136"/>
      <c r="I271" s="142"/>
      <c r="J271" s="176">
        <f>'Discharge Information'!F271</f>
        <v>0</v>
      </c>
      <c r="K271" s="87"/>
    </row>
    <row r="272" spans="1:11" ht="60" customHeight="1" x14ac:dyDescent="0.25">
      <c r="A272" s="1">
        <f t="shared" si="4"/>
        <v>260</v>
      </c>
      <c r="B272" s="116">
        <f>'Initial Client Information'!B272</f>
        <v>0</v>
      </c>
      <c r="C272" s="117">
        <f>'Initial Client Information'!C272</f>
        <v>0</v>
      </c>
      <c r="D272" s="118">
        <f>'Initial Client Information'!D272</f>
        <v>0</v>
      </c>
      <c r="E272" s="130">
        <f>'Initial Client Information'!E272</f>
        <v>0</v>
      </c>
      <c r="F272" s="140"/>
      <c r="G272" s="136"/>
      <c r="H272" s="136"/>
      <c r="I272" s="142"/>
      <c r="J272" s="176">
        <f>'Discharge Information'!F272</f>
        <v>0</v>
      </c>
      <c r="K272" s="87"/>
    </row>
    <row r="273" spans="1:11" ht="60" customHeight="1" x14ac:dyDescent="0.25">
      <c r="A273" s="1">
        <f t="shared" si="4"/>
        <v>261</v>
      </c>
      <c r="B273" s="116">
        <f>'Initial Client Information'!B273</f>
        <v>0</v>
      </c>
      <c r="C273" s="117">
        <f>'Initial Client Information'!C273</f>
        <v>0</v>
      </c>
      <c r="D273" s="118">
        <f>'Initial Client Information'!D273</f>
        <v>0</v>
      </c>
      <c r="E273" s="130">
        <f>'Initial Client Information'!E273</f>
        <v>0</v>
      </c>
      <c r="F273" s="140"/>
      <c r="G273" s="136"/>
      <c r="H273" s="136"/>
      <c r="I273" s="142"/>
      <c r="J273" s="176">
        <f>'Discharge Information'!F273</f>
        <v>0</v>
      </c>
      <c r="K273" s="87"/>
    </row>
    <row r="274" spans="1:11" ht="60" customHeight="1" x14ac:dyDescent="0.25">
      <c r="A274" s="1">
        <f t="shared" si="4"/>
        <v>262</v>
      </c>
      <c r="B274" s="116">
        <f>'Initial Client Information'!B274</f>
        <v>0</v>
      </c>
      <c r="C274" s="117">
        <f>'Initial Client Information'!C274</f>
        <v>0</v>
      </c>
      <c r="D274" s="118">
        <f>'Initial Client Information'!D274</f>
        <v>0</v>
      </c>
      <c r="E274" s="130">
        <f>'Initial Client Information'!E274</f>
        <v>0</v>
      </c>
      <c r="F274" s="140"/>
      <c r="G274" s="136"/>
      <c r="H274" s="136"/>
      <c r="I274" s="142"/>
      <c r="J274" s="176">
        <f>'Discharge Information'!F274</f>
        <v>0</v>
      </c>
      <c r="K274" s="87"/>
    </row>
    <row r="275" spans="1:11" ht="60" customHeight="1" x14ac:dyDescent="0.25">
      <c r="A275" s="1">
        <f t="shared" si="4"/>
        <v>263</v>
      </c>
      <c r="B275" s="116">
        <f>'Initial Client Information'!B275</f>
        <v>0</v>
      </c>
      <c r="C275" s="117">
        <f>'Initial Client Information'!C275</f>
        <v>0</v>
      </c>
      <c r="D275" s="118">
        <f>'Initial Client Information'!D275</f>
        <v>0</v>
      </c>
      <c r="E275" s="130">
        <f>'Initial Client Information'!E275</f>
        <v>0</v>
      </c>
      <c r="F275" s="140"/>
      <c r="G275" s="136"/>
      <c r="H275" s="136"/>
      <c r="I275" s="142"/>
      <c r="J275" s="176">
        <f>'Discharge Information'!F275</f>
        <v>0</v>
      </c>
      <c r="K275" s="87"/>
    </row>
    <row r="276" spans="1:11" ht="60" customHeight="1" x14ac:dyDescent="0.25">
      <c r="A276" s="1">
        <f t="shared" si="4"/>
        <v>264</v>
      </c>
      <c r="B276" s="116">
        <f>'Initial Client Information'!B276</f>
        <v>0</v>
      </c>
      <c r="C276" s="117">
        <f>'Initial Client Information'!C276</f>
        <v>0</v>
      </c>
      <c r="D276" s="118">
        <f>'Initial Client Information'!D276</f>
        <v>0</v>
      </c>
      <c r="E276" s="130">
        <f>'Initial Client Information'!E276</f>
        <v>0</v>
      </c>
      <c r="F276" s="140"/>
      <c r="G276" s="136"/>
      <c r="H276" s="136"/>
      <c r="I276" s="142"/>
      <c r="J276" s="176">
        <f>'Discharge Information'!F276</f>
        <v>0</v>
      </c>
      <c r="K276" s="87"/>
    </row>
    <row r="277" spans="1:11" ht="60" customHeight="1" x14ac:dyDescent="0.25">
      <c r="A277" s="1">
        <f t="shared" si="4"/>
        <v>265</v>
      </c>
      <c r="B277" s="116">
        <f>'Initial Client Information'!B277</f>
        <v>0</v>
      </c>
      <c r="C277" s="117">
        <f>'Initial Client Information'!C277</f>
        <v>0</v>
      </c>
      <c r="D277" s="118">
        <f>'Initial Client Information'!D277</f>
        <v>0</v>
      </c>
      <c r="E277" s="130">
        <f>'Initial Client Information'!E277</f>
        <v>0</v>
      </c>
      <c r="F277" s="140"/>
      <c r="G277" s="136"/>
      <c r="H277" s="136"/>
      <c r="I277" s="142"/>
      <c r="J277" s="176">
        <f>'Discharge Information'!F277</f>
        <v>0</v>
      </c>
      <c r="K277" s="87"/>
    </row>
    <row r="278" spans="1:11" ht="60" customHeight="1" x14ac:dyDescent="0.25">
      <c r="A278" s="1">
        <f t="shared" si="4"/>
        <v>266</v>
      </c>
      <c r="B278" s="116">
        <f>'Initial Client Information'!B278</f>
        <v>0</v>
      </c>
      <c r="C278" s="117">
        <f>'Initial Client Information'!C278</f>
        <v>0</v>
      </c>
      <c r="D278" s="118">
        <f>'Initial Client Information'!D278</f>
        <v>0</v>
      </c>
      <c r="E278" s="130">
        <f>'Initial Client Information'!E278</f>
        <v>0</v>
      </c>
      <c r="F278" s="140"/>
      <c r="G278" s="136"/>
      <c r="H278" s="136"/>
      <c r="I278" s="142"/>
      <c r="J278" s="176">
        <f>'Discharge Information'!F278</f>
        <v>0</v>
      </c>
      <c r="K278" s="87"/>
    </row>
    <row r="279" spans="1:11" ht="60" customHeight="1" x14ac:dyDescent="0.25">
      <c r="A279" s="1">
        <f t="shared" si="4"/>
        <v>267</v>
      </c>
      <c r="B279" s="116">
        <f>'Initial Client Information'!B279</f>
        <v>0</v>
      </c>
      <c r="C279" s="117">
        <f>'Initial Client Information'!C279</f>
        <v>0</v>
      </c>
      <c r="D279" s="118">
        <f>'Initial Client Information'!D279</f>
        <v>0</v>
      </c>
      <c r="E279" s="130">
        <f>'Initial Client Information'!E279</f>
        <v>0</v>
      </c>
      <c r="F279" s="140"/>
      <c r="G279" s="136"/>
      <c r="H279" s="136"/>
      <c r="I279" s="142"/>
      <c r="J279" s="176">
        <f>'Discharge Information'!F279</f>
        <v>0</v>
      </c>
      <c r="K279" s="87"/>
    </row>
    <row r="280" spans="1:11" ht="60" customHeight="1" x14ac:dyDescent="0.25">
      <c r="A280" s="1">
        <f t="shared" si="4"/>
        <v>268</v>
      </c>
      <c r="B280" s="116">
        <f>'Initial Client Information'!B280</f>
        <v>0</v>
      </c>
      <c r="C280" s="117">
        <f>'Initial Client Information'!C280</f>
        <v>0</v>
      </c>
      <c r="D280" s="118">
        <f>'Initial Client Information'!D280</f>
        <v>0</v>
      </c>
      <c r="E280" s="130">
        <f>'Initial Client Information'!E280</f>
        <v>0</v>
      </c>
      <c r="F280" s="140"/>
      <c r="G280" s="136"/>
      <c r="H280" s="136"/>
      <c r="I280" s="142"/>
      <c r="J280" s="176">
        <f>'Discharge Information'!F280</f>
        <v>0</v>
      </c>
      <c r="K280" s="87"/>
    </row>
    <row r="281" spans="1:11" ht="60" customHeight="1" x14ac:dyDescent="0.25">
      <c r="A281" s="1">
        <f t="shared" si="4"/>
        <v>269</v>
      </c>
      <c r="B281" s="116">
        <f>'Initial Client Information'!B281</f>
        <v>0</v>
      </c>
      <c r="C281" s="117">
        <f>'Initial Client Information'!C281</f>
        <v>0</v>
      </c>
      <c r="D281" s="118">
        <f>'Initial Client Information'!D281</f>
        <v>0</v>
      </c>
      <c r="E281" s="130">
        <f>'Initial Client Information'!E281</f>
        <v>0</v>
      </c>
      <c r="F281" s="140"/>
      <c r="G281" s="136"/>
      <c r="H281" s="136"/>
      <c r="I281" s="142"/>
      <c r="J281" s="176">
        <f>'Discharge Information'!F281</f>
        <v>0</v>
      </c>
      <c r="K281" s="87"/>
    </row>
    <row r="282" spans="1:11" ht="60" customHeight="1" x14ac:dyDescent="0.25">
      <c r="A282" s="1">
        <f t="shared" si="4"/>
        <v>270</v>
      </c>
      <c r="B282" s="116">
        <f>'Initial Client Information'!B282</f>
        <v>0</v>
      </c>
      <c r="C282" s="117">
        <f>'Initial Client Information'!C282</f>
        <v>0</v>
      </c>
      <c r="D282" s="118">
        <f>'Initial Client Information'!D282</f>
        <v>0</v>
      </c>
      <c r="E282" s="130">
        <f>'Initial Client Information'!E282</f>
        <v>0</v>
      </c>
      <c r="F282" s="140"/>
      <c r="G282" s="136"/>
      <c r="H282" s="136"/>
      <c r="I282" s="142"/>
      <c r="J282" s="176">
        <f>'Discharge Information'!F282</f>
        <v>0</v>
      </c>
      <c r="K282" s="87"/>
    </row>
    <row r="283" spans="1:11" ht="60" customHeight="1" x14ac:dyDescent="0.25">
      <c r="A283" s="1">
        <f t="shared" si="4"/>
        <v>271</v>
      </c>
      <c r="B283" s="116">
        <f>'Initial Client Information'!B283</f>
        <v>0</v>
      </c>
      <c r="C283" s="117">
        <f>'Initial Client Information'!C283</f>
        <v>0</v>
      </c>
      <c r="D283" s="118">
        <f>'Initial Client Information'!D283</f>
        <v>0</v>
      </c>
      <c r="E283" s="130">
        <f>'Initial Client Information'!E283</f>
        <v>0</v>
      </c>
      <c r="F283" s="140"/>
      <c r="G283" s="136"/>
      <c r="H283" s="136"/>
      <c r="I283" s="142"/>
      <c r="J283" s="176">
        <f>'Discharge Information'!F283</f>
        <v>0</v>
      </c>
      <c r="K283" s="87"/>
    </row>
    <row r="284" spans="1:11" ht="60" customHeight="1" x14ac:dyDescent="0.25">
      <c r="A284" s="1">
        <f t="shared" si="4"/>
        <v>272</v>
      </c>
      <c r="B284" s="116">
        <f>'Initial Client Information'!B284</f>
        <v>0</v>
      </c>
      <c r="C284" s="117">
        <f>'Initial Client Information'!C284</f>
        <v>0</v>
      </c>
      <c r="D284" s="118">
        <f>'Initial Client Information'!D284</f>
        <v>0</v>
      </c>
      <c r="E284" s="130">
        <f>'Initial Client Information'!E284</f>
        <v>0</v>
      </c>
      <c r="F284" s="140"/>
      <c r="G284" s="136"/>
      <c r="H284" s="136"/>
      <c r="I284" s="142"/>
      <c r="J284" s="176">
        <f>'Discharge Information'!F284</f>
        <v>0</v>
      </c>
      <c r="K284" s="87"/>
    </row>
    <row r="285" spans="1:11" ht="60" customHeight="1" x14ac:dyDescent="0.25">
      <c r="A285" s="1">
        <f t="shared" si="4"/>
        <v>273</v>
      </c>
      <c r="B285" s="116">
        <f>'Initial Client Information'!B285</f>
        <v>0</v>
      </c>
      <c r="C285" s="117">
        <f>'Initial Client Information'!C285</f>
        <v>0</v>
      </c>
      <c r="D285" s="118">
        <f>'Initial Client Information'!D285</f>
        <v>0</v>
      </c>
      <c r="E285" s="130">
        <f>'Initial Client Information'!E285</f>
        <v>0</v>
      </c>
      <c r="F285" s="140"/>
      <c r="G285" s="136"/>
      <c r="H285" s="136"/>
      <c r="I285" s="142"/>
      <c r="J285" s="176">
        <f>'Discharge Information'!F285</f>
        <v>0</v>
      </c>
      <c r="K285" s="87"/>
    </row>
    <row r="286" spans="1:11" ht="60" customHeight="1" x14ac:dyDescent="0.25">
      <c r="A286" s="1">
        <f t="shared" si="4"/>
        <v>274</v>
      </c>
      <c r="B286" s="116">
        <f>'Initial Client Information'!B286</f>
        <v>0</v>
      </c>
      <c r="C286" s="117">
        <f>'Initial Client Information'!C286</f>
        <v>0</v>
      </c>
      <c r="D286" s="118">
        <f>'Initial Client Information'!D286</f>
        <v>0</v>
      </c>
      <c r="E286" s="130">
        <f>'Initial Client Information'!E286</f>
        <v>0</v>
      </c>
      <c r="F286" s="140"/>
      <c r="G286" s="136"/>
      <c r="H286" s="136"/>
      <c r="I286" s="142"/>
      <c r="J286" s="176">
        <f>'Discharge Information'!F286</f>
        <v>0</v>
      </c>
      <c r="K286" s="87"/>
    </row>
    <row r="287" spans="1:11" ht="60" customHeight="1" x14ac:dyDescent="0.25">
      <c r="A287" s="1">
        <f t="shared" si="4"/>
        <v>275</v>
      </c>
      <c r="B287" s="116">
        <f>'Initial Client Information'!B287</f>
        <v>0</v>
      </c>
      <c r="C287" s="117">
        <f>'Initial Client Information'!C287</f>
        <v>0</v>
      </c>
      <c r="D287" s="118">
        <f>'Initial Client Information'!D287</f>
        <v>0</v>
      </c>
      <c r="E287" s="130">
        <f>'Initial Client Information'!E287</f>
        <v>0</v>
      </c>
      <c r="F287" s="140"/>
      <c r="G287" s="136"/>
      <c r="H287" s="136"/>
      <c r="I287" s="142"/>
      <c r="J287" s="176">
        <f>'Discharge Information'!F287</f>
        <v>0</v>
      </c>
      <c r="K287" s="87"/>
    </row>
    <row r="288" spans="1:11" ht="60" customHeight="1" x14ac:dyDescent="0.25">
      <c r="A288" s="1">
        <f t="shared" si="4"/>
        <v>276</v>
      </c>
      <c r="B288" s="116">
        <f>'Initial Client Information'!B288</f>
        <v>0</v>
      </c>
      <c r="C288" s="117">
        <f>'Initial Client Information'!C288</f>
        <v>0</v>
      </c>
      <c r="D288" s="118">
        <f>'Initial Client Information'!D288</f>
        <v>0</v>
      </c>
      <c r="E288" s="130">
        <f>'Initial Client Information'!E288</f>
        <v>0</v>
      </c>
      <c r="F288" s="140"/>
      <c r="G288" s="136"/>
      <c r="H288" s="136"/>
      <c r="I288" s="142"/>
      <c r="J288" s="176">
        <f>'Discharge Information'!F288</f>
        <v>0</v>
      </c>
      <c r="K288" s="87"/>
    </row>
    <row r="289" spans="1:11" ht="60" customHeight="1" x14ac:dyDescent="0.25">
      <c r="A289" s="1">
        <f t="shared" si="4"/>
        <v>277</v>
      </c>
      <c r="B289" s="116">
        <f>'Initial Client Information'!B289</f>
        <v>0</v>
      </c>
      <c r="C289" s="117">
        <f>'Initial Client Information'!C289</f>
        <v>0</v>
      </c>
      <c r="D289" s="118">
        <f>'Initial Client Information'!D289</f>
        <v>0</v>
      </c>
      <c r="E289" s="130">
        <f>'Initial Client Information'!E289</f>
        <v>0</v>
      </c>
      <c r="F289" s="140"/>
      <c r="G289" s="136"/>
      <c r="H289" s="136"/>
      <c r="I289" s="142"/>
      <c r="J289" s="176">
        <f>'Discharge Information'!F289</f>
        <v>0</v>
      </c>
      <c r="K289" s="87"/>
    </row>
    <row r="290" spans="1:11" ht="60" customHeight="1" x14ac:dyDescent="0.25">
      <c r="A290" s="1">
        <f t="shared" si="4"/>
        <v>278</v>
      </c>
      <c r="B290" s="116">
        <f>'Initial Client Information'!B290</f>
        <v>0</v>
      </c>
      <c r="C290" s="117">
        <f>'Initial Client Information'!C290</f>
        <v>0</v>
      </c>
      <c r="D290" s="118">
        <f>'Initial Client Information'!D290</f>
        <v>0</v>
      </c>
      <c r="E290" s="130">
        <f>'Initial Client Information'!E290</f>
        <v>0</v>
      </c>
      <c r="F290" s="140"/>
      <c r="G290" s="136"/>
      <c r="H290" s="136"/>
      <c r="I290" s="142"/>
      <c r="J290" s="176">
        <f>'Discharge Information'!F290</f>
        <v>0</v>
      </c>
      <c r="K290" s="87"/>
    </row>
    <row r="291" spans="1:11" ht="60" customHeight="1" x14ac:dyDescent="0.25">
      <c r="A291" s="1">
        <f t="shared" si="4"/>
        <v>279</v>
      </c>
      <c r="B291" s="116">
        <f>'Initial Client Information'!B291</f>
        <v>0</v>
      </c>
      <c r="C291" s="117">
        <f>'Initial Client Information'!C291</f>
        <v>0</v>
      </c>
      <c r="D291" s="118">
        <f>'Initial Client Information'!D291</f>
        <v>0</v>
      </c>
      <c r="E291" s="130">
        <f>'Initial Client Information'!E291</f>
        <v>0</v>
      </c>
      <c r="F291" s="140"/>
      <c r="G291" s="136"/>
      <c r="H291" s="136"/>
      <c r="I291" s="142"/>
      <c r="J291" s="176">
        <f>'Discharge Information'!F291</f>
        <v>0</v>
      </c>
      <c r="K291" s="87"/>
    </row>
    <row r="292" spans="1:11" ht="60" customHeight="1" x14ac:dyDescent="0.25">
      <c r="A292" s="1">
        <f t="shared" si="4"/>
        <v>280</v>
      </c>
      <c r="B292" s="116">
        <f>'Initial Client Information'!B292</f>
        <v>0</v>
      </c>
      <c r="C292" s="117">
        <f>'Initial Client Information'!C292</f>
        <v>0</v>
      </c>
      <c r="D292" s="118">
        <f>'Initial Client Information'!D292</f>
        <v>0</v>
      </c>
      <c r="E292" s="130">
        <f>'Initial Client Information'!E292</f>
        <v>0</v>
      </c>
      <c r="F292" s="140"/>
      <c r="G292" s="136"/>
      <c r="H292" s="136"/>
      <c r="I292" s="142"/>
      <c r="J292" s="176">
        <f>'Discharge Information'!F292</f>
        <v>0</v>
      </c>
      <c r="K292" s="87"/>
    </row>
    <row r="293" spans="1:11" ht="60" customHeight="1" x14ac:dyDescent="0.25">
      <c r="A293" s="1">
        <f t="shared" si="4"/>
        <v>281</v>
      </c>
      <c r="B293" s="116">
        <f>'Initial Client Information'!B293</f>
        <v>0</v>
      </c>
      <c r="C293" s="117">
        <f>'Initial Client Information'!C293</f>
        <v>0</v>
      </c>
      <c r="D293" s="118">
        <f>'Initial Client Information'!D293</f>
        <v>0</v>
      </c>
      <c r="E293" s="130">
        <f>'Initial Client Information'!E293</f>
        <v>0</v>
      </c>
      <c r="F293" s="140"/>
      <c r="G293" s="136"/>
      <c r="H293" s="136"/>
      <c r="I293" s="142"/>
      <c r="J293" s="176">
        <f>'Discharge Information'!F293</f>
        <v>0</v>
      </c>
      <c r="K293" s="87"/>
    </row>
    <row r="294" spans="1:11" ht="60" customHeight="1" x14ac:dyDescent="0.25">
      <c r="A294" s="1">
        <f t="shared" si="4"/>
        <v>282</v>
      </c>
      <c r="B294" s="116">
        <f>'Initial Client Information'!B294</f>
        <v>0</v>
      </c>
      <c r="C294" s="117">
        <f>'Initial Client Information'!C294</f>
        <v>0</v>
      </c>
      <c r="D294" s="118">
        <f>'Initial Client Information'!D294</f>
        <v>0</v>
      </c>
      <c r="E294" s="130">
        <f>'Initial Client Information'!E294</f>
        <v>0</v>
      </c>
      <c r="F294" s="140"/>
      <c r="G294" s="136"/>
      <c r="H294" s="136"/>
      <c r="I294" s="142"/>
      <c r="J294" s="176">
        <f>'Discharge Information'!F294</f>
        <v>0</v>
      </c>
      <c r="K294" s="87"/>
    </row>
    <row r="295" spans="1:11" ht="60" customHeight="1" x14ac:dyDescent="0.25">
      <c r="A295" s="1">
        <f t="shared" si="4"/>
        <v>283</v>
      </c>
      <c r="B295" s="116">
        <f>'Initial Client Information'!B295</f>
        <v>0</v>
      </c>
      <c r="C295" s="117">
        <f>'Initial Client Information'!C295</f>
        <v>0</v>
      </c>
      <c r="D295" s="118">
        <f>'Initial Client Information'!D295</f>
        <v>0</v>
      </c>
      <c r="E295" s="130">
        <f>'Initial Client Information'!E295</f>
        <v>0</v>
      </c>
      <c r="F295" s="140"/>
      <c r="G295" s="136"/>
      <c r="H295" s="136"/>
      <c r="I295" s="142"/>
      <c r="J295" s="176">
        <f>'Discharge Information'!F295</f>
        <v>0</v>
      </c>
      <c r="K295" s="87"/>
    </row>
    <row r="296" spans="1:11" ht="60" customHeight="1" x14ac:dyDescent="0.25">
      <c r="A296" s="1">
        <f t="shared" si="4"/>
        <v>284</v>
      </c>
      <c r="B296" s="116">
        <f>'Initial Client Information'!B296</f>
        <v>0</v>
      </c>
      <c r="C296" s="117">
        <f>'Initial Client Information'!C296</f>
        <v>0</v>
      </c>
      <c r="D296" s="118">
        <f>'Initial Client Information'!D296</f>
        <v>0</v>
      </c>
      <c r="E296" s="130">
        <f>'Initial Client Information'!E296</f>
        <v>0</v>
      </c>
      <c r="F296" s="140"/>
      <c r="G296" s="136"/>
      <c r="H296" s="136"/>
      <c r="I296" s="142"/>
      <c r="J296" s="176">
        <f>'Discharge Information'!F296</f>
        <v>0</v>
      </c>
      <c r="K296" s="87"/>
    </row>
    <row r="297" spans="1:11" ht="60" customHeight="1" x14ac:dyDescent="0.25">
      <c r="A297" s="1">
        <f t="shared" si="4"/>
        <v>285</v>
      </c>
      <c r="B297" s="116">
        <f>'Initial Client Information'!B297</f>
        <v>0</v>
      </c>
      <c r="C297" s="117">
        <f>'Initial Client Information'!C297</f>
        <v>0</v>
      </c>
      <c r="D297" s="118">
        <f>'Initial Client Information'!D297</f>
        <v>0</v>
      </c>
      <c r="E297" s="130">
        <f>'Initial Client Information'!E297</f>
        <v>0</v>
      </c>
      <c r="F297" s="140"/>
      <c r="G297" s="136"/>
      <c r="H297" s="136"/>
      <c r="I297" s="142"/>
      <c r="J297" s="176">
        <f>'Discharge Information'!F297</f>
        <v>0</v>
      </c>
      <c r="K297" s="87"/>
    </row>
    <row r="298" spans="1:11" ht="60" customHeight="1" x14ac:dyDescent="0.25">
      <c r="A298" s="1">
        <f t="shared" si="4"/>
        <v>286</v>
      </c>
      <c r="B298" s="116">
        <f>'Initial Client Information'!B298</f>
        <v>0</v>
      </c>
      <c r="C298" s="117">
        <f>'Initial Client Information'!C298</f>
        <v>0</v>
      </c>
      <c r="D298" s="118">
        <f>'Initial Client Information'!D298</f>
        <v>0</v>
      </c>
      <c r="E298" s="130">
        <f>'Initial Client Information'!E298</f>
        <v>0</v>
      </c>
      <c r="F298" s="140"/>
      <c r="G298" s="136"/>
      <c r="H298" s="136"/>
      <c r="I298" s="142"/>
      <c r="J298" s="176">
        <f>'Discharge Information'!F298</f>
        <v>0</v>
      </c>
      <c r="K298" s="87"/>
    </row>
    <row r="299" spans="1:11" ht="60" customHeight="1" x14ac:dyDescent="0.25">
      <c r="A299" s="1">
        <f t="shared" si="4"/>
        <v>287</v>
      </c>
      <c r="B299" s="116">
        <f>'Initial Client Information'!B299</f>
        <v>0</v>
      </c>
      <c r="C299" s="117">
        <f>'Initial Client Information'!C299</f>
        <v>0</v>
      </c>
      <c r="D299" s="118">
        <f>'Initial Client Information'!D299</f>
        <v>0</v>
      </c>
      <c r="E299" s="130">
        <f>'Initial Client Information'!E299</f>
        <v>0</v>
      </c>
      <c r="F299" s="140"/>
      <c r="G299" s="136"/>
      <c r="H299" s="136"/>
      <c r="I299" s="142"/>
      <c r="J299" s="176">
        <f>'Discharge Information'!F299</f>
        <v>0</v>
      </c>
      <c r="K299" s="87"/>
    </row>
    <row r="300" spans="1:11" ht="60" customHeight="1" x14ac:dyDescent="0.25">
      <c r="A300" s="1">
        <f t="shared" si="4"/>
        <v>288</v>
      </c>
      <c r="B300" s="116">
        <f>'Initial Client Information'!B300</f>
        <v>0</v>
      </c>
      <c r="C300" s="117">
        <f>'Initial Client Information'!C300</f>
        <v>0</v>
      </c>
      <c r="D300" s="118">
        <f>'Initial Client Information'!D300</f>
        <v>0</v>
      </c>
      <c r="E300" s="130">
        <f>'Initial Client Information'!E300</f>
        <v>0</v>
      </c>
      <c r="F300" s="140"/>
      <c r="G300" s="136"/>
      <c r="H300" s="136"/>
      <c r="I300" s="142"/>
      <c r="J300" s="176">
        <f>'Discharge Information'!F300</f>
        <v>0</v>
      </c>
      <c r="K300" s="87"/>
    </row>
    <row r="301" spans="1:11" ht="60" customHeight="1" x14ac:dyDescent="0.25">
      <c r="A301" s="1">
        <f t="shared" si="4"/>
        <v>289</v>
      </c>
      <c r="B301" s="116">
        <f>'Initial Client Information'!B301</f>
        <v>0</v>
      </c>
      <c r="C301" s="117">
        <f>'Initial Client Information'!C301</f>
        <v>0</v>
      </c>
      <c r="D301" s="118">
        <f>'Initial Client Information'!D301</f>
        <v>0</v>
      </c>
      <c r="E301" s="130">
        <f>'Initial Client Information'!E301</f>
        <v>0</v>
      </c>
      <c r="F301" s="140"/>
      <c r="G301" s="136"/>
      <c r="H301" s="136"/>
      <c r="I301" s="142"/>
      <c r="J301" s="176">
        <f>'Discharge Information'!F301</f>
        <v>0</v>
      </c>
      <c r="K301" s="87"/>
    </row>
    <row r="302" spans="1:11" ht="60" customHeight="1" x14ac:dyDescent="0.25">
      <c r="A302" s="1">
        <f t="shared" si="4"/>
        <v>290</v>
      </c>
      <c r="B302" s="116">
        <f>'Initial Client Information'!B302</f>
        <v>0</v>
      </c>
      <c r="C302" s="117">
        <f>'Initial Client Information'!C302</f>
        <v>0</v>
      </c>
      <c r="D302" s="118">
        <f>'Initial Client Information'!D302</f>
        <v>0</v>
      </c>
      <c r="E302" s="130">
        <f>'Initial Client Information'!E302</f>
        <v>0</v>
      </c>
      <c r="F302" s="140"/>
      <c r="G302" s="136"/>
      <c r="H302" s="136"/>
      <c r="I302" s="142"/>
      <c r="J302" s="176">
        <f>'Discharge Information'!F302</f>
        <v>0</v>
      </c>
      <c r="K302" s="87"/>
    </row>
    <row r="303" spans="1:11" ht="60" customHeight="1" x14ac:dyDescent="0.25">
      <c r="A303" s="1">
        <f t="shared" si="4"/>
        <v>291</v>
      </c>
      <c r="B303" s="116">
        <f>'Initial Client Information'!B303</f>
        <v>0</v>
      </c>
      <c r="C303" s="117">
        <f>'Initial Client Information'!C303</f>
        <v>0</v>
      </c>
      <c r="D303" s="118">
        <f>'Initial Client Information'!D303</f>
        <v>0</v>
      </c>
      <c r="E303" s="130">
        <f>'Initial Client Information'!E303</f>
        <v>0</v>
      </c>
      <c r="F303" s="140"/>
      <c r="G303" s="136"/>
      <c r="H303" s="136"/>
      <c r="I303" s="142"/>
      <c r="J303" s="176">
        <f>'Discharge Information'!F303</f>
        <v>0</v>
      </c>
      <c r="K303" s="87"/>
    </row>
    <row r="304" spans="1:11" ht="60" customHeight="1" x14ac:dyDescent="0.25">
      <c r="A304" s="1">
        <f t="shared" si="4"/>
        <v>292</v>
      </c>
      <c r="B304" s="116">
        <f>'Initial Client Information'!B304</f>
        <v>0</v>
      </c>
      <c r="C304" s="117">
        <f>'Initial Client Information'!C304</f>
        <v>0</v>
      </c>
      <c r="D304" s="118">
        <f>'Initial Client Information'!D304</f>
        <v>0</v>
      </c>
      <c r="E304" s="130">
        <f>'Initial Client Information'!E304</f>
        <v>0</v>
      </c>
      <c r="F304" s="140"/>
      <c r="G304" s="136"/>
      <c r="H304" s="136"/>
      <c r="I304" s="142"/>
      <c r="J304" s="176">
        <f>'Discharge Information'!F304</f>
        <v>0</v>
      </c>
      <c r="K304" s="87"/>
    </row>
    <row r="305" spans="1:11" ht="60" customHeight="1" x14ac:dyDescent="0.25">
      <c r="A305" s="1">
        <f t="shared" si="4"/>
        <v>293</v>
      </c>
      <c r="B305" s="116">
        <f>'Initial Client Information'!B305</f>
        <v>0</v>
      </c>
      <c r="C305" s="117">
        <f>'Initial Client Information'!C305</f>
        <v>0</v>
      </c>
      <c r="D305" s="118">
        <f>'Initial Client Information'!D305</f>
        <v>0</v>
      </c>
      <c r="E305" s="130">
        <f>'Initial Client Information'!E305</f>
        <v>0</v>
      </c>
      <c r="F305" s="140"/>
      <c r="G305" s="136"/>
      <c r="H305" s="136"/>
      <c r="I305" s="142"/>
      <c r="J305" s="176">
        <f>'Discharge Information'!F305</f>
        <v>0</v>
      </c>
      <c r="K305" s="87"/>
    </row>
    <row r="306" spans="1:11" ht="60" customHeight="1" x14ac:dyDescent="0.25">
      <c r="A306" s="1">
        <f t="shared" si="4"/>
        <v>294</v>
      </c>
      <c r="B306" s="116">
        <f>'Initial Client Information'!B306</f>
        <v>0</v>
      </c>
      <c r="C306" s="117">
        <f>'Initial Client Information'!C306</f>
        <v>0</v>
      </c>
      <c r="D306" s="118">
        <f>'Initial Client Information'!D306</f>
        <v>0</v>
      </c>
      <c r="E306" s="130">
        <f>'Initial Client Information'!E306</f>
        <v>0</v>
      </c>
      <c r="F306" s="140"/>
      <c r="G306" s="136"/>
      <c r="H306" s="136"/>
      <c r="I306" s="142"/>
      <c r="J306" s="176">
        <f>'Discharge Information'!F306</f>
        <v>0</v>
      </c>
      <c r="K306" s="87"/>
    </row>
    <row r="307" spans="1:11" ht="60" customHeight="1" x14ac:dyDescent="0.25">
      <c r="A307" s="1">
        <f t="shared" si="4"/>
        <v>295</v>
      </c>
      <c r="B307" s="116">
        <f>'Initial Client Information'!B307</f>
        <v>0</v>
      </c>
      <c r="C307" s="117">
        <f>'Initial Client Information'!C307</f>
        <v>0</v>
      </c>
      <c r="D307" s="118">
        <f>'Initial Client Information'!D307</f>
        <v>0</v>
      </c>
      <c r="E307" s="130">
        <f>'Initial Client Information'!E307</f>
        <v>0</v>
      </c>
      <c r="F307" s="140"/>
      <c r="G307" s="136"/>
      <c r="H307" s="136"/>
      <c r="I307" s="142"/>
      <c r="J307" s="176">
        <f>'Discharge Information'!F307</f>
        <v>0</v>
      </c>
      <c r="K307" s="87"/>
    </row>
    <row r="308" spans="1:11" ht="60" customHeight="1" x14ac:dyDescent="0.25">
      <c r="A308" s="1">
        <f t="shared" si="4"/>
        <v>296</v>
      </c>
      <c r="B308" s="116">
        <f>'Initial Client Information'!B308</f>
        <v>0</v>
      </c>
      <c r="C308" s="117">
        <f>'Initial Client Information'!C308</f>
        <v>0</v>
      </c>
      <c r="D308" s="118">
        <f>'Initial Client Information'!D308</f>
        <v>0</v>
      </c>
      <c r="E308" s="130">
        <f>'Initial Client Information'!E308</f>
        <v>0</v>
      </c>
      <c r="F308" s="140"/>
      <c r="G308" s="136"/>
      <c r="H308" s="136"/>
      <c r="I308" s="142"/>
      <c r="J308" s="176">
        <f>'Discharge Information'!F308</f>
        <v>0</v>
      </c>
      <c r="K308" s="87"/>
    </row>
    <row r="309" spans="1:11" ht="60" customHeight="1" x14ac:dyDescent="0.25">
      <c r="A309" s="1">
        <f t="shared" si="4"/>
        <v>297</v>
      </c>
      <c r="B309" s="116">
        <f>'Initial Client Information'!B309</f>
        <v>0</v>
      </c>
      <c r="C309" s="117">
        <f>'Initial Client Information'!C309</f>
        <v>0</v>
      </c>
      <c r="D309" s="118">
        <f>'Initial Client Information'!D309</f>
        <v>0</v>
      </c>
      <c r="E309" s="130">
        <f>'Initial Client Information'!E309</f>
        <v>0</v>
      </c>
      <c r="F309" s="140"/>
      <c r="G309" s="136"/>
      <c r="H309" s="136"/>
      <c r="I309" s="142"/>
      <c r="J309" s="176">
        <f>'Discharge Information'!F309</f>
        <v>0</v>
      </c>
      <c r="K309" s="87"/>
    </row>
    <row r="310" spans="1:11" ht="60" customHeight="1" x14ac:dyDescent="0.25">
      <c r="A310" s="1">
        <f t="shared" si="4"/>
        <v>298</v>
      </c>
      <c r="B310" s="116">
        <f>'Initial Client Information'!B310</f>
        <v>0</v>
      </c>
      <c r="C310" s="117">
        <f>'Initial Client Information'!C310</f>
        <v>0</v>
      </c>
      <c r="D310" s="118">
        <f>'Initial Client Information'!D310</f>
        <v>0</v>
      </c>
      <c r="E310" s="130">
        <f>'Initial Client Information'!E310</f>
        <v>0</v>
      </c>
      <c r="F310" s="140"/>
      <c r="G310" s="136"/>
      <c r="H310" s="136"/>
      <c r="I310" s="142"/>
      <c r="J310" s="176">
        <f>'Discharge Information'!F310</f>
        <v>0</v>
      </c>
      <c r="K310" s="87"/>
    </row>
    <row r="311" spans="1:11" ht="60" customHeight="1" x14ac:dyDescent="0.25">
      <c r="A311" s="1">
        <f t="shared" si="4"/>
        <v>299</v>
      </c>
      <c r="B311" s="116">
        <f>'Initial Client Information'!B311</f>
        <v>0</v>
      </c>
      <c r="C311" s="117">
        <f>'Initial Client Information'!C311</f>
        <v>0</v>
      </c>
      <c r="D311" s="118">
        <f>'Initial Client Information'!D311</f>
        <v>0</v>
      </c>
      <c r="E311" s="130">
        <f>'Initial Client Information'!E311</f>
        <v>0</v>
      </c>
      <c r="F311" s="140"/>
      <c r="G311" s="136"/>
      <c r="H311" s="136"/>
      <c r="I311" s="142"/>
      <c r="J311" s="176">
        <f>'Discharge Information'!F311</f>
        <v>0</v>
      </c>
      <c r="K311" s="87"/>
    </row>
    <row r="312" spans="1:11" ht="60" customHeight="1" x14ac:dyDescent="0.25">
      <c r="A312" s="1">
        <f t="shared" si="4"/>
        <v>300</v>
      </c>
      <c r="B312" s="116">
        <f>'Initial Client Information'!B312</f>
        <v>0</v>
      </c>
      <c r="C312" s="117">
        <f>'Initial Client Information'!C312</f>
        <v>0</v>
      </c>
      <c r="D312" s="118">
        <f>'Initial Client Information'!D312</f>
        <v>0</v>
      </c>
      <c r="E312" s="130">
        <f>'Initial Client Information'!E312</f>
        <v>0</v>
      </c>
      <c r="F312" s="140"/>
      <c r="G312" s="136"/>
      <c r="H312" s="136"/>
      <c r="I312" s="142"/>
      <c r="J312" s="176">
        <f>'Discharge Information'!F312</f>
        <v>0</v>
      </c>
      <c r="K312" s="87"/>
    </row>
    <row r="313" spans="1:11" ht="60" customHeight="1" x14ac:dyDescent="0.25">
      <c r="A313" s="1">
        <f t="shared" si="4"/>
        <v>301</v>
      </c>
      <c r="B313" s="116">
        <f>'Initial Client Information'!B313</f>
        <v>0</v>
      </c>
      <c r="C313" s="117">
        <f>'Initial Client Information'!C313</f>
        <v>0</v>
      </c>
      <c r="D313" s="118">
        <f>'Initial Client Information'!D313</f>
        <v>0</v>
      </c>
      <c r="E313" s="130">
        <f>'Initial Client Information'!E313</f>
        <v>0</v>
      </c>
      <c r="F313" s="140"/>
      <c r="G313" s="136"/>
      <c r="H313" s="136"/>
      <c r="I313" s="142"/>
      <c r="J313" s="176">
        <f>'Discharge Information'!F313</f>
        <v>0</v>
      </c>
      <c r="K313" s="87"/>
    </row>
    <row r="314" spans="1:11" ht="60" customHeight="1" x14ac:dyDescent="0.25">
      <c r="A314" s="1">
        <f t="shared" si="4"/>
        <v>302</v>
      </c>
      <c r="B314" s="116">
        <f>'Initial Client Information'!B314</f>
        <v>0</v>
      </c>
      <c r="C314" s="117">
        <f>'Initial Client Information'!C314</f>
        <v>0</v>
      </c>
      <c r="D314" s="118">
        <f>'Initial Client Information'!D314</f>
        <v>0</v>
      </c>
      <c r="E314" s="130">
        <f>'Initial Client Information'!E314</f>
        <v>0</v>
      </c>
      <c r="F314" s="140"/>
      <c r="G314" s="136"/>
      <c r="H314" s="136"/>
      <c r="I314" s="142"/>
      <c r="J314" s="176">
        <f>'Discharge Information'!F314</f>
        <v>0</v>
      </c>
      <c r="K314" s="87"/>
    </row>
    <row r="315" spans="1:11" ht="60" customHeight="1" x14ac:dyDescent="0.25">
      <c r="A315" s="1">
        <f t="shared" si="4"/>
        <v>303</v>
      </c>
      <c r="B315" s="116">
        <f>'Initial Client Information'!B315</f>
        <v>0</v>
      </c>
      <c r="C315" s="117">
        <f>'Initial Client Information'!C315</f>
        <v>0</v>
      </c>
      <c r="D315" s="118">
        <f>'Initial Client Information'!D315</f>
        <v>0</v>
      </c>
      <c r="E315" s="130">
        <f>'Initial Client Information'!E315</f>
        <v>0</v>
      </c>
      <c r="F315" s="140"/>
      <c r="G315" s="136"/>
      <c r="H315" s="136"/>
      <c r="I315" s="142"/>
      <c r="J315" s="176">
        <f>'Discharge Information'!F315</f>
        <v>0</v>
      </c>
      <c r="K315" s="87"/>
    </row>
    <row r="316" spans="1:11" ht="60" customHeight="1" x14ac:dyDescent="0.25">
      <c r="A316" s="1">
        <f t="shared" si="4"/>
        <v>304</v>
      </c>
      <c r="B316" s="116">
        <f>'Initial Client Information'!B316</f>
        <v>0</v>
      </c>
      <c r="C316" s="117">
        <f>'Initial Client Information'!C316</f>
        <v>0</v>
      </c>
      <c r="D316" s="118">
        <f>'Initial Client Information'!D316</f>
        <v>0</v>
      </c>
      <c r="E316" s="130">
        <f>'Initial Client Information'!E316</f>
        <v>0</v>
      </c>
      <c r="F316" s="140"/>
      <c r="G316" s="136"/>
      <c r="H316" s="136"/>
      <c r="I316" s="142"/>
      <c r="J316" s="176">
        <f>'Discharge Information'!F316</f>
        <v>0</v>
      </c>
      <c r="K316" s="87"/>
    </row>
    <row r="317" spans="1:11" ht="60" customHeight="1" x14ac:dyDescent="0.25">
      <c r="A317" s="1">
        <f t="shared" si="4"/>
        <v>305</v>
      </c>
      <c r="B317" s="116">
        <f>'Initial Client Information'!B317</f>
        <v>0</v>
      </c>
      <c r="C317" s="117">
        <f>'Initial Client Information'!C317</f>
        <v>0</v>
      </c>
      <c r="D317" s="118">
        <f>'Initial Client Information'!D317</f>
        <v>0</v>
      </c>
      <c r="E317" s="130">
        <f>'Initial Client Information'!E317</f>
        <v>0</v>
      </c>
      <c r="F317" s="140"/>
      <c r="G317" s="136"/>
      <c r="H317" s="136"/>
      <c r="I317" s="142"/>
      <c r="J317" s="176">
        <f>'Discharge Information'!F317</f>
        <v>0</v>
      </c>
      <c r="K317" s="87"/>
    </row>
    <row r="318" spans="1:11" ht="60" customHeight="1" x14ac:dyDescent="0.25">
      <c r="A318" s="1">
        <f t="shared" si="4"/>
        <v>306</v>
      </c>
      <c r="B318" s="116">
        <f>'Initial Client Information'!B318</f>
        <v>0</v>
      </c>
      <c r="C318" s="117">
        <f>'Initial Client Information'!C318</f>
        <v>0</v>
      </c>
      <c r="D318" s="118">
        <f>'Initial Client Information'!D318</f>
        <v>0</v>
      </c>
      <c r="E318" s="130">
        <f>'Initial Client Information'!E318</f>
        <v>0</v>
      </c>
      <c r="F318" s="140"/>
      <c r="G318" s="136"/>
      <c r="H318" s="136"/>
      <c r="I318" s="142"/>
      <c r="J318" s="176">
        <f>'Discharge Information'!F318</f>
        <v>0</v>
      </c>
      <c r="K318" s="87"/>
    </row>
    <row r="319" spans="1:11" ht="60" customHeight="1" x14ac:dyDescent="0.25">
      <c r="A319" s="1">
        <f t="shared" si="4"/>
        <v>307</v>
      </c>
      <c r="B319" s="116">
        <f>'Initial Client Information'!B319</f>
        <v>0</v>
      </c>
      <c r="C319" s="117">
        <f>'Initial Client Information'!C319</f>
        <v>0</v>
      </c>
      <c r="D319" s="118">
        <f>'Initial Client Information'!D319</f>
        <v>0</v>
      </c>
      <c r="E319" s="130">
        <f>'Initial Client Information'!E319</f>
        <v>0</v>
      </c>
      <c r="F319" s="140"/>
      <c r="G319" s="136"/>
      <c r="H319" s="136"/>
      <c r="I319" s="142"/>
      <c r="J319" s="176">
        <f>'Discharge Information'!F319</f>
        <v>0</v>
      </c>
      <c r="K319" s="87"/>
    </row>
    <row r="320" spans="1:11" ht="60" customHeight="1" x14ac:dyDescent="0.25">
      <c r="A320" s="1">
        <f t="shared" si="4"/>
        <v>308</v>
      </c>
      <c r="B320" s="116">
        <f>'Initial Client Information'!B320</f>
        <v>0</v>
      </c>
      <c r="C320" s="117">
        <f>'Initial Client Information'!C320</f>
        <v>0</v>
      </c>
      <c r="D320" s="118">
        <f>'Initial Client Information'!D320</f>
        <v>0</v>
      </c>
      <c r="E320" s="130">
        <f>'Initial Client Information'!E320</f>
        <v>0</v>
      </c>
      <c r="F320" s="140"/>
      <c r="G320" s="136"/>
      <c r="H320" s="136"/>
      <c r="I320" s="142"/>
      <c r="J320" s="176">
        <f>'Discharge Information'!F320</f>
        <v>0</v>
      </c>
      <c r="K320" s="87"/>
    </row>
    <row r="321" spans="1:11" ht="60" customHeight="1" x14ac:dyDescent="0.25">
      <c r="A321" s="1">
        <f t="shared" si="4"/>
        <v>309</v>
      </c>
      <c r="B321" s="116">
        <f>'Initial Client Information'!B321</f>
        <v>0</v>
      </c>
      <c r="C321" s="117">
        <f>'Initial Client Information'!C321</f>
        <v>0</v>
      </c>
      <c r="D321" s="118">
        <f>'Initial Client Information'!D321</f>
        <v>0</v>
      </c>
      <c r="E321" s="130">
        <f>'Initial Client Information'!E321</f>
        <v>0</v>
      </c>
      <c r="F321" s="140"/>
      <c r="G321" s="136"/>
      <c r="H321" s="136"/>
      <c r="I321" s="142"/>
      <c r="J321" s="176">
        <f>'Discharge Information'!F321</f>
        <v>0</v>
      </c>
      <c r="K321" s="87"/>
    </row>
    <row r="322" spans="1:11" ht="60" customHeight="1" x14ac:dyDescent="0.25">
      <c r="A322" s="1">
        <f t="shared" si="4"/>
        <v>310</v>
      </c>
      <c r="B322" s="116">
        <f>'Initial Client Information'!B322</f>
        <v>0</v>
      </c>
      <c r="C322" s="117">
        <f>'Initial Client Information'!C322</f>
        <v>0</v>
      </c>
      <c r="D322" s="118">
        <f>'Initial Client Information'!D322</f>
        <v>0</v>
      </c>
      <c r="E322" s="130">
        <f>'Initial Client Information'!E322</f>
        <v>0</v>
      </c>
      <c r="F322" s="140"/>
      <c r="G322" s="136"/>
      <c r="H322" s="136"/>
      <c r="I322" s="142"/>
      <c r="J322" s="176">
        <f>'Discharge Information'!F322</f>
        <v>0</v>
      </c>
      <c r="K322" s="87"/>
    </row>
    <row r="323" spans="1:11" ht="60" customHeight="1" x14ac:dyDescent="0.25">
      <c r="A323" s="1">
        <f t="shared" si="4"/>
        <v>311</v>
      </c>
      <c r="B323" s="116">
        <f>'Initial Client Information'!B323</f>
        <v>0</v>
      </c>
      <c r="C323" s="117">
        <f>'Initial Client Information'!C323</f>
        <v>0</v>
      </c>
      <c r="D323" s="118">
        <f>'Initial Client Information'!D323</f>
        <v>0</v>
      </c>
      <c r="E323" s="130">
        <f>'Initial Client Information'!E323</f>
        <v>0</v>
      </c>
      <c r="F323" s="140"/>
      <c r="G323" s="136"/>
      <c r="H323" s="136"/>
      <c r="I323" s="142"/>
      <c r="J323" s="176">
        <f>'Discharge Information'!F323</f>
        <v>0</v>
      </c>
      <c r="K323" s="87"/>
    </row>
    <row r="324" spans="1:11" ht="60" customHeight="1" x14ac:dyDescent="0.25">
      <c r="A324" s="1">
        <f t="shared" si="4"/>
        <v>312</v>
      </c>
      <c r="B324" s="116">
        <f>'Initial Client Information'!B324</f>
        <v>0</v>
      </c>
      <c r="C324" s="117">
        <f>'Initial Client Information'!C324</f>
        <v>0</v>
      </c>
      <c r="D324" s="118">
        <f>'Initial Client Information'!D324</f>
        <v>0</v>
      </c>
      <c r="E324" s="130">
        <f>'Initial Client Information'!E324</f>
        <v>0</v>
      </c>
      <c r="F324" s="140"/>
      <c r="G324" s="136"/>
      <c r="H324" s="136"/>
      <c r="I324" s="142"/>
      <c r="J324" s="176">
        <f>'Discharge Information'!F324</f>
        <v>0</v>
      </c>
      <c r="K324" s="87"/>
    </row>
    <row r="325" spans="1:11" ht="60" customHeight="1" x14ac:dyDescent="0.25">
      <c r="A325" s="1">
        <f t="shared" si="4"/>
        <v>313</v>
      </c>
      <c r="B325" s="116">
        <f>'Initial Client Information'!B325</f>
        <v>0</v>
      </c>
      <c r="C325" s="117">
        <f>'Initial Client Information'!C325</f>
        <v>0</v>
      </c>
      <c r="D325" s="118">
        <f>'Initial Client Information'!D325</f>
        <v>0</v>
      </c>
      <c r="E325" s="130">
        <f>'Initial Client Information'!E325</f>
        <v>0</v>
      </c>
      <c r="F325" s="140"/>
      <c r="G325" s="136"/>
      <c r="H325" s="136"/>
      <c r="I325" s="142"/>
      <c r="J325" s="176">
        <f>'Discharge Information'!F325</f>
        <v>0</v>
      </c>
      <c r="K325" s="87"/>
    </row>
    <row r="326" spans="1:11" ht="60" customHeight="1" x14ac:dyDescent="0.25">
      <c r="A326" s="1">
        <f t="shared" si="4"/>
        <v>314</v>
      </c>
      <c r="B326" s="116">
        <f>'Initial Client Information'!B326</f>
        <v>0</v>
      </c>
      <c r="C326" s="117">
        <f>'Initial Client Information'!C326</f>
        <v>0</v>
      </c>
      <c r="D326" s="118">
        <f>'Initial Client Information'!D326</f>
        <v>0</v>
      </c>
      <c r="E326" s="130">
        <f>'Initial Client Information'!E326</f>
        <v>0</v>
      </c>
      <c r="F326" s="140"/>
      <c r="G326" s="136"/>
      <c r="H326" s="136"/>
      <c r="I326" s="142"/>
      <c r="J326" s="176">
        <f>'Discharge Information'!F326</f>
        <v>0</v>
      </c>
      <c r="K326" s="87"/>
    </row>
    <row r="327" spans="1:11" ht="60" customHeight="1" x14ac:dyDescent="0.25">
      <c r="A327" s="1">
        <f t="shared" si="4"/>
        <v>315</v>
      </c>
      <c r="B327" s="116">
        <f>'Initial Client Information'!B327</f>
        <v>0</v>
      </c>
      <c r="C327" s="117">
        <f>'Initial Client Information'!C327</f>
        <v>0</v>
      </c>
      <c r="D327" s="118">
        <f>'Initial Client Information'!D327</f>
        <v>0</v>
      </c>
      <c r="E327" s="130">
        <f>'Initial Client Information'!E327</f>
        <v>0</v>
      </c>
      <c r="F327" s="140"/>
      <c r="G327" s="136"/>
      <c r="H327" s="136"/>
      <c r="I327" s="142"/>
      <c r="J327" s="176">
        <f>'Discharge Information'!F327</f>
        <v>0</v>
      </c>
      <c r="K327" s="87"/>
    </row>
    <row r="328" spans="1:11" ht="60" customHeight="1" x14ac:dyDescent="0.25">
      <c r="A328" s="1">
        <f t="shared" si="4"/>
        <v>316</v>
      </c>
      <c r="B328" s="116">
        <f>'Initial Client Information'!B328</f>
        <v>0</v>
      </c>
      <c r="C328" s="117">
        <f>'Initial Client Information'!C328</f>
        <v>0</v>
      </c>
      <c r="D328" s="118">
        <f>'Initial Client Information'!D328</f>
        <v>0</v>
      </c>
      <c r="E328" s="130">
        <f>'Initial Client Information'!E328</f>
        <v>0</v>
      </c>
      <c r="F328" s="140"/>
      <c r="G328" s="136"/>
      <c r="H328" s="136"/>
      <c r="I328" s="142"/>
      <c r="J328" s="176">
        <f>'Discharge Information'!F328</f>
        <v>0</v>
      </c>
      <c r="K328" s="87"/>
    </row>
    <row r="329" spans="1:11" ht="60" customHeight="1" x14ac:dyDescent="0.25">
      <c r="A329" s="1">
        <f t="shared" si="4"/>
        <v>317</v>
      </c>
      <c r="B329" s="116">
        <f>'Initial Client Information'!B329</f>
        <v>0</v>
      </c>
      <c r="C329" s="117">
        <f>'Initial Client Information'!C329</f>
        <v>0</v>
      </c>
      <c r="D329" s="118">
        <f>'Initial Client Information'!D329</f>
        <v>0</v>
      </c>
      <c r="E329" s="130">
        <f>'Initial Client Information'!E329</f>
        <v>0</v>
      </c>
      <c r="F329" s="140"/>
      <c r="G329" s="136"/>
      <c r="H329" s="136"/>
      <c r="I329" s="142"/>
      <c r="J329" s="176">
        <f>'Discharge Information'!F329</f>
        <v>0</v>
      </c>
      <c r="K329" s="87"/>
    </row>
    <row r="330" spans="1:11" ht="60" customHeight="1" x14ac:dyDescent="0.25">
      <c r="A330" s="1">
        <f t="shared" si="4"/>
        <v>318</v>
      </c>
      <c r="B330" s="116">
        <f>'Initial Client Information'!B330</f>
        <v>0</v>
      </c>
      <c r="C330" s="117">
        <f>'Initial Client Information'!C330</f>
        <v>0</v>
      </c>
      <c r="D330" s="118">
        <f>'Initial Client Information'!D330</f>
        <v>0</v>
      </c>
      <c r="E330" s="130">
        <f>'Initial Client Information'!E330</f>
        <v>0</v>
      </c>
      <c r="F330" s="140"/>
      <c r="G330" s="136"/>
      <c r="H330" s="136"/>
      <c r="I330" s="142"/>
      <c r="J330" s="176">
        <f>'Discharge Information'!F330</f>
        <v>0</v>
      </c>
      <c r="K330" s="87"/>
    </row>
    <row r="331" spans="1:11" ht="60" customHeight="1" x14ac:dyDescent="0.25">
      <c r="A331" s="1">
        <f t="shared" si="4"/>
        <v>319</v>
      </c>
      <c r="B331" s="116">
        <f>'Initial Client Information'!B331</f>
        <v>0</v>
      </c>
      <c r="C331" s="117">
        <f>'Initial Client Information'!C331</f>
        <v>0</v>
      </c>
      <c r="D331" s="118">
        <f>'Initial Client Information'!D331</f>
        <v>0</v>
      </c>
      <c r="E331" s="130">
        <f>'Initial Client Information'!E331</f>
        <v>0</v>
      </c>
      <c r="F331" s="140"/>
      <c r="G331" s="136"/>
      <c r="H331" s="136"/>
      <c r="I331" s="142"/>
      <c r="J331" s="176">
        <f>'Discharge Information'!F331</f>
        <v>0</v>
      </c>
      <c r="K331" s="87"/>
    </row>
    <row r="332" spans="1:11" ht="60" customHeight="1" x14ac:dyDescent="0.25">
      <c r="A332" s="1">
        <f t="shared" si="4"/>
        <v>320</v>
      </c>
      <c r="B332" s="116">
        <f>'Initial Client Information'!B332</f>
        <v>0</v>
      </c>
      <c r="C332" s="117">
        <f>'Initial Client Information'!C332</f>
        <v>0</v>
      </c>
      <c r="D332" s="118">
        <f>'Initial Client Information'!D332</f>
        <v>0</v>
      </c>
      <c r="E332" s="130">
        <f>'Initial Client Information'!E332</f>
        <v>0</v>
      </c>
      <c r="F332" s="140"/>
      <c r="G332" s="136"/>
      <c r="H332" s="136"/>
      <c r="I332" s="142"/>
      <c r="J332" s="176">
        <f>'Discharge Information'!F332</f>
        <v>0</v>
      </c>
      <c r="K332" s="87"/>
    </row>
    <row r="333" spans="1:11" ht="60" customHeight="1" x14ac:dyDescent="0.25">
      <c r="A333" s="1">
        <f t="shared" si="4"/>
        <v>321</v>
      </c>
      <c r="B333" s="116">
        <f>'Initial Client Information'!B333</f>
        <v>0</v>
      </c>
      <c r="C333" s="117">
        <f>'Initial Client Information'!C333</f>
        <v>0</v>
      </c>
      <c r="D333" s="118">
        <f>'Initial Client Information'!D333</f>
        <v>0</v>
      </c>
      <c r="E333" s="130">
        <f>'Initial Client Information'!E333</f>
        <v>0</v>
      </c>
      <c r="F333" s="140"/>
      <c r="G333" s="136"/>
      <c r="H333" s="136"/>
      <c r="I333" s="142"/>
      <c r="J333" s="176">
        <f>'Discharge Information'!F333</f>
        <v>0</v>
      </c>
      <c r="K333" s="87"/>
    </row>
    <row r="334" spans="1:11" ht="60" customHeight="1" x14ac:dyDescent="0.25">
      <c r="A334" s="1">
        <f t="shared" ref="A334:A397" si="5">ROW(A322)</f>
        <v>322</v>
      </c>
      <c r="B334" s="116">
        <f>'Initial Client Information'!B334</f>
        <v>0</v>
      </c>
      <c r="C334" s="117">
        <f>'Initial Client Information'!C334</f>
        <v>0</v>
      </c>
      <c r="D334" s="118">
        <f>'Initial Client Information'!D334</f>
        <v>0</v>
      </c>
      <c r="E334" s="130">
        <f>'Initial Client Information'!E334</f>
        <v>0</v>
      </c>
      <c r="F334" s="140"/>
      <c r="G334" s="136"/>
      <c r="H334" s="136"/>
      <c r="I334" s="142"/>
      <c r="J334" s="176">
        <f>'Discharge Information'!F334</f>
        <v>0</v>
      </c>
      <c r="K334" s="87"/>
    </row>
    <row r="335" spans="1:11" ht="60" customHeight="1" x14ac:dyDescent="0.25">
      <c r="A335" s="1">
        <f t="shared" si="5"/>
        <v>323</v>
      </c>
      <c r="B335" s="116">
        <f>'Initial Client Information'!B335</f>
        <v>0</v>
      </c>
      <c r="C335" s="117">
        <f>'Initial Client Information'!C335</f>
        <v>0</v>
      </c>
      <c r="D335" s="118">
        <f>'Initial Client Information'!D335</f>
        <v>0</v>
      </c>
      <c r="E335" s="130">
        <f>'Initial Client Information'!E335</f>
        <v>0</v>
      </c>
      <c r="F335" s="140"/>
      <c r="G335" s="136"/>
      <c r="H335" s="136"/>
      <c r="I335" s="142"/>
      <c r="J335" s="176">
        <f>'Discharge Information'!F335</f>
        <v>0</v>
      </c>
      <c r="K335" s="87"/>
    </row>
    <row r="336" spans="1:11" ht="60" customHeight="1" x14ac:dyDescent="0.25">
      <c r="A336" s="1">
        <f t="shared" si="5"/>
        <v>324</v>
      </c>
      <c r="B336" s="116">
        <f>'Initial Client Information'!B336</f>
        <v>0</v>
      </c>
      <c r="C336" s="117">
        <f>'Initial Client Information'!C336</f>
        <v>0</v>
      </c>
      <c r="D336" s="118">
        <f>'Initial Client Information'!D336</f>
        <v>0</v>
      </c>
      <c r="E336" s="130">
        <f>'Initial Client Information'!E336</f>
        <v>0</v>
      </c>
      <c r="F336" s="140"/>
      <c r="G336" s="136"/>
      <c r="H336" s="136"/>
      <c r="I336" s="142"/>
      <c r="J336" s="176">
        <f>'Discharge Information'!F336</f>
        <v>0</v>
      </c>
      <c r="K336" s="87"/>
    </row>
    <row r="337" spans="1:11" ht="60" customHeight="1" x14ac:dyDescent="0.25">
      <c r="A337" s="1">
        <f t="shared" si="5"/>
        <v>325</v>
      </c>
      <c r="B337" s="116">
        <f>'Initial Client Information'!B337</f>
        <v>0</v>
      </c>
      <c r="C337" s="117">
        <f>'Initial Client Information'!C337</f>
        <v>0</v>
      </c>
      <c r="D337" s="118">
        <f>'Initial Client Information'!D337</f>
        <v>0</v>
      </c>
      <c r="E337" s="130">
        <f>'Initial Client Information'!E337</f>
        <v>0</v>
      </c>
      <c r="F337" s="140"/>
      <c r="G337" s="136"/>
      <c r="H337" s="136"/>
      <c r="I337" s="142"/>
      <c r="J337" s="176">
        <f>'Discharge Information'!F337</f>
        <v>0</v>
      </c>
      <c r="K337" s="87"/>
    </row>
    <row r="338" spans="1:11" ht="60" customHeight="1" x14ac:dyDescent="0.25">
      <c r="A338" s="1">
        <f t="shared" si="5"/>
        <v>326</v>
      </c>
      <c r="B338" s="116">
        <f>'Initial Client Information'!B338</f>
        <v>0</v>
      </c>
      <c r="C338" s="117">
        <f>'Initial Client Information'!C338</f>
        <v>0</v>
      </c>
      <c r="D338" s="118">
        <f>'Initial Client Information'!D338</f>
        <v>0</v>
      </c>
      <c r="E338" s="130">
        <f>'Initial Client Information'!E338</f>
        <v>0</v>
      </c>
      <c r="F338" s="140"/>
      <c r="G338" s="136"/>
      <c r="H338" s="136"/>
      <c r="I338" s="142"/>
      <c r="J338" s="176">
        <f>'Discharge Information'!F338</f>
        <v>0</v>
      </c>
      <c r="K338" s="87"/>
    </row>
    <row r="339" spans="1:11" ht="60" customHeight="1" x14ac:dyDescent="0.25">
      <c r="A339" s="1">
        <f t="shared" si="5"/>
        <v>327</v>
      </c>
      <c r="B339" s="116">
        <f>'Initial Client Information'!B339</f>
        <v>0</v>
      </c>
      <c r="C339" s="117">
        <f>'Initial Client Information'!C339</f>
        <v>0</v>
      </c>
      <c r="D339" s="118">
        <f>'Initial Client Information'!D339</f>
        <v>0</v>
      </c>
      <c r="E339" s="130">
        <f>'Initial Client Information'!E339</f>
        <v>0</v>
      </c>
      <c r="F339" s="140"/>
      <c r="G339" s="136"/>
      <c r="H339" s="136"/>
      <c r="I339" s="142"/>
      <c r="J339" s="176">
        <f>'Discharge Information'!F339</f>
        <v>0</v>
      </c>
      <c r="K339" s="87"/>
    </row>
    <row r="340" spans="1:11" ht="60" customHeight="1" x14ac:dyDescent="0.25">
      <c r="A340" s="1">
        <f t="shared" si="5"/>
        <v>328</v>
      </c>
      <c r="B340" s="116">
        <f>'Initial Client Information'!B340</f>
        <v>0</v>
      </c>
      <c r="C340" s="117">
        <f>'Initial Client Information'!C340</f>
        <v>0</v>
      </c>
      <c r="D340" s="118">
        <f>'Initial Client Information'!D340</f>
        <v>0</v>
      </c>
      <c r="E340" s="130">
        <f>'Initial Client Information'!E340</f>
        <v>0</v>
      </c>
      <c r="F340" s="140"/>
      <c r="G340" s="136"/>
      <c r="H340" s="136"/>
      <c r="I340" s="142"/>
      <c r="J340" s="176">
        <f>'Discharge Information'!F340</f>
        <v>0</v>
      </c>
      <c r="K340" s="87"/>
    </row>
    <row r="341" spans="1:11" ht="60" customHeight="1" x14ac:dyDescent="0.25">
      <c r="A341" s="1">
        <f t="shared" si="5"/>
        <v>329</v>
      </c>
      <c r="B341" s="116">
        <f>'Initial Client Information'!B341</f>
        <v>0</v>
      </c>
      <c r="C341" s="117">
        <f>'Initial Client Information'!C341</f>
        <v>0</v>
      </c>
      <c r="D341" s="118">
        <f>'Initial Client Information'!D341</f>
        <v>0</v>
      </c>
      <c r="E341" s="130">
        <f>'Initial Client Information'!E341</f>
        <v>0</v>
      </c>
      <c r="F341" s="140"/>
      <c r="G341" s="136"/>
      <c r="H341" s="136"/>
      <c r="I341" s="142"/>
      <c r="J341" s="176">
        <f>'Discharge Information'!F341</f>
        <v>0</v>
      </c>
      <c r="K341" s="87"/>
    </row>
    <row r="342" spans="1:11" ht="60" customHeight="1" x14ac:dyDescent="0.25">
      <c r="A342" s="1">
        <f t="shared" si="5"/>
        <v>330</v>
      </c>
      <c r="B342" s="116">
        <f>'Initial Client Information'!B342</f>
        <v>0</v>
      </c>
      <c r="C342" s="117">
        <f>'Initial Client Information'!C342</f>
        <v>0</v>
      </c>
      <c r="D342" s="118">
        <f>'Initial Client Information'!D342</f>
        <v>0</v>
      </c>
      <c r="E342" s="130">
        <f>'Initial Client Information'!E342</f>
        <v>0</v>
      </c>
      <c r="F342" s="140"/>
      <c r="G342" s="136"/>
      <c r="H342" s="136"/>
      <c r="I342" s="142"/>
      <c r="J342" s="176">
        <f>'Discharge Information'!F342</f>
        <v>0</v>
      </c>
      <c r="K342" s="87"/>
    </row>
    <row r="343" spans="1:11" ht="60" customHeight="1" x14ac:dyDescent="0.25">
      <c r="A343" s="1">
        <f t="shared" si="5"/>
        <v>331</v>
      </c>
      <c r="B343" s="116">
        <f>'Initial Client Information'!B343</f>
        <v>0</v>
      </c>
      <c r="C343" s="117">
        <f>'Initial Client Information'!C343</f>
        <v>0</v>
      </c>
      <c r="D343" s="118">
        <f>'Initial Client Information'!D343</f>
        <v>0</v>
      </c>
      <c r="E343" s="130">
        <f>'Initial Client Information'!E343</f>
        <v>0</v>
      </c>
      <c r="F343" s="140"/>
      <c r="G343" s="136"/>
      <c r="H343" s="136"/>
      <c r="I343" s="142"/>
      <c r="J343" s="176">
        <f>'Discharge Information'!F343</f>
        <v>0</v>
      </c>
      <c r="K343" s="87"/>
    </row>
    <row r="344" spans="1:11" ht="60" customHeight="1" x14ac:dyDescent="0.25">
      <c r="A344" s="1">
        <f t="shared" si="5"/>
        <v>332</v>
      </c>
      <c r="B344" s="116">
        <f>'Initial Client Information'!B344</f>
        <v>0</v>
      </c>
      <c r="C344" s="117">
        <f>'Initial Client Information'!C344</f>
        <v>0</v>
      </c>
      <c r="D344" s="118">
        <f>'Initial Client Information'!D344</f>
        <v>0</v>
      </c>
      <c r="E344" s="130">
        <f>'Initial Client Information'!E344</f>
        <v>0</v>
      </c>
      <c r="F344" s="140"/>
      <c r="G344" s="136"/>
      <c r="H344" s="136"/>
      <c r="I344" s="142"/>
      <c r="J344" s="176">
        <f>'Discharge Information'!F344</f>
        <v>0</v>
      </c>
      <c r="K344" s="87"/>
    </row>
    <row r="345" spans="1:11" ht="60" customHeight="1" x14ac:dyDescent="0.25">
      <c r="A345" s="1">
        <f t="shared" si="5"/>
        <v>333</v>
      </c>
      <c r="B345" s="116">
        <f>'Initial Client Information'!B345</f>
        <v>0</v>
      </c>
      <c r="C345" s="117">
        <f>'Initial Client Information'!C345</f>
        <v>0</v>
      </c>
      <c r="D345" s="118">
        <f>'Initial Client Information'!D345</f>
        <v>0</v>
      </c>
      <c r="E345" s="130">
        <f>'Initial Client Information'!E345</f>
        <v>0</v>
      </c>
      <c r="F345" s="140"/>
      <c r="G345" s="136"/>
      <c r="H345" s="136"/>
      <c r="I345" s="142"/>
      <c r="J345" s="176">
        <f>'Discharge Information'!F345</f>
        <v>0</v>
      </c>
      <c r="K345" s="87"/>
    </row>
    <row r="346" spans="1:11" ht="60" customHeight="1" x14ac:dyDescent="0.25">
      <c r="A346" s="1">
        <f t="shared" si="5"/>
        <v>334</v>
      </c>
      <c r="B346" s="116">
        <f>'Initial Client Information'!B346</f>
        <v>0</v>
      </c>
      <c r="C346" s="117">
        <f>'Initial Client Information'!C346</f>
        <v>0</v>
      </c>
      <c r="D346" s="118">
        <f>'Initial Client Information'!D346</f>
        <v>0</v>
      </c>
      <c r="E346" s="130">
        <f>'Initial Client Information'!E346</f>
        <v>0</v>
      </c>
      <c r="F346" s="140"/>
      <c r="G346" s="136"/>
      <c r="H346" s="136"/>
      <c r="I346" s="142"/>
      <c r="J346" s="176">
        <f>'Discharge Information'!F346</f>
        <v>0</v>
      </c>
      <c r="K346" s="87"/>
    </row>
    <row r="347" spans="1:11" ht="60" customHeight="1" x14ac:dyDescent="0.25">
      <c r="A347" s="1">
        <f t="shared" si="5"/>
        <v>335</v>
      </c>
      <c r="B347" s="116">
        <f>'Initial Client Information'!B347</f>
        <v>0</v>
      </c>
      <c r="C347" s="117">
        <f>'Initial Client Information'!C347</f>
        <v>0</v>
      </c>
      <c r="D347" s="118">
        <f>'Initial Client Information'!D347</f>
        <v>0</v>
      </c>
      <c r="E347" s="130">
        <f>'Initial Client Information'!E347</f>
        <v>0</v>
      </c>
      <c r="F347" s="140"/>
      <c r="G347" s="136"/>
      <c r="H347" s="136"/>
      <c r="I347" s="142"/>
      <c r="J347" s="176">
        <f>'Discharge Information'!F347</f>
        <v>0</v>
      </c>
      <c r="K347" s="87"/>
    </row>
    <row r="348" spans="1:11" ht="60" customHeight="1" x14ac:dyDescent="0.25">
      <c r="A348" s="1">
        <f t="shared" si="5"/>
        <v>336</v>
      </c>
      <c r="B348" s="116">
        <f>'Initial Client Information'!B348</f>
        <v>0</v>
      </c>
      <c r="C348" s="117">
        <f>'Initial Client Information'!C348</f>
        <v>0</v>
      </c>
      <c r="D348" s="118">
        <f>'Initial Client Information'!D348</f>
        <v>0</v>
      </c>
      <c r="E348" s="130">
        <f>'Initial Client Information'!E348</f>
        <v>0</v>
      </c>
      <c r="F348" s="140"/>
      <c r="G348" s="136"/>
      <c r="H348" s="136"/>
      <c r="I348" s="142"/>
      <c r="J348" s="176">
        <f>'Discharge Information'!F348</f>
        <v>0</v>
      </c>
      <c r="K348" s="87"/>
    </row>
    <row r="349" spans="1:11" ht="60" customHeight="1" x14ac:dyDescent="0.25">
      <c r="A349" s="1">
        <f t="shared" si="5"/>
        <v>337</v>
      </c>
      <c r="B349" s="116">
        <f>'Initial Client Information'!B349</f>
        <v>0</v>
      </c>
      <c r="C349" s="117">
        <f>'Initial Client Information'!C349</f>
        <v>0</v>
      </c>
      <c r="D349" s="118">
        <f>'Initial Client Information'!D349</f>
        <v>0</v>
      </c>
      <c r="E349" s="130">
        <f>'Initial Client Information'!E349</f>
        <v>0</v>
      </c>
      <c r="F349" s="140"/>
      <c r="G349" s="136"/>
      <c r="H349" s="136"/>
      <c r="I349" s="142"/>
      <c r="J349" s="176">
        <f>'Discharge Information'!F349</f>
        <v>0</v>
      </c>
      <c r="K349" s="87"/>
    </row>
    <row r="350" spans="1:11" ht="60" customHeight="1" x14ac:dyDescent="0.25">
      <c r="A350" s="1">
        <f t="shared" si="5"/>
        <v>338</v>
      </c>
      <c r="B350" s="116">
        <f>'Initial Client Information'!B350</f>
        <v>0</v>
      </c>
      <c r="C350" s="117">
        <f>'Initial Client Information'!C350</f>
        <v>0</v>
      </c>
      <c r="D350" s="118">
        <f>'Initial Client Information'!D350</f>
        <v>0</v>
      </c>
      <c r="E350" s="130">
        <f>'Initial Client Information'!E350</f>
        <v>0</v>
      </c>
      <c r="F350" s="140"/>
      <c r="G350" s="136"/>
      <c r="H350" s="136"/>
      <c r="I350" s="142"/>
      <c r="J350" s="176">
        <f>'Discharge Information'!F350</f>
        <v>0</v>
      </c>
      <c r="K350" s="87"/>
    </row>
    <row r="351" spans="1:11" ht="60" customHeight="1" x14ac:dyDescent="0.25">
      <c r="A351" s="1">
        <f t="shared" si="5"/>
        <v>339</v>
      </c>
      <c r="B351" s="116">
        <f>'Initial Client Information'!B351</f>
        <v>0</v>
      </c>
      <c r="C351" s="117">
        <f>'Initial Client Information'!C351</f>
        <v>0</v>
      </c>
      <c r="D351" s="118">
        <f>'Initial Client Information'!D351</f>
        <v>0</v>
      </c>
      <c r="E351" s="130">
        <f>'Initial Client Information'!E351</f>
        <v>0</v>
      </c>
      <c r="F351" s="140"/>
      <c r="G351" s="136"/>
      <c r="H351" s="136"/>
      <c r="I351" s="142"/>
      <c r="J351" s="176">
        <f>'Discharge Information'!F351</f>
        <v>0</v>
      </c>
      <c r="K351" s="87"/>
    </row>
    <row r="352" spans="1:11" ht="60" customHeight="1" x14ac:dyDescent="0.25">
      <c r="A352" s="1">
        <f t="shared" si="5"/>
        <v>340</v>
      </c>
      <c r="B352" s="116">
        <f>'Initial Client Information'!B352</f>
        <v>0</v>
      </c>
      <c r="C352" s="117">
        <f>'Initial Client Information'!C352</f>
        <v>0</v>
      </c>
      <c r="D352" s="118">
        <f>'Initial Client Information'!D352</f>
        <v>0</v>
      </c>
      <c r="E352" s="130">
        <f>'Initial Client Information'!E352</f>
        <v>0</v>
      </c>
      <c r="F352" s="140"/>
      <c r="G352" s="136"/>
      <c r="H352" s="136"/>
      <c r="I352" s="142"/>
      <c r="J352" s="176">
        <f>'Discharge Information'!F352</f>
        <v>0</v>
      </c>
      <c r="K352" s="87"/>
    </row>
    <row r="353" spans="1:11" ht="60" customHeight="1" x14ac:dyDescent="0.25">
      <c r="A353" s="1">
        <f t="shared" si="5"/>
        <v>341</v>
      </c>
      <c r="B353" s="116">
        <f>'Initial Client Information'!B353</f>
        <v>0</v>
      </c>
      <c r="C353" s="117">
        <f>'Initial Client Information'!C353</f>
        <v>0</v>
      </c>
      <c r="D353" s="118">
        <f>'Initial Client Information'!D353</f>
        <v>0</v>
      </c>
      <c r="E353" s="130">
        <f>'Initial Client Information'!E353</f>
        <v>0</v>
      </c>
      <c r="F353" s="140"/>
      <c r="G353" s="136"/>
      <c r="H353" s="136"/>
      <c r="I353" s="142"/>
      <c r="J353" s="176">
        <f>'Discharge Information'!F353</f>
        <v>0</v>
      </c>
      <c r="K353" s="87"/>
    </row>
    <row r="354" spans="1:11" ht="60" customHeight="1" x14ac:dyDescent="0.25">
      <c r="A354" s="1">
        <f t="shared" si="5"/>
        <v>342</v>
      </c>
      <c r="B354" s="116">
        <f>'Initial Client Information'!B354</f>
        <v>0</v>
      </c>
      <c r="C354" s="117">
        <f>'Initial Client Information'!C354</f>
        <v>0</v>
      </c>
      <c r="D354" s="118">
        <f>'Initial Client Information'!D354</f>
        <v>0</v>
      </c>
      <c r="E354" s="130">
        <f>'Initial Client Information'!E354</f>
        <v>0</v>
      </c>
      <c r="F354" s="140"/>
      <c r="G354" s="136"/>
      <c r="H354" s="136"/>
      <c r="I354" s="142"/>
      <c r="J354" s="176">
        <f>'Discharge Information'!F354</f>
        <v>0</v>
      </c>
      <c r="K354" s="87"/>
    </row>
    <row r="355" spans="1:11" ht="60" customHeight="1" x14ac:dyDescent="0.25">
      <c r="A355" s="1">
        <f t="shared" si="5"/>
        <v>343</v>
      </c>
      <c r="B355" s="116">
        <f>'Initial Client Information'!B355</f>
        <v>0</v>
      </c>
      <c r="C355" s="117">
        <f>'Initial Client Information'!C355</f>
        <v>0</v>
      </c>
      <c r="D355" s="118">
        <f>'Initial Client Information'!D355</f>
        <v>0</v>
      </c>
      <c r="E355" s="130">
        <f>'Initial Client Information'!E355</f>
        <v>0</v>
      </c>
      <c r="F355" s="140"/>
      <c r="G355" s="136"/>
      <c r="H355" s="136"/>
      <c r="I355" s="142"/>
      <c r="J355" s="176">
        <f>'Discharge Information'!F355</f>
        <v>0</v>
      </c>
      <c r="K355" s="87"/>
    </row>
    <row r="356" spans="1:11" ht="60" customHeight="1" x14ac:dyDescent="0.25">
      <c r="A356" s="1">
        <f t="shared" si="5"/>
        <v>344</v>
      </c>
      <c r="B356" s="116">
        <f>'Initial Client Information'!B356</f>
        <v>0</v>
      </c>
      <c r="C356" s="117">
        <f>'Initial Client Information'!C356</f>
        <v>0</v>
      </c>
      <c r="D356" s="118">
        <f>'Initial Client Information'!D356</f>
        <v>0</v>
      </c>
      <c r="E356" s="130">
        <f>'Initial Client Information'!E356</f>
        <v>0</v>
      </c>
      <c r="F356" s="140"/>
      <c r="G356" s="136"/>
      <c r="H356" s="136"/>
      <c r="I356" s="142"/>
      <c r="J356" s="176">
        <f>'Discharge Information'!F356</f>
        <v>0</v>
      </c>
      <c r="K356" s="87"/>
    </row>
    <row r="357" spans="1:11" ht="60" customHeight="1" x14ac:dyDescent="0.25">
      <c r="A357" s="1">
        <f t="shared" si="5"/>
        <v>345</v>
      </c>
      <c r="B357" s="116">
        <f>'Initial Client Information'!B357</f>
        <v>0</v>
      </c>
      <c r="C357" s="117">
        <f>'Initial Client Information'!C357</f>
        <v>0</v>
      </c>
      <c r="D357" s="118">
        <f>'Initial Client Information'!D357</f>
        <v>0</v>
      </c>
      <c r="E357" s="130">
        <f>'Initial Client Information'!E357</f>
        <v>0</v>
      </c>
      <c r="F357" s="140"/>
      <c r="G357" s="136"/>
      <c r="H357" s="136"/>
      <c r="I357" s="142"/>
      <c r="J357" s="176">
        <f>'Discharge Information'!F357</f>
        <v>0</v>
      </c>
      <c r="K357" s="87"/>
    </row>
    <row r="358" spans="1:11" ht="60" customHeight="1" x14ac:dyDescent="0.25">
      <c r="A358" s="1">
        <f t="shared" si="5"/>
        <v>346</v>
      </c>
      <c r="B358" s="116">
        <f>'Initial Client Information'!B358</f>
        <v>0</v>
      </c>
      <c r="C358" s="117">
        <f>'Initial Client Information'!C358</f>
        <v>0</v>
      </c>
      <c r="D358" s="118">
        <f>'Initial Client Information'!D358</f>
        <v>0</v>
      </c>
      <c r="E358" s="130">
        <f>'Initial Client Information'!E358</f>
        <v>0</v>
      </c>
      <c r="F358" s="140"/>
      <c r="G358" s="136"/>
      <c r="H358" s="136"/>
      <c r="I358" s="142"/>
      <c r="J358" s="176">
        <f>'Discharge Information'!F358</f>
        <v>0</v>
      </c>
      <c r="K358" s="87"/>
    </row>
    <row r="359" spans="1:11" ht="60" customHeight="1" x14ac:dyDescent="0.25">
      <c r="A359" s="1">
        <f t="shared" si="5"/>
        <v>347</v>
      </c>
      <c r="B359" s="116">
        <f>'Initial Client Information'!B359</f>
        <v>0</v>
      </c>
      <c r="C359" s="117">
        <f>'Initial Client Information'!C359</f>
        <v>0</v>
      </c>
      <c r="D359" s="118">
        <f>'Initial Client Information'!D359</f>
        <v>0</v>
      </c>
      <c r="E359" s="130">
        <f>'Initial Client Information'!E359</f>
        <v>0</v>
      </c>
      <c r="F359" s="140"/>
      <c r="G359" s="136"/>
      <c r="H359" s="136"/>
      <c r="I359" s="142"/>
      <c r="J359" s="176">
        <f>'Discharge Information'!F359</f>
        <v>0</v>
      </c>
      <c r="K359" s="87"/>
    </row>
    <row r="360" spans="1:11" ht="60" customHeight="1" x14ac:dyDescent="0.25">
      <c r="A360" s="1">
        <f t="shared" si="5"/>
        <v>348</v>
      </c>
      <c r="B360" s="116">
        <f>'Initial Client Information'!B360</f>
        <v>0</v>
      </c>
      <c r="C360" s="117">
        <f>'Initial Client Information'!C360</f>
        <v>0</v>
      </c>
      <c r="D360" s="118">
        <f>'Initial Client Information'!D360</f>
        <v>0</v>
      </c>
      <c r="E360" s="130">
        <f>'Initial Client Information'!E360</f>
        <v>0</v>
      </c>
      <c r="F360" s="140"/>
      <c r="G360" s="136"/>
      <c r="H360" s="136"/>
      <c r="I360" s="142"/>
      <c r="J360" s="176">
        <f>'Discharge Information'!F360</f>
        <v>0</v>
      </c>
      <c r="K360" s="87"/>
    </row>
    <row r="361" spans="1:11" ht="60" customHeight="1" x14ac:dyDescent="0.25">
      <c r="A361" s="1">
        <f t="shared" si="5"/>
        <v>349</v>
      </c>
      <c r="B361" s="116">
        <f>'Initial Client Information'!B361</f>
        <v>0</v>
      </c>
      <c r="C361" s="117">
        <f>'Initial Client Information'!C361</f>
        <v>0</v>
      </c>
      <c r="D361" s="118">
        <f>'Initial Client Information'!D361</f>
        <v>0</v>
      </c>
      <c r="E361" s="130">
        <f>'Initial Client Information'!E361</f>
        <v>0</v>
      </c>
      <c r="F361" s="140"/>
      <c r="G361" s="136"/>
      <c r="H361" s="136"/>
      <c r="I361" s="142"/>
      <c r="J361" s="176">
        <f>'Discharge Information'!F361</f>
        <v>0</v>
      </c>
      <c r="K361" s="87"/>
    </row>
    <row r="362" spans="1:11" ht="60" customHeight="1" x14ac:dyDescent="0.25">
      <c r="A362" s="1">
        <f t="shared" si="5"/>
        <v>350</v>
      </c>
      <c r="B362" s="116">
        <f>'Initial Client Information'!B362</f>
        <v>0</v>
      </c>
      <c r="C362" s="117">
        <f>'Initial Client Information'!C362</f>
        <v>0</v>
      </c>
      <c r="D362" s="118">
        <f>'Initial Client Information'!D362</f>
        <v>0</v>
      </c>
      <c r="E362" s="130">
        <f>'Initial Client Information'!E362</f>
        <v>0</v>
      </c>
      <c r="F362" s="140"/>
      <c r="G362" s="136"/>
      <c r="H362" s="136"/>
      <c r="I362" s="142"/>
      <c r="J362" s="176">
        <f>'Discharge Information'!F362</f>
        <v>0</v>
      </c>
      <c r="K362" s="87"/>
    </row>
    <row r="363" spans="1:11" ht="60" customHeight="1" x14ac:dyDescent="0.25">
      <c r="A363" s="1">
        <f t="shared" si="5"/>
        <v>351</v>
      </c>
      <c r="B363" s="116">
        <f>'Initial Client Information'!B363</f>
        <v>0</v>
      </c>
      <c r="C363" s="117">
        <f>'Initial Client Information'!C363</f>
        <v>0</v>
      </c>
      <c r="D363" s="118">
        <f>'Initial Client Information'!D363</f>
        <v>0</v>
      </c>
      <c r="E363" s="130">
        <f>'Initial Client Information'!E363</f>
        <v>0</v>
      </c>
      <c r="F363" s="140"/>
      <c r="G363" s="136"/>
      <c r="H363" s="136"/>
      <c r="I363" s="142"/>
      <c r="J363" s="176">
        <f>'Discharge Information'!F363</f>
        <v>0</v>
      </c>
      <c r="K363" s="87"/>
    </row>
    <row r="364" spans="1:11" ht="60" customHeight="1" x14ac:dyDescent="0.25">
      <c r="A364" s="1">
        <f t="shared" si="5"/>
        <v>352</v>
      </c>
      <c r="B364" s="116">
        <f>'Initial Client Information'!B364</f>
        <v>0</v>
      </c>
      <c r="C364" s="117">
        <f>'Initial Client Information'!C364</f>
        <v>0</v>
      </c>
      <c r="D364" s="118">
        <f>'Initial Client Information'!D364</f>
        <v>0</v>
      </c>
      <c r="E364" s="130">
        <f>'Initial Client Information'!E364</f>
        <v>0</v>
      </c>
      <c r="F364" s="140"/>
      <c r="G364" s="136"/>
      <c r="H364" s="136"/>
      <c r="I364" s="142"/>
      <c r="J364" s="176">
        <f>'Discharge Information'!F364</f>
        <v>0</v>
      </c>
      <c r="K364" s="87"/>
    </row>
    <row r="365" spans="1:11" ht="60" customHeight="1" x14ac:dyDescent="0.25">
      <c r="A365" s="1">
        <f t="shared" si="5"/>
        <v>353</v>
      </c>
      <c r="B365" s="116">
        <f>'Initial Client Information'!B365</f>
        <v>0</v>
      </c>
      <c r="C365" s="117">
        <f>'Initial Client Information'!C365</f>
        <v>0</v>
      </c>
      <c r="D365" s="118">
        <f>'Initial Client Information'!D365</f>
        <v>0</v>
      </c>
      <c r="E365" s="130">
        <f>'Initial Client Information'!E365</f>
        <v>0</v>
      </c>
      <c r="F365" s="140"/>
      <c r="G365" s="136"/>
      <c r="H365" s="136"/>
      <c r="I365" s="142"/>
      <c r="J365" s="176">
        <f>'Discharge Information'!F365</f>
        <v>0</v>
      </c>
      <c r="K365" s="87"/>
    </row>
    <row r="366" spans="1:11" ht="60" customHeight="1" x14ac:dyDescent="0.25">
      <c r="A366" s="1">
        <f t="shared" si="5"/>
        <v>354</v>
      </c>
      <c r="B366" s="116">
        <f>'Initial Client Information'!B366</f>
        <v>0</v>
      </c>
      <c r="C366" s="117">
        <f>'Initial Client Information'!C366</f>
        <v>0</v>
      </c>
      <c r="D366" s="118">
        <f>'Initial Client Information'!D366</f>
        <v>0</v>
      </c>
      <c r="E366" s="130">
        <f>'Initial Client Information'!E366</f>
        <v>0</v>
      </c>
      <c r="F366" s="140"/>
      <c r="G366" s="136"/>
      <c r="H366" s="136"/>
      <c r="I366" s="142"/>
      <c r="J366" s="176">
        <f>'Discharge Information'!F366</f>
        <v>0</v>
      </c>
      <c r="K366" s="87"/>
    </row>
    <row r="367" spans="1:11" ht="60" customHeight="1" x14ac:dyDescent="0.25">
      <c r="A367" s="1">
        <f t="shared" si="5"/>
        <v>355</v>
      </c>
      <c r="B367" s="116">
        <f>'Initial Client Information'!B367</f>
        <v>0</v>
      </c>
      <c r="C367" s="117">
        <f>'Initial Client Information'!C367</f>
        <v>0</v>
      </c>
      <c r="D367" s="118">
        <f>'Initial Client Information'!D367</f>
        <v>0</v>
      </c>
      <c r="E367" s="130">
        <f>'Initial Client Information'!E367</f>
        <v>0</v>
      </c>
      <c r="F367" s="140"/>
      <c r="G367" s="136"/>
      <c r="H367" s="136"/>
      <c r="I367" s="142"/>
      <c r="J367" s="176">
        <f>'Discharge Information'!F367</f>
        <v>0</v>
      </c>
      <c r="K367" s="87"/>
    </row>
    <row r="368" spans="1:11" ht="60" customHeight="1" x14ac:dyDescent="0.25">
      <c r="A368" s="1">
        <f t="shared" si="5"/>
        <v>356</v>
      </c>
      <c r="B368" s="116">
        <f>'Initial Client Information'!B368</f>
        <v>0</v>
      </c>
      <c r="C368" s="117">
        <f>'Initial Client Information'!C368</f>
        <v>0</v>
      </c>
      <c r="D368" s="118">
        <f>'Initial Client Information'!D368</f>
        <v>0</v>
      </c>
      <c r="E368" s="130">
        <f>'Initial Client Information'!E368</f>
        <v>0</v>
      </c>
      <c r="F368" s="140"/>
      <c r="G368" s="136"/>
      <c r="H368" s="136"/>
      <c r="I368" s="142"/>
      <c r="J368" s="176">
        <f>'Discharge Information'!F368</f>
        <v>0</v>
      </c>
      <c r="K368" s="87"/>
    </row>
    <row r="369" spans="1:11" ht="60" customHeight="1" x14ac:dyDescent="0.25">
      <c r="A369" s="1">
        <f t="shared" si="5"/>
        <v>357</v>
      </c>
      <c r="B369" s="116">
        <f>'Initial Client Information'!B369</f>
        <v>0</v>
      </c>
      <c r="C369" s="117">
        <f>'Initial Client Information'!C369</f>
        <v>0</v>
      </c>
      <c r="D369" s="118">
        <f>'Initial Client Information'!D369</f>
        <v>0</v>
      </c>
      <c r="E369" s="130">
        <f>'Initial Client Information'!E369</f>
        <v>0</v>
      </c>
      <c r="F369" s="140"/>
      <c r="G369" s="136"/>
      <c r="H369" s="136"/>
      <c r="I369" s="142"/>
      <c r="J369" s="176">
        <f>'Discharge Information'!F369</f>
        <v>0</v>
      </c>
      <c r="K369" s="87"/>
    </row>
    <row r="370" spans="1:11" ht="60" customHeight="1" x14ac:dyDescent="0.25">
      <c r="A370" s="1">
        <f t="shared" si="5"/>
        <v>358</v>
      </c>
      <c r="B370" s="116">
        <f>'Initial Client Information'!B370</f>
        <v>0</v>
      </c>
      <c r="C370" s="117">
        <f>'Initial Client Information'!C370</f>
        <v>0</v>
      </c>
      <c r="D370" s="118">
        <f>'Initial Client Information'!D370</f>
        <v>0</v>
      </c>
      <c r="E370" s="130">
        <f>'Initial Client Information'!E370</f>
        <v>0</v>
      </c>
      <c r="F370" s="140"/>
      <c r="G370" s="136"/>
      <c r="H370" s="136"/>
      <c r="I370" s="142"/>
      <c r="J370" s="176">
        <f>'Discharge Information'!F370</f>
        <v>0</v>
      </c>
      <c r="K370" s="87"/>
    </row>
    <row r="371" spans="1:11" ht="60" customHeight="1" x14ac:dyDescent="0.25">
      <c r="A371" s="1">
        <f t="shared" si="5"/>
        <v>359</v>
      </c>
      <c r="B371" s="116">
        <f>'Initial Client Information'!B371</f>
        <v>0</v>
      </c>
      <c r="C371" s="117">
        <f>'Initial Client Information'!C371</f>
        <v>0</v>
      </c>
      <c r="D371" s="118">
        <f>'Initial Client Information'!D371</f>
        <v>0</v>
      </c>
      <c r="E371" s="130">
        <f>'Initial Client Information'!E371</f>
        <v>0</v>
      </c>
      <c r="F371" s="140"/>
      <c r="G371" s="136"/>
      <c r="H371" s="136"/>
      <c r="I371" s="142"/>
      <c r="J371" s="176">
        <f>'Discharge Information'!F371</f>
        <v>0</v>
      </c>
      <c r="K371" s="87"/>
    </row>
    <row r="372" spans="1:11" ht="60" customHeight="1" x14ac:dyDescent="0.25">
      <c r="A372" s="1">
        <f t="shared" si="5"/>
        <v>360</v>
      </c>
      <c r="B372" s="116">
        <f>'Initial Client Information'!B372</f>
        <v>0</v>
      </c>
      <c r="C372" s="117">
        <f>'Initial Client Information'!C372</f>
        <v>0</v>
      </c>
      <c r="D372" s="118">
        <f>'Initial Client Information'!D372</f>
        <v>0</v>
      </c>
      <c r="E372" s="130">
        <f>'Initial Client Information'!E372</f>
        <v>0</v>
      </c>
      <c r="F372" s="140"/>
      <c r="G372" s="136"/>
      <c r="H372" s="136"/>
      <c r="I372" s="142"/>
      <c r="J372" s="176">
        <f>'Discharge Information'!F372</f>
        <v>0</v>
      </c>
      <c r="K372" s="87"/>
    </row>
    <row r="373" spans="1:11" ht="60" customHeight="1" x14ac:dyDescent="0.25">
      <c r="A373" s="1">
        <f t="shared" si="5"/>
        <v>361</v>
      </c>
      <c r="B373" s="116">
        <f>'Initial Client Information'!B373</f>
        <v>0</v>
      </c>
      <c r="C373" s="117">
        <f>'Initial Client Information'!C373</f>
        <v>0</v>
      </c>
      <c r="D373" s="118">
        <f>'Initial Client Information'!D373</f>
        <v>0</v>
      </c>
      <c r="E373" s="130">
        <f>'Initial Client Information'!E373</f>
        <v>0</v>
      </c>
      <c r="F373" s="140"/>
      <c r="G373" s="136"/>
      <c r="H373" s="136"/>
      <c r="I373" s="142"/>
      <c r="J373" s="176">
        <f>'Discharge Information'!F373</f>
        <v>0</v>
      </c>
      <c r="K373" s="87"/>
    </row>
    <row r="374" spans="1:11" ht="60" customHeight="1" x14ac:dyDescent="0.25">
      <c r="A374" s="1">
        <f t="shared" si="5"/>
        <v>362</v>
      </c>
      <c r="B374" s="116">
        <f>'Initial Client Information'!B374</f>
        <v>0</v>
      </c>
      <c r="C374" s="117">
        <f>'Initial Client Information'!C374</f>
        <v>0</v>
      </c>
      <c r="D374" s="118">
        <f>'Initial Client Information'!D374</f>
        <v>0</v>
      </c>
      <c r="E374" s="130">
        <f>'Initial Client Information'!E374</f>
        <v>0</v>
      </c>
      <c r="F374" s="140"/>
      <c r="G374" s="136"/>
      <c r="H374" s="136"/>
      <c r="I374" s="142"/>
      <c r="J374" s="176">
        <f>'Discharge Information'!F374</f>
        <v>0</v>
      </c>
      <c r="K374" s="87"/>
    </row>
    <row r="375" spans="1:11" ht="60" customHeight="1" x14ac:dyDescent="0.25">
      <c r="A375" s="1">
        <f t="shared" si="5"/>
        <v>363</v>
      </c>
      <c r="B375" s="116">
        <f>'Initial Client Information'!B375</f>
        <v>0</v>
      </c>
      <c r="C375" s="117">
        <f>'Initial Client Information'!C375</f>
        <v>0</v>
      </c>
      <c r="D375" s="118">
        <f>'Initial Client Information'!D375</f>
        <v>0</v>
      </c>
      <c r="E375" s="130">
        <f>'Initial Client Information'!E375</f>
        <v>0</v>
      </c>
      <c r="F375" s="140"/>
      <c r="G375" s="136"/>
      <c r="H375" s="136"/>
      <c r="I375" s="142"/>
      <c r="J375" s="176">
        <f>'Discharge Information'!F375</f>
        <v>0</v>
      </c>
      <c r="K375" s="87"/>
    </row>
    <row r="376" spans="1:11" ht="60" customHeight="1" x14ac:dyDescent="0.25">
      <c r="A376" s="1">
        <f t="shared" si="5"/>
        <v>364</v>
      </c>
      <c r="B376" s="116">
        <f>'Initial Client Information'!B376</f>
        <v>0</v>
      </c>
      <c r="C376" s="117">
        <f>'Initial Client Information'!C376</f>
        <v>0</v>
      </c>
      <c r="D376" s="118">
        <f>'Initial Client Information'!D376</f>
        <v>0</v>
      </c>
      <c r="E376" s="130">
        <f>'Initial Client Information'!E376</f>
        <v>0</v>
      </c>
      <c r="F376" s="140"/>
      <c r="G376" s="136"/>
      <c r="H376" s="136"/>
      <c r="I376" s="142"/>
      <c r="J376" s="176">
        <f>'Discharge Information'!F376</f>
        <v>0</v>
      </c>
      <c r="K376" s="87"/>
    </row>
    <row r="377" spans="1:11" ht="60" customHeight="1" x14ac:dyDescent="0.25">
      <c r="A377" s="1">
        <f t="shared" si="5"/>
        <v>365</v>
      </c>
      <c r="B377" s="116">
        <f>'Initial Client Information'!B377</f>
        <v>0</v>
      </c>
      <c r="C377" s="117">
        <f>'Initial Client Information'!C377</f>
        <v>0</v>
      </c>
      <c r="D377" s="118">
        <f>'Initial Client Information'!D377</f>
        <v>0</v>
      </c>
      <c r="E377" s="130">
        <f>'Initial Client Information'!E377</f>
        <v>0</v>
      </c>
      <c r="F377" s="140"/>
      <c r="G377" s="136"/>
      <c r="H377" s="136"/>
      <c r="I377" s="142"/>
      <c r="J377" s="176">
        <f>'Discharge Information'!F377</f>
        <v>0</v>
      </c>
      <c r="K377" s="87"/>
    </row>
    <row r="378" spans="1:11" ht="60" customHeight="1" x14ac:dyDescent="0.25">
      <c r="A378" s="1">
        <f t="shared" si="5"/>
        <v>366</v>
      </c>
      <c r="B378" s="116">
        <f>'Initial Client Information'!B378</f>
        <v>0</v>
      </c>
      <c r="C378" s="117">
        <f>'Initial Client Information'!C378</f>
        <v>0</v>
      </c>
      <c r="D378" s="118">
        <f>'Initial Client Information'!D378</f>
        <v>0</v>
      </c>
      <c r="E378" s="130">
        <f>'Initial Client Information'!E378</f>
        <v>0</v>
      </c>
      <c r="F378" s="140"/>
      <c r="G378" s="136"/>
      <c r="H378" s="136"/>
      <c r="I378" s="142"/>
      <c r="J378" s="176">
        <f>'Discharge Information'!F378</f>
        <v>0</v>
      </c>
      <c r="K378" s="87"/>
    </row>
    <row r="379" spans="1:11" ht="60" customHeight="1" x14ac:dyDescent="0.25">
      <c r="A379" s="1">
        <f t="shared" si="5"/>
        <v>367</v>
      </c>
      <c r="B379" s="116">
        <f>'Initial Client Information'!B379</f>
        <v>0</v>
      </c>
      <c r="C379" s="117">
        <f>'Initial Client Information'!C379</f>
        <v>0</v>
      </c>
      <c r="D379" s="118">
        <f>'Initial Client Information'!D379</f>
        <v>0</v>
      </c>
      <c r="E379" s="130">
        <f>'Initial Client Information'!E379</f>
        <v>0</v>
      </c>
      <c r="F379" s="140"/>
      <c r="G379" s="136"/>
      <c r="H379" s="136"/>
      <c r="I379" s="142"/>
      <c r="J379" s="176">
        <f>'Discharge Information'!F379</f>
        <v>0</v>
      </c>
      <c r="K379" s="87"/>
    </row>
    <row r="380" spans="1:11" ht="60" customHeight="1" x14ac:dyDescent="0.25">
      <c r="A380" s="1">
        <f t="shared" si="5"/>
        <v>368</v>
      </c>
      <c r="B380" s="116">
        <f>'Initial Client Information'!B380</f>
        <v>0</v>
      </c>
      <c r="C380" s="117">
        <f>'Initial Client Information'!C380</f>
        <v>0</v>
      </c>
      <c r="D380" s="118">
        <f>'Initial Client Information'!D380</f>
        <v>0</v>
      </c>
      <c r="E380" s="130">
        <f>'Initial Client Information'!E380</f>
        <v>0</v>
      </c>
      <c r="F380" s="140"/>
      <c r="G380" s="136"/>
      <c r="H380" s="136"/>
      <c r="I380" s="142"/>
      <c r="J380" s="176">
        <f>'Discharge Information'!F380</f>
        <v>0</v>
      </c>
      <c r="K380" s="87"/>
    </row>
    <row r="381" spans="1:11" ht="60" customHeight="1" x14ac:dyDescent="0.25">
      <c r="A381" s="1">
        <f t="shared" si="5"/>
        <v>369</v>
      </c>
      <c r="B381" s="116">
        <f>'Initial Client Information'!B381</f>
        <v>0</v>
      </c>
      <c r="C381" s="117">
        <f>'Initial Client Information'!C381</f>
        <v>0</v>
      </c>
      <c r="D381" s="118">
        <f>'Initial Client Information'!D381</f>
        <v>0</v>
      </c>
      <c r="E381" s="130">
        <f>'Initial Client Information'!E381</f>
        <v>0</v>
      </c>
      <c r="F381" s="140"/>
      <c r="G381" s="136"/>
      <c r="H381" s="136"/>
      <c r="I381" s="142"/>
      <c r="J381" s="176">
        <f>'Discharge Information'!F381</f>
        <v>0</v>
      </c>
      <c r="K381" s="87"/>
    </row>
    <row r="382" spans="1:11" ht="60" customHeight="1" x14ac:dyDescent="0.25">
      <c r="A382" s="1">
        <f t="shared" si="5"/>
        <v>370</v>
      </c>
      <c r="B382" s="116">
        <f>'Initial Client Information'!B382</f>
        <v>0</v>
      </c>
      <c r="C382" s="117">
        <f>'Initial Client Information'!C382</f>
        <v>0</v>
      </c>
      <c r="D382" s="118">
        <f>'Initial Client Information'!D382</f>
        <v>0</v>
      </c>
      <c r="E382" s="130">
        <f>'Initial Client Information'!E382</f>
        <v>0</v>
      </c>
      <c r="F382" s="140"/>
      <c r="G382" s="136"/>
      <c r="H382" s="136"/>
      <c r="I382" s="142"/>
      <c r="J382" s="176">
        <f>'Discharge Information'!F382</f>
        <v>0</v>
      </c>
      <c r="K382" s="87"/>
    </row>
    <row r="383" spans="1:11" ht="60" customHeight="1" x14ac:dyDescent="0.25">
      <c r="A383" s="1">
        <f t="shared" si="5"/>
        <v>371</v>
      </c>
      <c r="B383" s="116">
        <f>'Initial Client Information'!B383</f>
        <v>0</v>
      </c>
      <c r="C383" s="117">
        <f>'Initial Client Information'!C383</f>
        <v>0</v>
      </c>
      <c r="D383" s="118">
        <f>'Initial Client Information'!D383</f>
        <v>0</v>
      </c>
      <c r="E383" s="130">
        <f>'Initial Client Information'!E383</f>
        <v>0</v>
      </c>
      <c r="F383" s="140"/>
      <c r="G383" s="136"/>
      <c r="H383" s="136"/>
      <c r="I383" s="142"/>
      <c r="J383" s="176">
        <f>'Discharge Information'!F383</f>
        <v>0</v>
      </c>
      <c r="K383" s="87"/>
    </row>
    <row r="384" spans="1:11" ht="60" customHeight="1" x14ac:dyDescent="0.25">
      <c r="A384" s="1">
        <f t="shared" si="5"/>
        <v>372</v>
      </c>
      <c r="B384" s="116">
        <f>'Initial Client Information'!B384</f>
        <v>0</v>
      </c>
      <c r="C384" s="117">
        <f>'Initial Client Information'!C384</f>
        <v>0</v>
      </c>
      <c r="D384" s="118">
        <f>'Initial Client Information'!D384</f>
        <v>0</v>
      </c>
      <c r="E384" s="130">
        <f>'Initial Client Information'!E384</f>
        <v>0</v>
      </c>
      <c r="F384" s="140"/>
      <c r="G384" s="136"/>
      <c r="H384" s="136"/>
      <c r="I384" s="142"/>
      <c r="J384" s="176">
        <f>'Discharge Information'!F384</f>
        <v>0</v>
      </c>
      <c r="K384" s="87"/>
    </row>
    <row r="385" spans="1:11" ht="60" customHeight="1" x14ac:dyDescent="0.25">
      <c r="A385" s="1">
        <f t="shared" si="5"/>
        <v>373</v>
      </c>
      <c r="B385" s="116">
        <f>'Initial Client Information'!B385</f>
        <v>0</v>
      </c>
      <c r="C385" s="117">
        <f>'Initial Client Information'!C385</f>
        <v>0</v>
      </c>
      <c r="D385" s="118">
        <f>'Initial Client Information'!D385</f>
        <v>0</v>
      </c>
      <c r="E385" s="130">
        <f>'Initial Client Information'!E385</f>
        <v>0</v>
      </c>
      <c r="F385" s="140"/>
      <c r="G385" s="136"/>
      <c r="H385" s="136"/>
      <c r="I385" s="142"/>
      <c r="J385" s="176">
        <f>'Discharge Information'!F385</f>
        <v>0</v>
      </c>
      <c r="K385" s="87"/>
    </row>
    <row r="386" spans="1:11" ht="60" customHeight="1" x14ac:dyDescent="0.25">
      <c r="A386" s="1">
        <f t="shared" si="5"/>
        <v>374</v>
      </c>
      <c r="B386" s="116">
        <f>'Initial Client Information'!B386</f>
        <v>0</v>
      </c>
      <c r="C386" s="117">
        <f>'Initial Client Information'!C386</f>
        <v>0</v>
      </c>
      <c r="D386" s="118">
        <f>'Initial Client Information'!D386</f>
        <v>0</v>
      </c>
      <c r="E386" s="130">
        <f>'Initial Client Information'!E386</f>
        <v>0</v>
      </c>
      <c r="F386" s="140"/>
      <c r="G386" s="136"/>
      <c r="H386" s="136"/>
      <c r="I386" s="142"/>
      <c r="J386" s="176">
        <f>'Discharge Information'!F386</f>
        <v>0</v>
      </c>
      <c r="K386" s="87"/>
    </row>
    <row r="387" spans="1:11" ht="60" customHeight="1" x14ac:dyDescent="0.25">
      <c r="A387" s="1">
        <f t="shared" si="5"/>
        <v>375</v>
      </c>
      <c r="B387" s="116">
        <f>'Initial Client Information'!B387</f>
        <v>0</v>
      </c>
      <c r="C387" s="117">
        <f>'Initial Client Information'!C387</f>
        <v>0</v>
      </c>
      <c r="D387" s="118">
        <f>'Initial Client Information'!D387</f>
        <v>0</v>
      </c>
      <c r="E387" s="130">
        <f>'Initial Client Information'!E387</f>
        <v>0</v>
      </c>
      <c r="F387" s="140"/>
      <c r="G387" s="136"/>
      <c r="H387" s="136"/>
      <c r="I387" s="142"/>
      <c r="J387" s="176">
        <f>'Discharge Information'!F387</f>
        <v>0</v>
      </c>
      <c r="K387" s="87"/>
    </row>
    <row r="388" spans="1:11" ht="60" customHeight="1" x14ac:dyDescent="0.25">
      <c r="A388" s="1">
        <f t="shared" si="5"/>
        <v>376</v>
      </c>
      <c r="B388" s="116">
        <f>'Initial Client Information'!B388</f>
        <v>0</v>
      </c>
      <c r="C388" s="117">
        <f>'Initial Client Information'!C388</f>
        <v>0</v>
      </c>
      <c r="D388" s="118">
        <f>'Initial Client Information'!D388</f>
        <v>0</v>
      </c>
      <c r="E388" s="130">
        <f>'Initial Client Information'!E388</f>
        <v>0</v>
      </c>
      <c r="F388" s="140"/>
      <c r="G388" s="136"/>
      <c r="H388" s="136"/>
      <c r="I388" s="142"/>
      <c r="J388" s="176">
        <f>'Discharge Information'!F388</f>
        <v>0</v>
      </c>
      <c r="K388" s="87"/>
    </row>
    <row r="389" spans="1:11" ht="60" customHeight="1" x14ac:dyDescent="0.25">
      <c r="A389" s="1">
        <f t="shared" si="5"/>
        <v>377</v>
      </c>
      <c r="B389" s="116">
        <f>'Initial Client Information'!B389</f>
        <v>0</v>
      </c>
      <c r="C389" s="117">
        <f>'Initial Client Information'!C389</f>
        <v>0</v>
      </c>
      <c r="D389" s="118">
        <f>'Initial Client Information'!D389</f>
        <v>0</v>
      </c>
      <c r="E389" s="130">
        <f>'Initial Client Information'!E389</f>
        <v>0</v>
      </c>
      <c r="F389" s="140"/>
      <c r="G389" s="136"/>
      <c r="H389" s="136"/>
      <c r="I389" s="142"/>
      <c r="J389" s="176">
        <f>'Discharge Information'!F389</f>
        <v>0</v>
      </c>
      <c r="K389" s="87"/>
    </row>
    <row r="390" spans="1:11" ht="60" customHeight="1" x14ac:dyDescent="0.25">
      <c r="A390" s="1">
        <f t="shared" si="5"/>
        <v>378</v>
      </c>
      <c r="B390" s="116">
        <f>'Initial Client Information'!B390</f>
        <v>0</v>
      </c>
      <c r="C390" s="117">
        <f>'Initial Client Information'!C390</f>
        <v>0</v>
      </c>
      <c r="D390" s="118">
        <f>'Initial Client Information'!D390</f>
        <v>0</v>
      </c>
      <c r="E390" s="130">
        <f>'Initial Client Information'!E390</f>
        <v>0</v>
      </c>
      <c r="F390" s="140"/>
      <c r="G390" s="136"/>
      <c r="H390" s="136"/>
      <c r="I390" s="142"/>
      <c r="J390" s="176">
        <f>'Discharge Information'!F390</f>
        <v>0</v>
      </c>
      <c r="K390" s="87"/>
    </row>
    <row r="391" spans="1:11" ht="60" customHeight="1" x14ac:dyDescent="0.25">
      <c r="A391" s="1">
        <f t="shared" si="5"/>
        <v>379</v>
      </c>
      <c r="B391" s="116">
        <f>'Initial Client Information'!B391</f>
        <v>0</v>
      </c>
      <c r="C391" s="117">
        <f>'Initial Client Information'!C391</f>
        <v>0</v>
      </c>
      <c r="D391" s="118">
        <f>'Initial Client Information'!D391</f>
        <v>0</v>
      </c>
      <c r="E391" s="130">
        <f>'Initial Client Information'!E391</f>
        <v>0</v>
      </c>
      <c r="F391" s="140"/>
      <c r="G391" s="136"/>
      <c r="H391" s="136"/>
      <c r="I391" s="142"/>
      <c r="J391" s="176">
        <f>'Discharge Information'!F391</f>
        <v>0</v>
      </c>
      <c r="K391" s="87"/>
    </row>
    <row r="392" spans="1:11" ht="60" customHeight="1" x14ac:dyDescent="0.25">
      <c r="A392" s="1">
        <f t="shared" si="5"/>
        <v>380</v>
      </c>
      <c r="B392" s="116">
        <f>'Initial Client Information'!B392</f>
        <v>0</v>
      </c>
      <c r="C392" s="117">
        <f>'Initial Client Information'!C392</f>
        <v>0</v>
      </c>
      <c r="D392" s="118">
        <f>'Initial Client Information'!D392</f>
        <v>0</v>
      </c>
      <c r="E392" s="130">
        <f>'Initial Client Information'!E392</f>
        <v>0</v>
      </c>
      <c r="F392" s="140"/>
      <c r="G392" s="136"/>
      <c r="H392" s="136"/>
      <c r="I392" s="142"/>
      <c r="J392" s="176">
        <f>'Discharge Information'!F392</f>
        <v>0</v>
      </c>
      <c r="K392" s="87"/>
    </row>
    <row r="393" spans="1:11" ht="60" customHeight="1" x14ac:dyDescent="0.25">
      <c r="A393" s="1">
        <f t="shared" si="5"/>
        <v>381</v>
      </c>
      <c r="B393" s="116">
        <f>'Initial Client Information'!B393</f>
        <v>0</v>
      </c>
      <c r="C393" s="117">
        <f>'Initial Client Information'!C393</f>
        <v>0</v>
      </c>
      <c r="D393" s="118">
        <f>'Initial Client Information'!D393</f>
        <v>0</v>
      </c>
      <c r="E393" s="130">
        <f>'Initial Client Information'!E393</f>
        <v>0</v>
      </c>
      <c r="F393" s="140"/>
      <c r="G393" s="136"/>
      <c r="H393" s="136"/>
      <c r="I393" s="142"/>
      <c r="J393" s="176">
        <f>'Discharge Information'!F393</f>
        <v>0</v>
      </c>
      <c r="K393" s="87"/>
    </row>
    <row r="394" spans="1:11" ht="60" customHeight="1" x14ac:dyDescent="0.25">
      <c r="A394" s="1">
        <f t="shared" si="5"/>
        <v>382</v>
      </c>
      <c r="B394" s="116">
        <f>'Initial Client Information'!B394</f>
        <v>0</v>
      </c>
      <c r="C394" s="117">
        <f>'Initial Client Information'!C394</f>
        <v>0</v>
      </c>
      <c r="D394" s="118">
        <f>'Initial Client Information'!D394</f>
        <v>0</v>
      </c>
      <c r="E394" s="130">
        <f>'Initial Client Information'!E394</f>
        <v>0</v>
      </c>
      <c r="F394" s="140"/>
      <c r="G394" s="136"/>
      <c r="H394" s="136"/>
      <c r="I394" s="142"/>
      <c r="J394" s="176">
        <f>'Discharge Information'!F394</f>
        <v>0</v>
      </c>
      <c r="K394" s="87"/>
    </row>
    <row r="395" spans="1:11" ht="60" customHeight="1" x14ac:dyDescent="0.25">
      <c r="A395" s="1">
        <f t="shared" si="5"/>
        <v>383</v>
      </c>
      <c r="B395" s="116">
        <f>'Initial Client Information'!B395</f>
        <v>0</v>
      </c>
      <c r="C395" s="117">
        <f>'Initial Client Information'!C395</f>
        <v>0</v>
      </c>
      <c r="D395" s="118">
        <f>'Initial Client Information'!D395</f>
        <v>0</v>
      </c>
      <c r="E395" s="130">
        <f>'Initial Client Information'!E395</f>
        <v>0</v>
      </c>
      <c r="F395" s="140"/>
      <c r="G395" s="136"/>
      <c r="H395" s="136"/>
      <c r="I395" s="142"/>
      <c r="J395" s="176">
        <f>'Discharge Information'!F395</f>
        <v>0</v>
      </c>
      <c r="K395" s="87"/>
    </row>
    <row r="396" spans="1:11" ht="60" customHeight="1" x14ac:dyDescent="0.25">
      <c r="A396" s="1">
        <f t="shared" si="5"/>
        <v>384</v>
      </c>
      <c r="B396" s="116">
        <f>'Initial Client Information'!B396</f>
        <v>0</v>
      </c>
      <c r="C396" s="117">
        <f>'Initial Client Information'!C396</f>
        <v>0</v>
      </c>
      <c r="D396" s="118">
        <f>'Initial Client Information'!D396</f>
        <v>0</v>
      </c>
      <c r="E396" s="130">
        <f>'Initial Client Information'!E396</f>
        <v>0</v>
      </c>
      <c r="F396" s="140"/>
      <c r="G396" s="136"/>
      <c r="H396" s="136"/>
      <c r="I396" s="142"/>
      <c r="J396" s="176">
        <f>'Discharge Information'!F396</f>
        <v>0</v>
      </c>
      <c r="K396" s="87"/>
    </row>
    <row r="397" spans="1:11" ht="60" customHeight="1" x14ac:dyDescent="0.25">
      <c r="A397" s="1">
        <f t="shared" si="5"/>
        <v>385</v>
      </c>
      <c r="B397" s="116">
        <f>'Initial Client Information'!B397</f>
        <v>0</v>
      </c>
      <c r="C397" s="117">
        <f>'Initial Client Information'!C397</f>
        <v>0</v>
      </c>
      <c r="D397" s="118">
        <f>'Initial Client Information'!D397</f>
        <v>0</v>
      </c>
      <c r="E397" s="130">
        <f>'Initial Client Information'!E397</f>
        <v>0</v>
      </c>
      <c r="F397" s="140"/>
      <c r="G397" s="136"/>
      <c r="H397" s="136"/>
      <c r="I397" s="142"/>
      <c r="J397" s="176">
        <f>'Discharge Information'!F397</f>
        <v>0</v>
      </c>
      <c r="K397" s="87"/>
    </row>
    <row r="398" spans="1:11" ht="60" customHeight="1" x14ac:dyDescent="0.25">
      <c r="A398" s="1">
        <f t="shared" ref="A398:A461" si="6">ROW(A386)</f>
        <v>386</v>
      </c>
      <c r="B398" s="116">
        <f>'Initial Client Information'!B398</f>
        <v>0</v>
      </c>
      <c r="C398" s="117">
        <f>'Initial Client Information'!C398</f>
        <v>0</v>
      </c>
      <c r="D398" s="118">
        <f>'Initial Client Information'!D398</f>
        <v>0</v>
      </c>
      <c r="E398" s="130">
        <f>'Initial Client Information'!E398</f>
        <v>0</v>
      </c>
      <c r="F398" s="140"/>
      <c r="G398" s="136"/>
      <c r="H398" s="136"/>
      <c r="I398" s="142"/>
      <c r="J398" s="176">
        <f>'Discharge Information'!F398</f>
        <v>0</v>
      </c>
      <c r="K398" s="87"/>
    </row>
    <row r="399" spans="1:11" ht="60" customHeight="1" x14ac:dyDescent="0.25">
      <c r="A399" s="1">
        <f t="shared" si="6"/>
        <v>387</v>
      </c>
      <c r="B399" s="116">
        <f>'Initial Client Information'!B399</f>
        <v>0</v>
      </c>
      <c r="C399" s="117">
        <f>'Initial Client Information'!C399</f>
        <v>0</v>
      </c>
      <c r="D399" s="118">
        <f>'Initial Client Information'!D399</f>
        <v>0</v>
      </c>
      <c r="E399" s="130">
        <f>'Initial Client Information'!E399</f>
        <v>0</v>
      </c>
      <c r="F399" s="140"/>
      <c r="G399" s="136"/>
      <c r="H399" s="136"/>
      <c r="I399" s="142"/>
      <c r="J399" s="176">
        <f>'Discharge Information'!F399</f>
        <v>0</v>
      </c>
      <c r="K399" s="87"/>
    </row>
    <row r="400" spans="1:11" ht="60" customHeight="1" x14ac:dyDescent="0.25">
      <c r="A400" s="1">
        <f t="shared" si="6"/>
        <v>388</v>
      </c>
      <c r="B400" s="116">
        <f>'Initial Client Information'!B400</f>
        <v>0</v>
      </c>
      <c r="C400" s="117">
        <f>'Initial Client Information'!C400</f>
        <v>0</v>
      </c>
      <c r="D400" s="118">
        <f>'Initial Client Information'!D400</f>
        <v>0</v>
      </c>
      <c r="E400" s="130">
        <f>'Initial Client Information'!E400</f>
        <v>0</v>
      </c>
      <c r="F400" s="140"/>
      <c r="G400" s="136"/>
      <c r="H400" s="136"/>
      <c r="I400" s="142"/>
      <c r="J400" s="176">
        <f>'Discharge Information'!F400</f>
        <v>0</v>
      </c>
      <c r="K400" s="87"/>
    </row>
    <row r="401" spans="1:11" ht="60" customHeight="1" x14ac:dyDescent="0.25">
      <c r="A401" s="1">
        <f t="shared" si="6"/>
        <v>389</v>
      </c>
      <c r="B401" s="116">
        <f>'Initial Client Information'!B401</f>
        <v>0</v>
      </c>
      <c r="C401" s="117">
        <f>'Initial Client Information'!C401</f>
        <v>0</v>
      </c>
      <c r="D401" s="118">
        <f>'Initial Client Information'!D401</f>
        <v>0</v>
      </c>
      <c r="E401" s="130">
        <f>'Initial Client Information'!E401</f>
        <v>0</v>
      </c>
      <c r="F401" s="140"/>
      <c r="G401" s="136"/>
      <c r="H401" s="136"/>
      <c r="I401" s="142"/>
      <c r="J401" s="176">
        <f>'Discharge Information'!F401</f>
        <v>0</v>
      </c>
      <c r="K401" s="87"/>
    </row>
    <row r="402" spans="1:11" ht="60" customHeight="1" x14ac:dyDescent="0.25">
      <c r="A402" s="1">
        <f t="shared" si="6"/>
        <v>390</v>
      </c>
      <c r="B402" s="116">
        <f>'Initial Client Information'!B402</f>
        <v>0</v>
      </c>
      <c r="C402" s="117">
        <f>'Initial Client Information'!C402</f>
        <v>0</v>
      </c>
      <c r="D402" s="118">
        <f>'Initial Client Information'!D402</f>
        <v>0</v>
      </c>
      <c r="E402" s="130">
        <f>'Initial Client Information'!E402</f>
        <v>0</v>
      </c>
      <c r="F402" s="140"/>
      <c r="G402" s="136"/>
      <c r="H402" s="136"/>
      <c r="I402" s="142"/>
      <c r="J402" s="176">
        <f>'Discharge Information'!F402</f>
        <v>0</v>
      </c>
      <c r="K402" s="87"/>
    </row>
    <row r="403" spans="1:11" ht="60" customHeight="1" x14ac:dyDescent="0.25">
      <c r="A403" s="1">
        <f t="shared" si="6"/>
        <v>391</v>
      </c>
      <c r="B403" s="116">
        <f>'Initial Client Information'!B403</f>
        <v>0</v>
      </c>
      <c r="C403" s="117">
        <f>'Initial Client Information'!C403</f>
        <v>0</v>
      </c>
      <c r="D403" s="118">
        <f>'Initial Client Information'!D403</f>
        <v>0</v>
      </c>
      <c r="E403" s="130">
        <f>'Initial Client Information'!E403</f>
        <v>0</v>
      </c>
      <c r="F403" s="140"/>
      <c r="G403" s="136"/>
      <c r="H403" s="136"/>
      <c r="I403" s="142"/>
      <c r="J403" s="176">
        <f>'Discharge Information'!F403</f>
        <v>0</v>
      </c>
      <c r="K403" s="87"/>
    </row>
    <row r="404" spans="1:11" ht="60" customHeight="1" x14ac:dyDescent="0.25">
      <c r="A404" s="1">
        <f t="shared" si="6"/>
        <v>392</v>
      </c>
      <c r="B404" s="116">
        <f>'Initial Client Information'!B404</f>
        <v>0</v>
      </c>
      <c r="C404" s="117">
        <f>'Initial Client Information'!C404</f>
        <v>0</v>
      </c>
      <c r="D404" s="118">
        <f>'Initial Client Information'!D404</f>
        <v>0</v>
      </c>
      <c r="E404" s="130">
        <f>'Initial Client Information'!E404</f>
        <v>0</v>
      </c>
      <c r="F404" s="140"/>
      <c r="G404" s="136"/>
      <c r="H404" s="136"/>
      <c r="I404" s="142"/>
      <c r="J404" s="176">
        <f>'Discharge Information'!F404</f>
        <v>0</v>
      </c>
      <c r="K404" s="87"/>
    </row>
    <row r="405" spans="1:11" ht="60" customHeight="1" x14ac:dyDescent="0.25">
      <c r="A405" s="1">
        <f t="shared" si="6"/>
        <v>393</v>
      </c>
      <c r="B405" s="116">
        <f>'Initial Client Information'!B405</f>
        <v>0</v>
      </c>
      <c r="C405" s="117">
        <f>'Initial Client Information'!C405</f>
        <v>0</v>
      </c>
      <c r="D405" s="118">
        <f>'Initial Client Information'!D405</f>
        <v>0</v>
      </c>
      <c r="E405" s="130">
        <f>'Initial Client Information'!E405</f>
        <v>0</v>
      </c>
      <c r="F405" s="140"/>
      <c r="G405" s="136"/>
      <c r="H405" s="136"/>
      <c r="I405" s="142"/>
      <c r="J405" s="176">
        <f>'Discharge Information'!F405</f>
        <v>0</v>
      </c>
      <c r="K405" s="87"/>
    </row>
    <row r="406" spans="1:11" ht="60" customHeight="1" x14ac:dyDescent="0.25">
      <c r="A406" s="1">
        <f t="shared" si="6"/>
        <v>394</v>
      </c>
      <c r="B406" s="116">
        <f>'Initial Client Information'!B406</f>
        <v>0</v>
      </c>
      <c r="C406" s="117">
        <f>'Initial Client Information'!C406</f>
        <v>0</v>
      </c>
      <c r="D406" s="118">
        <f>'Initial Client Information'!D406</f>
        <v>0</v>
      </c>
      <c r="E406" s="130">
        <f>'Initial Client Information'!E406</f>
        <v>0</v>
      </c>
      <c r="F406" s="140"/>
      <c r="G406" s="136"/>
      <c r="H406" s="136"/>
      <c r="I406" s="142"/>
      <c r="J406" s="176">
        <f>'Discharge Information'!F406</f>
        <v>0</v>
      </c>
      <c r="K406" s="87"/>
    </row>
    <row r="407" spans="1:11" ht="60" customHeight="1" x14ac:dyDescent="0.25">
      <c r="A407" s="1">
        <f t="shared" si="6"/>
        <v>395</v>
      </c>
      <c r="B407" s="116">
        <f>'Initial Client Information'!B407</f>
        <v>0</v>
      </c>
      <c r="C407" s="117">
        <f>'Initial Client Information'!C407</f>
        <v>0</v>
      </c>
      <c r="D407" s="118">
        <f>'Initial Client Information'!D407</f>
        <v>0</v>
      </c>
      <c r="E407" s="130">
        <f>'Initial Client Information'!E407</f>
        <v>0</v>
      </c>
      <c r="F407" s="140"/>
      <c r="G407" s="136"/>
      <c r="H407" s="136"/>
      <c r="I407" s="142"/>
      <c r="J407" s="176">
        <f>'Discharge Information'!F407</f>
        <v>0</v>
      </c>
      <c r="K407" s="87"/>
    </row>
    <row r="408" spans="1:11" ht="60" customHeight="1" x14ac:dyDescent="0.25">
      <c r="A408" s="1">
        <f t="shared" si="6"/>
        <v>396</v>
      </c>
      <c r="B408" s="116">
        <f>'Initial Client Information'!B408</f>
        <v>0</v>
      </c>
      <c r="C408" s="117">
        <f>'Initial Client Information'!C408</f>
        <v>0</v>
      </c>
      <c r="D408" s="118">
        <f>'Initial Client Information'!D408</f>
        <v>0</v>
      </c>
      <c r="E408" s="130">
        <f>'Initial Client Information'!E408</f>
        <v>0</v>
      </c>
      <c r="F408" s="140"/>
      <c r="G408" s="136"/>
      <c r="H408" s="136"/>
      <c r="I408" s="142"/>
      <c r="J408" s="176">
        <f>'Discharge Information'!F408</f>
        <v>0</v>
      </c>
      <c r="K408" s="87"/>
    </row>
    <row r="409" spans="1:11" ht="60" customHeight="1" x14ac:dyDescent="0.25">
      <c r="A409" s="1">
        <f t="shared" si="6"/>
        <v>397</v>
      </c>
      <c r="B409" s="116">
        <f>'Initial Client Information'!B409</f>
        <v>0</v>
      </c>
      <c r="C409" s="117">
        <f>'Initial Client Information'!C409</f>
        <v>0</v>
      </c>
      <c r="D409" s="118">
        <f>'Initial Client Information'!D409</f>
        <v>0</v>
      </c>
      <c r="E409" s="130">
        <f>'Initial Client Information'!E409</f>
        <v>0</v>
      </c>
      <c r="F409" s="140"/>
      <c r="G409" s="136"/>
      <c r="H409" s="136"/>
      <c r="I409" s="142"/>
      <c r="J409" s="176">
        <f>'Discharge Information'!F409</f>
        <v>0</v>
      </c>
      <c r="K409" s="87"/>
    </row>
    <row r="410" spans="1:11" ht="60" customHeight="1" x14ac:dyDescent="0.25">
      <c r="A410" s="1">
        <f t="shared" si="6"/>
        <v>398</v>
      </c>
      <c r="B410" s="116">
        <f>'Initial Client Information'!B410</f>
        <v>0</v>
      </c>
      <c r="C410" s="117">
        <f>'Initial Client Information'!C410</f>
        <v>0</v>
      </c>
      <c r="D410" s="118">
        <f>'Initial Client Information'!D410</f>
        <v>0</v>
      </c>
      <c r="E410" s="130">
        <f>'Initial Client Information'!E410</f>
        <v>0</v>
      </c>
      <c r="F410" s="140"/>
      <c r="G410" s="136"/>
      <c r="H410" s="136"/>
      <c r="I410" s="142"/>
      <c r="J410" s="176">
        <f>'Discharge Information'!F410</f>
        <v>0</v>
      </c>
      <c r="K410" s="87"/>
    </row>
    <row r="411" spans="1:11" ht="60" customHeight="1" x14ac:dyDescent="0.25">
      <c r="A411" s="1">
        <f t="shared" si="6"/>
        <v>399</v>
      </c>
      <c r="B411" s="116">
        <f>'Initial Client Information'!B411</f>
        <v>0</v>
      </c>
      <c r="C411" s="117">
        <f>'Initial Client Information'!C411</f>
        <v>0</v>
      </c>
      <c r="D411" s="118">
        <f>'Initial Client Information'!D411</f>
        <v>0</v>
      </c>
      <c r="E411" s="130">
        <f>'Initial Client Information'!E411</f>
        <v>0</v>
      </c>
      <c r="F411" s="140"/>
      <c r="G411" s="136"/>
      <c r="H411" s="136"/>
      <c r="I411" s="142"/>
      <c r="J411" s="176">
        <f>'Discharge Information'!F411</f>
        <v>0</v>
      </c>
      <c r="K411" s="87"/>
    </row>
    <row r="412" spans="1:11" ht="60" customHeight="1" x14ac:dyDescent="0.25">
      <c r="A412" s="1">
        <f t="shared" si="6"/>
        <v>400</v>
      </c>
      <c r="B412" s="116">
        <f>'Initial Client Information'!B412</f>
        <v>0</v>
      </c>
      <c r="C412" s="117">
        <f>'Initial Client Information'!C412</f>
        <v>0</v>
      </c>
      <c r="D412" s="118">
        <f>'Initial Client Information'!D412</f>
        <v>0</v>
      </c>
      <c r="E412" s="130">
        <f>'Initial Client Information'!E412</f>
        <v>0</v>
      </c>
      <c r="F412" s="140"/>
      <c r="G412" s="136"/>
      <c r="H412" s="136"/>
      <c r="I412" s="142"/>
      <c r="J412" s="176">
        <f>'Discharge Information'!F412</f>
        <v>0</v>
      </c>
      <c r="K412" s="87"/>
    </row>
    <row r="413" spans="1:11" ht="60" customHeight="1" x14ac:dyDescent="0.25">
      <c r="A413" s="1">
        <f t="shared" si="6"/>
        <v>401</v>
      </c>
      <c r="B413" s="116">
        <f>'Initial Client Information'!B413</f>
        <v>0</v>
      </c>
      <c r="C413" s="117">
        <f>'Initial Client Information'!C413</f>
        <v>0</v>
      </c>
      <c r="D413" s="118">
        <f>'Initial Client Information'!D413</f>
        <v>0</v>
      </c>
      <c r="E413" s="130">
        <f>'Initial Client Information'!E413</f>
        <v>0</v>
      </c>
      <c r="F413" s="140"/>
      <c r="G413" s="136"/>
      <c r="H413" s="136"/>
      <c r="I413" s="142"/>
      <c r="J413" s="176">
        <f>'Discharge Information'!F413</f>
        <v>0</v>
      </c>
      <c r="K413" s="87"/>
    </row>
    <row r="414" spans="1:11" ht="60" customHeight="1" x14ac:dyDescent="0.25">
      <c r="A414" s="1">
        <f t="shared" si="6"/>
        <v>402</v>
      </c>
      <c r="B414" s="116">
        <f>'Initial Client Information'!B414</f>
        <v>0</v>
      </c>
      <c r="C414" s="117">
        <f>'Initial Client Information'!C414</f>
        <v>0</v>
      </c>
      <c r="D414" s="118">
        <f>'Initial Client Information'!D414</f>
        <v>0</v>
      </c>
      <c r="E414" s="130">
        <f>'Initial Client Information'!E414</f>
        <v>0</v>
      </c>
      <c r="F414" s="140"/>
      <c r="G414" s="136"/>
      <c r="H414" s="136"/>
      <c r="I414" s="142"/>
      <c r="J414" s="176">
        <f>'Discharge Information'!F414</f>
        <v>0</v>
      </c>
      <c r="K414" s="87"/>
    </row>
    <row r="415" spans="1:11" ht="60" customHeight="1" x14ac:dyDescent="0.25">
      <c r="A415" s="1">
        <f t="shared" si="6"/>
        <v>403</v>
      </c>
      <c r="B415" s="116">
        <f>'Initial Client Information'!B415</f>
        <v>0</v>
      </c>
      <c r="C415" s="117">
        <f>'Initial Client Information'!C415</f>
        <v>0</v>
      </c>
      <c r="D415" s="118">
        <f>'Initial Client Information'!D415</f>
        <v>0</v>
      </c>
      <c r="E415" s="130">
        <f>'Initial Client Information'!E415</f>
        <v>0</v>
      </c>
      <c r="F415" s="140"/>
      <c r="G415" s="136"/>
      <c r="H415" s="136"/>
      <c r="I415" s="142"/>
      <c r="J415" s="176">
        <f>'Discharge Information'!F415</f>
        <v>0</v>
      </c>
      <c r="K415" s="87"/>
    </row>
    <row r="416" spans="1:11" ht="60" customHeight="1" x14ac:dyDescent="0.25">
      <c r="A416" s="1">
        <f t="shared" si="6"/>
        <v>404</v>
      </c>
      <c r="B416" s="116">
        <f>'Initial Client Information'!B416</f>
        <v>0</v>
      </c>
      <c r="C416" s="117">
        <f>'Initial Client Information'!C416</f>
        <v>0</v>
      </c>
      <c r="D416" s="118">
        <f>'Initial Client Information'!D416</f>
        <v>0</v>
      </c>
      <c r="E416" s="130">
        <f>'Initial Client Information'!E416</f>
        <v>0</v>
      </c>
      <c r="F416" s="140"/>
      <c r="G416" s="136"/>
      <c r="H416" s="136"/>
      <c r="I416" s="142"/>
      <c r="J416" s="176">
        <f>'Discharge Information'!F416</f>
        <v>0</v>
      </c>
      <c r="K416" s="87"/>
    </row>
    <row r="417" spans="1:11" ht="60" customHeight="1" x14ac:dyDescent="0.25">
      <c r="A417" s="1">
        <f t="shared" si="6"/>
        <v>405</v>
      </c>
      <c r="B417" s="116">
        <f>'Initial Client Information'!B417</f>
        <v>0</v>
      </c>
      <c r="C417" s="117">
        <f>'Initial Client Information'!C417</f>
        <v>0</v>
      </c>
      <c r="D417" s="118">
        <f>'Initial Client Information'!D417</f>
        <v>0</v>
      </c>
      <c r="E417" s="130">
        <f>'Initial Client Information'!E417</f>
        <v>0</v>
      </c>
      <c r="F417" s="140"/>
      <c r="G417" s="136"/>
      <c r="H417" s="136"/>
      <c r="I417" s="142"/>
      <c r="J417" s="176">
        <f>'Discharge Information'!F417</f>
        <v>0</v>
      </c>
      <c r="K417" s="87"/>
    </row>
    <row r="418" spans="1:11" ht="60" customHeight="1" x14ac:dyDescent="0.25">
      <c r="A418" s="1">
        <f t="shared" si="6"/>
        <v>406</v>
      </c>
      <c r="B418" s="116">
        <f>'Initial Client Information'!B418</f>
        <v>0</v>
      </c>
      <c r="C418" s="117">
        <f>'Initial Client Information'!C418</f>
        <v>0</v>
      </c>
      <c r="D418" s="118">
        <f>'Initial Client Information'!D418</f>
        <v>0</v>
      </c>
      <c r="E418" s="130">
        <f>'Initial Client Information'!E418</f>
        <v>0</v>
      </c>
      <c r="F418" s="140"/>
      <c r="G418" s="136"/>
      <c r="H418" s="136"/>
      <c r="I418" s="142"/>
      <c r="J418" s="176">
        <f>'Discharge Information'!F418</f>
        <v>0</v>
      </c>
      <c r="K418" s="87"/>
    </row>
    <row r="419" spans="1:11" ht="60" customHeight="1" x14ac:dyDescent="0.25">
      <c r="A419" s="1">
        <f t="shared" si="6"/>
        <v>407</v>
      </c>
      <c r="B419" s="116">
        <f>'Initial Client Information'!B419</f>
        <v>0</v>
      </c>
      <c r="C419" s="117">
        <f>'Initial Client Information'!C419</f>
        <v>0</v>
      </c>
      <c r="D419" s="118">
        <f>'Initial Client Information'!D419</f>
        <v>0</v>
      </c>
      <c r="E419" s="130">
        <f>'Initial Client Information'!E419</f>
        <v>0</v>
      </c>
      <c r="F419" s="140"/>
      <c r="G419" s="136"/>
      <c r="H419" s="136"/>
      <c r="I419" s="142"/>
      <c r="J419" s="176">
        <f>'Discharge Information'!F419</f>
        <v>0</v>
      </c>
      <c r="K419" s="87"/>
    </row>
    <row r="420" spans="1:11" ht="60" customHeight="1" x14ac:dyDescent="0.25">
      <c r="A420" s="1">
        <f t="shared" si="6"/>
        <v>408</v>
      </c>
      <c r="B420" s="116">
        <f>'Initial Client Information'!B420</f>
        <v>0</v>
      </c>
      <c r="C420" s="117">
        <f>'Initial Client Information'!C420</f>
        <v>0</v>
      </c>
      <c r="D420" s="118">
        <f>'Initial Client Information'!D420</f>
        <v>0</v>
      </c>
      <c r="E420" s="130">
        <f>'Initial Client Information'!E420</f>
        <v>0</v>
      </c>
      <c r="F420" s="140"/>
      <c r="G420" s="136"/>
      <c r="H420" s="136"/>
      <c r="I420" s="142"/>
      <c r="J420" s="176">
        <f>'Discharge Information'!F420</f>
        <v>0</v>
      </c>
      <c r="K420" s="87"/>
    </row>
    <row r="421" spans="1:11" ht="60" customHeight="1" x14ac:dyDescent="0.25">
      <c r="A421" s="1">
        <f t="shared" si="6"/>
        <v>409</v>
      </c>
      <c r="B421" s="116">
        <f>'Initial Client Information'!B421</f>
        <v>0</v>
      </c>
      <c r="C421" s="117">
        <f>'Initial Client Information'!C421</f>
        <v>0</v>
      </c>
      <c r="D421" s="118">
        <f>'Initial Client Information'!D421</f>
        <v>0</v>
      </c>
      <c r="E421" s="130">
        <f>'Initial Client Information'!E421</f>
        <v>0</v>
      </c>
      <c r="F421" s="140"/>
      <c r="G421" s="136"/>
      <c r="H421" s="136"/>
      <c r="I421" s="142"/>
      <c r="J421" s="176">
        <f>'Discharge Information'!F421</f>
        <v>0</v>
      </c>
      <c r="K421" s="87"/>
    </row>
    <row r="422" spans="1:11" ht="60" customHeight="1" x14ac:dyDescent="0.25">
      <c r="A422" s="1">
        <f t="shared" si="6"/>
        <v>410</v>
      </c>
      <c r="B422" s="116">
        <f>'Initial Client Information'!B422</f>
        <v>0</v>
      </c>
      <c r="C422" s="117">
        <f>'Initial Client Information'!C422</f>
        <v>0</v>
      </c>
      <c r="D422" s="118">
        <f>'Initial Client Information'!D422</f>
        <v>0</v>
      </c>
      <c r="E422" s="130">
        <f>'Initial Client Information'!E422</f>
        <v>0</v>
      </c>
      <c r="F422" s="140"/>
      <c r="G422" s="136"/>
      <c r="H422" s="136"/>
      <c r="I422" s="142"/>
      <c r="J422" s="176">
        <f>'Discharge Information'!F422</f>
        <v>0</v>
      </c>
      <c r="K422" s="87"/>
    </row>
    <row r="423" spans="1:11" ht="60" customHeight="1" x14ac:dyDescent="0.25">
      <c r="A423" s="1">
        <f t="shared" si="6"/>
        <v>411</v>
      </c>
      <c r="B423" s="116">
        <f>'Initial Client Information'!B423</f>
        <v>0</v>
      </c>
      <c r="C423" s="117">
        <f>'Initial Client Information'!C423</f>
        <v>0</v>
      </c>
      <c r="D423" s="118">
        <f>'Initial Client Information'!D423</f>
        <v>0</v>
      </c>
      <c r="E423" s="130">
        <f>'Initial Client Information'!E423</f>
        <v>0</v>
      </c>
      <c r="F423" s="140"/>
      <c r="G423" s="136"/>
      <c r="H423" s="136"/>
      <c r="I423" s="142"/>
      <c r="J423" s="176">
        <f>'Discharge Information'!F423</f>
        <v>0</v>
      </c>
      <c r="K423" s="87"/>
    </row>
    <row r="424" spans="1:11" ht="60" customHeight="1" x14ac:dyDescent="0.25">
      <c r="A424" s="1">
        <f t="shared" si="6"/>
        <v>412</v>
      </c>
      <c r="B424" s="116">
        <f>'Initial Client Information'!B424</f>
        <v>0</v>
      </c>
      <c r="C424" s="117">
        <f>'Initial Client Information'!C424</f>
        <v>0</v>
      </c>
      <c r="D424" s="118">
        <f>'Initial Client Information'!D424</f>
        <v>0</v>
      </c>
      <c r="E424" s="130">
        <f>'Initial Client Information'!E424</f>
        <v>0</v>
      </c>
      <c r="F424" s="140"/>
      <c r="G424" s="136"/>
      <c r="H424" s="136"/>
      <c r="I424" s="142"/>
      <c r="J424" s="176">
        <f>'Discharge Information'!F424</f>
        <v>0</v>
      </c>
      <c r="K424" s="87"/>
    </row>
    <row r="425" spans="1:11" ht="60" customHeight="1" x14ac:dyDescent="0.25">
      <c r="A425" s="1">
        <f t="shared" si="6"/>
        <v>413</v>
      </c>
      <c r="B425" s="116">
        <f>'Initial Client Information'!B425</f>
        <v>0</v>
      </c>
      <c r="C425" s="117">
        <f>'Initial Client Information'!C425</f>
        <v>0</v>
      </c>
      <c r="D425" s="118">
        <f>'Initial Client Information'!D425</f>
        <v>0</v>
      </c>
      <c r="E425" s="130">
        <f>'Initial Client Information'!E425</f>
        <v>0</v>
      </c>
      <c r="F425" s="140"/>
      <c r="G425" s="136"/>
      <c r="H425" s="136"/>
      <c r="I425" s="142"/>
      <c r="J425" s="176">
        <f>'Discharge Information'!F425</f>
        <v>0</v>
      </c>
      <c r="K425" s="87"/>
    </row>
    <row r="426" spans="1:11" ht="60" customHeight="1" x14ac:dyDescent="0.25">
      <c r="A426" s="1">
        <f t="shared" si="6"/>
        <v>414</v>
      </c>
      <c r="B426" s="116">
        <f>'Initial Client Information'!B426</f>
        <v>0</v>
      </c>
      <c r="C426" s="117">
        <f>'Initial Client Information'!C426</f>
        <v>0</v>
      </c>
      <c r="D426" s="118">
        <f>'Initial Client Information'!D426</f>
        <v>0</v>
      </c>
      <c r="E426" s="130">
        <f>'Initial Client Information'!E426</f>
        <v>0</v>
      </c>
      <c r="F426" s="140"/>
      <c r="G426" s="136"/>
      <c r="H426" s="136"/>
      <c r="I426" s="142"/>
      <c r="J426" s="176">
        <f>'Discharge Information'!F426</f>
        <v>0</v>
      </c>
      <c r="K426" s="87"/>
    </row>
    <row r="427" spans="1:11" ht="60" customHeight="1" x14ac:dyDescent="0.25">
      <c r="A427" s="1">
        <f t="shared" si="6"/>
        <v>415</v>
      </c>
      <c r="B427" s="116">
        <f>'Initial Client Information'!B427</f>
        <v>0</v>
      </c>
      <c r="C427" s="117">
        <f>'Initial Client Information'!C427</f>
        <v>0</v>
      </c>
      <c r="D427" s="118">
        <f>'Initial Client Information'!D427</f>
        <v>0</v>
      </c>
      <c r="E427" s="130">
        <f>'Initial Client Information'!E427</f>
        <v>0</v>
      </c>
      <c r="F427" s="140"/>
      <c r="G427" s="136"/>
      <c r="H427" s="136"/>
      <c r="I427" s="142"/>
      <c r="J427" s="176">
        <f>'Discharge Information'!F427</f>
        <v>0</v>
      </c>
      <c r="K427" s="87"/>
    </row>
    <row r="428" spans="1:11" ht="60" customHeight="1" x14ac:dyDescent="0.25">
      <c r="A428" s="1">
        <f t="shared" si="6"/>
        <v>416</v>
      </c>
      <c r="B428" s="116">
        <f>'Initial Client Information'!B428</f>
        <v>0</v>
      </c>
      <c r="C428" s="117">
        <f>'Initial Client Information'!C428</f>
        <v>0</v>
      </c>
      <c r="D428" s="118">
        <f>'Initial Client Information'!D428</f>
        <v>0</v>
      </c>
      <c r="E428" s="130">
        <f>'Initial Client Information'!E428</f>
        <v>0</v>
      </c>
      <c r="F428" s="140"/>
      <c r="G428" s="136"/>
      <c r="H428" s="136"/>
      <c r="I428" s="142"/>
      <c r="J428" s="176">
        <f>'Discharge Information'!F428</f>
        <v>0</v>
      </c>
      <c r="K428" s="87"/>
    </row>
    <row r="429" spans="1:11" ht="60" customHeight="1" x14ac:dyDescent="0.25">
      <c r="A429" s="1">
        <f t="shared" si="6"/>
        <v>417</v>
      </c>
      <c r="B429" s="116">
        <f>'Initial Client Information'!B429</f>
        <v>0</v>
      </c>
      <c r="C429" s="117">
        <f>'Initial Client Information'!C429</f>
        <v>0</v>
      </c>
      <c r="D429" s="118">
        <f>'Initial Client Information'!D429</f>
        <v>0</v>
      </c>
      <c r="E429" s="130">
        <f>'Initial Client Information'!E429</f>
        <v>0</v>
      </c>
      <c r="F429" s="140"/>
      <c r="G429" s="136"/>
      <c r="H429" s="136"/>
      <c r="I429" s="142"/>
      <c r="J429" s="176">
        <f>'Discharge Information'!F429</f>
        <v>0</v>
      </c>
      <c r="K429" s="87"/>
    </row>
    <row r="430" spans="1:11" ht="60" customHeight="1" x14ac:dyDescent="0.25">
      <c r="A430" s="1">
        <f t="shared" si="6"/>
        <v>418</v>
      </c>
      <c r="B430" s="116">
        <f>'Initial Client Information'!B430</f>
        <v>0</v>
      </c>
      <c r="C430" s="117">
        <f>'Initial Client Information'!C430</f>
        <v>0</v>
      </c>
      <c r="D430" s="118">
        <f>'Initial Client Information'!D430</f>
        <v>0</v>
      </c>
      <c r="E430" s="130">
        <f>'Initial Client Information'!E430</f>
        <v>0</v>
      </c>
      <c r="F430" s="140"/>
      <c r="G430" s="136"/>
      <c r="H430" s="136"/>
      <c r="I430" s="142"/>
      <c r="J430" s="176">
        <f>'Discharge Information'!F430</f>
        <v>0</v>
      </c>
      <c r="K430" s="87"/>
    </row>
    <row r="431" spans="1:11" ht="60" customHeight="1" x14ac:dyDescent="0.25">
      <c r="A431" s="1">
        <f t="shared" si="6"/>
        <v>419</v>
      </c>
      <c r="B431" s="116">
        <f>'Initial Client Information'!B431</f>
        <v>0</v>
      </c>
      <c r="C431" s="117">
        <f>'Initial Client Information'!C431</f>
        <v>0</v>
      </c>
      <c r="D431" s="118">
        <f>'Initial Client Information'!D431</f>
        <v>0</v>
      </c>
      <c r="E431" s="130">
        <f>'Initial Client Information'!E431</f>
        <v>0</v>
      </c>
      <c r="F431" s="140"/>
      <c r="G431" s="136"/>
      <c r="H431" s="136"/>
      <c r="I431" s="142"/>
      <c r="J431" s="176">
        <f>'Discharge Information'!F431</f>
        <v>0</v>
      </c>
      <c r="K431" s="87"/>
    </row>
    <row r="432" spans="1:11" ht="60" customHeight="1" x14ac:dyDescent="0.25">
      <c r="A432" s="1">
        <f t="shared" si="6"/>
        <v>420</v>
      </c>
      <c r="B432" s="116">
        <f>'Initial Client Information'!B432</f>
        <v>0</v>
      </c>
      <c r="C432" s="117">
        <f>'Initial Client Information'!C432</f>
        <v>0</v>
      </c>
      <c r="D432" s="118">
        <f>'Initial Client Information'!D432</f>
        <v>0</v>
      </c>
      <c r="E432" s="130">
        <f>'Initial Client Information'!E432</f>
        <v>0</v>
      </c>
      <c r="F432" s="140"/>
      <c r="G432" s="136"/>
      <c r="H432" s="136"/>
      <c r="I432" s="142"/>
      <c r="J432" s="176">
        <f>'Discharge Information'!F432</f>
        <v>0</v>
      </c>
      <c r="K432" s="87"/>
    </row>
    <row r="433" spans="1:11" ht="60" customHeight="1" x14ac:dyDescent="0.25">
      <c r="A433" s="1">
        <f t="shared" si="6"/>
        <v>421</v>
      </c>
      <c r="B433" s="116">
        <f>'Initial Client Information'!B433</f>
        <v>0</v>
      </c>
      <c r="C433" s="117">
        <f>'Initial Client Information'!C433</f>
        <v>0</v>
      </c>
      <c r="D433" s="118">
        <f>'Initial Client Information'!D433</f>
        <v>0</v>
      </c>
      <c r="E433" s="130">
        <f>'Initial Client Information'!E433</f>
        <v>0</v>
      </c>
      <c r="F433" s="140"/>
      <c r="G433" s="136"/>
      <c r="H433" s="136"/>
      <c r="I433" s="142"/>
      <c r="J433" s="176">
        <f>'Discharge Information'!F433</f>
        <v>0</v>
      </c>
      <c r="K433" s="87"/>
    </row>
    <row r="434" spans="1:11" ht="60" customHeight="1" x14ac:dyDescent="0.25">
      <c r="A434" s="1">
        <f t="shared" si="6"/>
        <v>422</v>
      </c>
      <c r="B434" s="116">
        <f>'Initial Client Information'!B434</f>
        <v>0</v>
      </c>
      <c r="C434" s="117">
        <f>'Initial Client Information'!C434</f>
        <v>0</v>
      </c>
      <c r="D434" s="118">
        <f>'Initial Client Information'!D434</f>
        <v>0</v>
      </c>
      <c r="E434" s="130">
        <f>'Initial Client Information'!E434</f>
        <v>0</v>
      </c>
      <c r="F434" s="140"/>
      <c r="G434" s="136"/>
      <c r="H434" s="136"/>
      <c r="I434" s="142"/>
      <c r="J434" s="176">
        <f>'Discharge Information'!F434</f>
        <v>0</v>
      </c>
      <c r="K434" s="87"/>
    </row>
    <row r="435" spans="1:11" ht="60" customHeight="1" x14ac:dyDescent="0.25">
      <c r="A435" s="1">
        <f t="shared" si="6"/>
        <v>423</v>
      </c>
      <c r="B435" s="116">
        <f>'Initial Client Information'!B435</f>
        <v>0</v>
      </c>
      <c r="C435" s="117">
        <f>'Initial Client Information'!C435</f>
        <v>0</v>
      </c>
      <c r="D435" s="118">
        <f>'Initial Client Information'!D435</f>
        <v>0</v>
      </c>
      <c r="E435" s="130">
        <f>'Initial Client Information'!E435</f>
        <v>0</v>
      </c>
      <c r="F435" s="140"/>
      <c r="G435" s="136"/>
      <c r="H435" s="136"/>
      <c r="I435" s="142"/>
      <c r="J435" s="176">
        <f>'Discharge Information'!F435</f>
        <v>0</v>
      </c>
      <c r="K435" s="87"/>
    </row>
    <row r="436" spans="1:11" ht="60" customHeight="1" x14ac:dyDescent="0.25">
      <c r="A436" s="1">
        <f t="shared" si="6"/>
        <v>424</v>
      </c>
      <c r="B436" s="116">
        <f>'Initial Client Information'!B436</f>
        <v>0</v>
      </c>
      <c r="C436" s="117">
        <f>'Initial Client Information'!C436</f>
        <v>0</v>
      </c>
      <c r="D436" s="118">
        <f>'Initial Client Information'!D436</f>
        <v>0</v>
      </c>
      <c r="E436" s="130">
        <f>'Initial Client Information'!E436</f>
        <v>0</v>
      </c>
      <c r="F436" s="140"/>
      <c r="G436" s="136"/>
      <c r="H436" s="136"/>
      <c r="I436" s="142"/>
      <c r="J436" s="176">
        <f>'Discharge Information'!F436</f>
        <v>0</v>
      </c>
      <c r="K436" s="87"/>
    </row>
    <row r="437" spans="1:11" ht="60" customHeight="1" x14ac:dyDescent="0.25">
      <c r="A437" s="1">
        <f t="shared" si="6"/>
        <v>425</v>
      </c>
      <c r="B437" s="116">
        <f>'Initial Client Information'!B437</f>
        <v>0</v>
      </c>
      <c r="C437" s="117">
        <f>'Initial Client Information'!C437</f>
        <v>0</v>
      </c>
      <c r="D437" s="118">
        <f>'Initial Client Information'!D437</f>
        <v>0</v>
      </c>
      <c r="E437" s="130">
        <f>'Initial Client Information'!E437</f>
        <v>0</v>
      </c>
      <c r="F437" s="140"/>
      <c r="G437" s="136"/>
      <c r="H437" s="136"/>
      <c r="I437" s="142"/>
      <c r="J437" s="176">
        <f>'Discharge Information'!F437</f>
        <v>0</v>
      </c>
      <c r="K437" s="87"/>
    </row>
    <row r="438" spans="1:11" ht="60" customHeight="1" x14ac:dyDescent="0.25">
      <c r="A438" s="1">
        <f t="shared" si="6"/>
        <v>426</v>
      </c>
      <c r="B438" s="116">
        <f>'Initial Client Information'!B438</f>
        <v>0</v>
      </c>
      <c r="C438" s="117">
        <f>'Initial Client Information'!C438</f>
        <v>0</v>
      </c>
      <c r="D438" s="118">
        <f>'Initial Client Information'!D438</f>
        <v>0</v>
      </c>
      <c r="E438" s="130">
        <f>'Initial Client Information'!E438</f>
        <v>0</v>
      </c>
      <c r="F438" s="140"/>
      <c r="G438" s="136"/>
      <c r="H438" s="136"/>
      <c r="I438" s="142"/>
      <c r="J438" s="176">
        <f>'Discharge Information'!F438</f>
        <v>0</v>
      </c>
      <c r="K438" s="87"/>
    </row>
    <row r="439" spans="1:11" ht="60" customHeight="1" x14ac:dyDescent="0.25">
      <c r="A439" s="1">
        <f t="shared" si="6"/>
        <v>427</v>
      </c>
      <c r="B439" s="116">
        <f>'Initial Client Information'!B439</f>
        <v>0</v>
      </c>
      <c r="C439" s="117">
        <f>'Initial Client Information'!C439</f>
        <v>0</v>
      </c>
      <c r="D439" s="118">
        <f>'Initial Client Information'!D439</f>
        <v>0</v>
      </c>
      <c r="E439" s="130">
        <f>'Initial Client Information'!E439</f>
        <v>0</v>
      </c>
      <c r="F439" s="140"/>
      <c r="G439" s="136"/>
      <c r="H439" s="136"/>
      <c r="I439" s="142"/>
      <c r="J439" s="176">
        <f>'Discharge Information'!F439</f>
        <v>0</v>
      </c>
      <c r="K439" s="87"/>
    </row>
    <row r="440" spans="1:11" ht="60" customHeight="1" x14ac:dyDescent="0.25">
      <c r="A440" s="1">
        <f t="shared" si="6"/>
        <v>428</v>
      </c>
      <c r="B440" s="116">
        <f>'Initial Client Information'!B440</f>
        <v>0</v>
      </c>
      <c r="C440" s="117">
        <f>'Initial Client Information'!C440</f>
        <v>0</v>
      </c>
      <c r="D440" s="118">
        <f>'Initial Client Information'!D440</f>
        <v>0</v>
      </c>
      <c r="E440" s="130">
        <f>'Initial Client Information'!E440</f>
        <v>0</v>
      </c>
      <c r="F440" s="140"/>
      <c r="G440" s="136"/>
      <c r="H440" s="136"/>
      <c r="I440" s="142"/>
      <c r="J440" s="176">
        <f>'Discharge Information'!F440</f>
        <v>0</v>
      </c>
      <c r="K440" s="87"/>
    </row>
    <row r="441" spans="1:11" ht="60" customHeight="1" x14ac:dyDescent="0.25">
      <c r="A441" s="1">
        <f t="shared" si="6"/>
        <v>429</v>
      </c>
      <c r="B441" s="116">
        <f>'Initial Client Information'!B441</f>
        <v>0</v>
      </c>
      <c r="C441" s="117">
        <f>'Initial Client Information'!C441</f>
        <v>0</v>
      </c>
      <c r="D441" s="118">
        <f>'Initial Client Information'!D441</f>
        <v>0</v>
      </c>
      <c r="E441" s="130">
        <f>'Initial Client Information'!E441</f>
        <v>0</v>
      </c>
      <c r="F441" s="140"/>
      <c r="G441" s="136"/>
      <c r="H441" s="136"/>
      <c r="I441" s="142"/>
      <c r="J441" s="176">
        <f>'Discharge Information'!F441</f>
        <v>0</v>
      </c>
      <c r="K441" s="87"/>
    </row>
    <row r="442" spans="1:11" ht="60" customHeight="1" x14ac:dyDescent="0.25">
      <c r="A442" s="1">
        <f t="shared" si="6"/>
        <v>430</v>
      </c>
      <c r="B442" s="116">
        <f>'Initial Client Information'!B442</f>
        <v>0</v>
      </c>
      <c r="C442" s="117">
        <f>'Initial Client Information'!C442</f>
        <v>0</v>
      </c>
      <c r="D442" s="118">
        <f>'Initial Client Information'!D442</f>
        <v>0</v>
      </c>
      <c r="E442" s="130">
        <f>'Initial Client Information'!E442</f>
        <v>0</v>
      </c>
      <c r="F442" s="140"/>
      <c r="G442" s="136"/>
      <c r="H442" s="136"/>
      <c r="I442" s="142"/>
      <c r="J442" s="176">
        <f>'Discharge Information'!F442</f>
        <v>0</v>
      </c>
      <c r="K442" s="87"/>
    </row>
    <row r="443" spans="1:11" ht="60" customHeight="1" x14ac:dyDescent="0.25">
      <c r="A443" s="1">
        <f t="shared" si="6"/>
        <v>431</v>
      </c>
      <c r="B443" s="116">
        <f>'Initial Client Information'!B443</f>
        <v>0</v>
      </c>
      <c r="C443" s="117">
        <f>'Initial Client Information'!C443</f>
        <v>0</v>
      </c>
      <c r="D443" s="118">
        <f>'Initial Client Information'!D443</f>
        <v>0</v>
      </c>
      <c r="E443" s="130">
        <f>'Initial Client Information'!E443</f>
        <v>0</v>
      </c>
      <c r="F443" s="140"/>
      <c r="G443" s="136"/>
      <c r="H443" s="136"/>
      <c r="I443" s="142"/>
      <c r="J443" s="176">
        <f>'Discharge Information'!F443</f>
        <v>0</v>
      </c>
      <c r="K443" s="87"/>
    </row>
    <row r="444" spans="1:11" ht="60" customHeight="1" x14ac:dyDescent="0.25">
      <c r="A444" s="1">
        <f t="shared" si="6"/>
        <v>432</v>
      </c>
      <c r="B444" s="116">
        <f>'Initial Client Information'!B444</f>
        <v>0</v>
      </c>
      <c r="C444" s="117">
        <f>'Initial Client Information'!C444</f>
        <v>0</v>
      </c>
      <c r="D444" s="118">
        <f>'Initial Client Information'!D444</f>
        <v>0</v>
      </c>
      <c r="E444" s="130">
        <f>'Initial Client Information'!E444</f>
        <v>0</v>
      </c>
      <c r="F444" s="140"/>
      <c r="G444" s="136"/>
      <c r="H444" s="136"/>
      <c r="I444" s="142"/>
      <c r="J444" s="176">
        <f>'Discharge Information'!F444</f>
        <v>0</v>
      </c>
      <c r="K444" s="87"/>
    </row>
    <row r="445" spans="1:11" ht="60" customHeight="1" x14ac:dyDescent="0.25">
      <c r="A445" s="1">
        <f t="shared" si="6"/>
        <v>433</v>
      </c>
      <c r="B445" s="116">
        <f>'Initial Client Information'!B445</f>
        <v>0</v>
      </c>
      <c r="C445" s="117">
        <f>'Initial Client Information'!C445</f>
        <v>0</v>
      </c>
      <c r="D445" s="118">
        <f>'Initial Client Information'!D445</f>
        <v>0</v>
      </c>
      <c r="E445" s="130">
        <f>'Initial Client Information'!E445</f>
        <v>0</v>
      </c>
      <c r="F445" s="140"/>
      <c r="G445" s="136"/>
      <c r="H445" s="136"/>
      <c r="I445" s="142"/>
      <c r="J445" s="176">
        <f>'Discharge Information'!F445</f>
        <v>0</v>
      </c>
      <c r="K445" s="87"/>
    </row>
    <row r="446" spans="1:11" ht="60" customHeight="1" x14ac:dyDescent="0.25">
      <c r="A446" s="1">
        <f t="shared" si="6"/>
        <v>434</v>
      </c>
      <c r="B446" s="116">
        <f>'Initial Client Information'!B446</f>
        <v>0</v>
      </c>
      <c r="C446" s="117">
        <f>'Initial Client Information'!C446</f>
        <v>0</v>
      </c>
      <c r="D446" s="118">
        <f>'Initial Client Information'!D446</f>
        <v>0</v>
      </c>
      <c r="E446" s="130">
        <f>'Initial Client Information'!E446</f>
        <v>0</v>
      </c>
      <c r="F446" s="140"/>
      <c r="G446" s="136"/>
      <c r="H446" s="136"/>
      <c r="I446" s="142"/>
      <c r="J446" s="176">
        <f>'Discharge Information'!F446</f>
        <v>0</v>
      </c>
      <c r="K446" s="87"/>
    </row>
    <row r="447" spans="1:11" ht="60" customHeight="1" x14ac:dyDescent="0.25">
      <c r="A447" s="1">
        <f t="shared" si="6"/>
        <v>435</v>
      </c>
      <c r="B447" s="116">
        <f>'Initial Client Information'!B447</f>
        <v>0</v>
      </c>
      <c r="C447" s="117">
        <f>'Initial Client Information'!C447</f>
        <v>0</v>
      </c>
      <c r="D447" s="118">
        <f>'Initial Client Information'!D447</f>
        <v>0</v>
      </c>
      <c r="E447" s="130">
        <f>'Initial Client Information'!E447</f>
        <v>0</v>
      </c>
      <c r="F447" s="140"/>
      <c r="G447" s="136"/>
      <c r="H447" s="136"/>
      <c r="I447" s="142"/>
      <c r="J447" s="176">
        <f>'Discharge Information'!F447</f>
        <v>0</v>
      </c>
      <c r="K447" s="87"/>
    </row>
    <row r="448" spans="1:11" ht="60" customHeight="1" x14ac:dyDescent="0.25">
      <c r="A448" s="1">
        <f t="shared" si="6"/>
        <v>436</v>
      </c>
      <c r="B448" s="116">
        <f>'Initial Client Information'!B448</f>
        <v>0</v>
      </c>
      <c r="C448" s="117">
        <f>'Initial Client Information'!C448</f>
        <v>0</v>
      </c>
      <c r="D448" s="118">
        <f>'Initial Client Information'!D448</f>
        <v>0</v>
      </c>
      <c r="E448" s="130">
        <f>'Initial Client Information'!E448</f>
        <v>0</v>
      </c>
      <c r="F448" s="140"/>
      <c r="G448" s="136"/>
      <c r="H448" s="136"/>
      <c r="I448" s="142"/>
      <c r="J448" s="176">
        <f>'Discharge Information'!F448</f>
        <v>0</v>
      </c>
      <c r="K448" s="87"/>
    </row>
    <row r="449" spans="1:11" ht="60" customHeight="1" x14ac:dyDescent="0.25">
      <c r="A449" s="1">
        <f t="shared" si="6"/>
        <v>437</v>
      </c>
      <c r="B449" s="116">
        <f>'Initial Client Information'!B449</f>
        <v>0</v>
      </c>
      <c r="C449" s="117">
        <f>'Initial Client Information'!C449</f>
        <v>0</v>
      </c>
      <c r="D449" s="118">
        <f>'Initial Client Information'!D449</f>
        <v>0</v>
      </c>
      <c r="E449" s="130">
        <f>'Initial Client Information'!E449</f>
        <v>0</v>
      </c>
      <c r="F449" s="140"/>
      <c r="G449" s="136"/>
      <c r="H449" s="136"/>
      <c r="I449" s="142"/>
      <c r="J449" s="176">
        <f>'Discharge Information'!F449</f>
        <v>0</v>
      </c>
      <c r="K449" s="87"/>
    </row>
    <row r="450" spans="1:11" ht="60" customHeight="1" x14ac:dyDescent="0.25">
      <c r="A450" s="1">
        <f t="shared" si="6"/>
        <v>438</v>
      </c>
      <c r="B450" s="116">
        <f>'Initial Client Information'!B450</f>
        <v>0</v>
      </c>
      <c r="C450" s="117">
        <f>'Initial Client Information'!C450</f>
        <v>0</v>
      </c>
      <c r="D450" s="118">
        <f>'Initial Client Information'!D450</f>
        <v>0</v>
      </c>
      <c r="E450" s="130">
        <f>'Initial Client Information'!E450</f>
        <v>0</v>
      </c>
      <c r="F450" s="140"/>
      <c r="G450" s="136"/>
      <c r="H450" s="136"/>
      <c r="I450" s="142"/>
      <c r="J450" s="176">
        <f>'Discharge Information'!F450</f>
        <v>0</v>
      </c>
      <c r="K450" s="87"/>
    </row>
    <row r="451" spans="1:11" ht="60" customHeight="1" x14ac:dyDescent="0.25">
      <c r="A451" s="1">
        <f t="shared" si="6"/>
        <v>439</v>
      </c>
      <c r="B451" s="116">
        <f>'Initial Client Information'!B451</f>
        <v>0</v>
      </c>
      <c r="C451" s="117">
        <f>'Initial Client Information'!C451</f>
        <v>0</v>
      </c>
      <c r="D451" s="118">
        <f>'Initial Client Information'!D451</f>
        <v>0</v>
      </c>
      <c r="E451" s="130">
        <f>'Initial Client Information'!E451</f>
        <v>0</v>
      </c>
      <c r="F451" s="140"/>
      <c r="G451" s="136"/>
      <c r="H451" s="136"/>
      <c r="I451" s="142"/>
      <c r="J451" s="176">
        <f>'Discharge Information'!F451</f>
        <v>0</v>
      </c>
      <c r="K451" s="87"/>
    </row>
    <row r="452" spans="1:11" ht="60" customHeight="1" x14ac:dyDescent="0.25">
      <c r="A452" s="1">
        <f t="shared" si="6"/>
        <v>440</v>
      </c>
      <c r="B452" s="116">
        <f>'Initial Client Information'!B452</f>
        <v>0</v>
      </c>
      <c r="C452" s="117">
        <f>'Initial Client Information'!C452</f>
        <v>0</v>
      </c>
      <c r="D452" s="118">
        <f>'Initial Client Information'!D452</f>
        <v>0</v>
      </c>
      <c r="E452" s="130">
        <f>'Initial Client Information'!E452</f>
        <v>0</v>
      </c>
      <c r="F452" s="140"/>
      <c r="G452" s="136"/>
      <c r="H452" s="136"/>
      <c r="I452" s="142"/>
      <c r="J452" s="176">
        <f>'Discharge Information'!F452</f>
        <v>0</v>
      </c>
      <c r="K452" s="87"/>
    </row>
    <row r="453" spans="1:11" ht="60" customHeight="1" x14ac:dyDescent="0.25">
      <c r="A453" s="1">
        <f t="shared" si="6"/>
        <v>441</v>
      </c>
      <c r="B453" s="116">
        <f>'Initial Client Information'!B453</f>
        <v>0</v>
      </c>
      <c r="C453" s="117">
        <f>'Initial Client Information'!C453</f>
        <v>0</v>
      </c>
      <c r="D453" s="118">
        <f>'Initial Client Information'!D453</f>
        <v>0</v>
      </c>
      <c r="E453" s="130">
        <f>'Initial Client Information'!E453</f>
        <v>0</v>
      </c>
      <c r="F453" s="140"/>
      <c r="G453" s="136"/>
      <c r="H453" s="136"/>
      <c r="I453" s="142"/>
      <c r="J453" s="176">
        <f>'Discharge Information'!F453</f>
        <v>0</v>
      </c>
      <c r="K453" s="87"/>
    </row>
    <row r="454" spans="1:11" ht="60" customHeight="1" x14ac:dyDescent="0.25">
      <c r="A454" s="1">
        <f t="shared" si="6"/>
        <v>442</v>
      </c>
      <c r="B454" s="116">
        <f>'Initial Client Information'!B454</f>
        <v>0</v>
      </c>
      <c r="C454" s="117">
        <f>'Initial Client Information'!C454</f>
        <v>0</v>
      </c>
      <c r="D454" s="118">
        <f>'Initial Client Information'!D454</f>
        <v>0</v>
      </c>
      <c r="E454" s="130">
        <f>'Initial Client Information'!E454</f>
        <v>0</v>
      </c>
      <c r="F454" s="140"/>
      <c r="G454" s="136"/>
      <c r="H454" s="136"/>
      <c r="I454" s="142"/>
      <c r="J454" s="176">
        <f>'Discharge Information'!F454</f>
        <v>0</v>
      </c>
      <c r="K454" s="87"/>
    </row>
    <row r="455" spans="1:11" ht="60" customHeight="1" x14ac:dyDescent="0.25">
      <c r="A455" s="1">
        <f t="shared" si="6"/>
        <v>443</v>
      </c>
      <c r="B455" s="116">
        <f>'Initial Client Information'!B455</f>
        <v>0</v>
      </c>
      <c r="C455" s="117">
        <f>'Initial Client Information'!C455</f>
        <v>0</v>
      </c>
      <c r="D455" s="118">
        <f>'Initial Client Information'!D455</f>
        <v>0</v>
      </c>
      <c r="E455" s="130">
        <f>'Initial Client Information'!E455</f>
        <v>0</v>
      </c>
      <c r="F455" s="140"/>
      <c r="G455" s="136"/>
      <c r="H455" s="136"/>
      <c r="I455" s="142"/>
      <c r="J455" s="176">
        <f>'Discharge Information'!F455</f>
        <v>0</v>
      </c>
      <c r="K455" s="87"/>
    </row>
    <row r="456" spans="1:11" ht="60" customHeight="1" x14ac:dyDescent="0.25">
      <c r="A456" s="1">
        <f t="shared" si="6"/>
        <v>444</v>
      </c>
      <c r="B456" s="116">
        <f>'Initial Client Information'!B456</f>
        <v>0</v>
      </c>
      <c r="C456" s="117">
        <f>'Initial Client Information'!C456</f>
        <v>0</v>
      </c>
      <c r="D456" s="118">
        <f>'Initial Client Information'!D456</f>
        <v>0</v>
      </c>
      <c r="E456" s="130">
        <f>'Initial Client Information'!E456</f>
        <v>0</v>
      </c>
      <c r="F456" s="140"/>
      <c r="G456" s="136"/>
      <c r="H456" s="136"/>
      <c r="I456" s="142"/>
      <c r="J456" s="176">
        <f>'Discharge Information'!F456</f>
        <v>0</v>
      </c>
      <c r="K456" s="87"/>
    </row>
    <row r="457" spans="1:11" ht="60" customHeight="1" x14ac:dyDescent="0.25">
      <c r="A457" s="1">
        <f t="shared" si="6"/>
        <v>445</v>
      </c>
      <c r="B457" s="116">
        <f>'Initial Client Information'!B457</f>
        <v>0</v>
      </c>
      <c r="C457" s="117">
        <f>'Initial Client Information'!C457</f>
        <v>0</v>
      </c>
      <c r="D457" s="118">
        <f>'Initial Client Information'!D457</f>
        <v>0</v>
      </c>
      <c r="E457" s="130">
        <f>'Initial Client Information'!E457</f>
        <v>0</v>
      </c>
      <c r="F457" s="140"/>
      <c r="G457" s="136"/>
      <c r="H457" s="136"/>
      <c r="I457" s="142"/>
      <c r="J457" s="176">
        <f>'Discharge Information'!F457</f>
        <v>0</v>
      </c>
      <c r="K457" s="87"/>
    </row>
    <row r="458" spans="1:11" ht="60" customHeight="1" x14ac:dyDescent="0.25">
      <c r="A458" s="1">
        <f t="shared" si="6"/>
        <v>446</v>
      </c>
      <c r="B458" s="116">
        <f>'Initial Client Information'!B458</f>
        <v>0</v>
      </c>
      <c r="C458" s="117">
        <f>'Initial Client Information'!C458</f>
        <v>0</v>
      </c>
      <c r="D458" s="118">
        <f>'Initial Client Information'!D458</f>
        <v>0</v>
      </c>
      <c r="E458" s="130">
        <f>'Initial Client Information'!E458</f>
        <v>0</v>
      </c>
      <c r="F458" s="140"/>
      <c r="G458" s="136"/>
      <c r="H458" s="136"/>
      <c r="I458" s="142"/>
      <c r="J458" s="176">
        <f>'Discharge Information'!F458</f>
        <v>0</v>
      </c>
      <c r="K458" s="87"/>
    </row>
    <row r="459" spans="1:11" ht="60" customHeight="1" x14ac:dyDescent="0.25">
      <c r="A459" s="1">
        <f t="shared" si="6"/>
        <v>447</v>
      </c>
      <c r="B459" s="116">
        <f>'Initial Client Information'!B459</f>
        <v>0</v>
      </c>
      <c r="C459" s="117">
        <f>'Initial Client Information'!C459</f>
        <v>0</v>
      </c>
      <c r="D459" s="118">
        <f>'Initial Client Information'!D459</f>
        <v>0</v>
      </c>
      <c r="E459" s="130">
        <f>'Initial Client Information'!E459</f>
        <v>0</v>
      </c>
      <c r="F459" s="140"/>
      <c r="G459" s="136"/>
      <c r="H459" s="136"/>
      <c r="I459" s="142"/>
      <c r="J459" s="176">
        <f>'Discharge Information'!F459</f>
        <v>0</v>
      </c>
      <c r="K459" s="87"/>
    </row>
    <row r="460" spans="1:11" ht="60" customHeight="1" x14ac:dyDescent="0.25">
      <c r="A460" s="1">
        <f t="shared" si="6"/>
        <v>448</v>
      </c>
      <c r="B460" s="116">
        <f>'Initial Client Information'!B460</f>
        <v>0</v>
      </c>
      <c r="C460" s="117">
        <f>'Initial Client Information'!C460</f>
        <v>0</v>
      </c>
      <c r="D460" s="118">
        <f>'Initial Client Information'!D460</f>
        <v>0</v>
      </c>
      <c r="E460" s="130">
        <f>'Initial Client Information'!E460</f>
        <v>0</v>
      </c>
      <c r="F460" s="140"/>
      <c r="G460" s="136"/>
      <c r="H460" s="136"/>
      <c r="I460" s="142"/>
      <c r="J460" s="176">
        <f>'Discharge Information'!F460</f>
        <v>0</v>
      </c>
      <c r="K460" s="87"/>
    </row>
    <row r="461" spans="1:11" ht="60" customHeight="1" x14ac:dyDescent="0.25">
      <c r="A461" s="1">
        <f t="shared" si="6"/>
        <v>449</v>
      </c>
      <c r="B461" s="116">
        <f>'Initial Client Information'!B461</f>
        <v>0</v>
      </c>
      <c r="C461" s="117">
        <f>'Initial Client Information'!C461</f>
        <v>0</v>
      </c>
      <c r="D461" s="118">
        <f>'Initial Client Information'!D461</f>
        <v>0</v>
      </c>
      <c r="E461" s="130">
        <f>'Initial Client Information'!E461</f>
        <v>0</v>
      </c>
      <c r="F461" s="140"/>
      <c r="G461" s="136"/>
      <c r="H461" s="136"/>
      <c r="I461" s="142"/>
      <c r="J461" s="176">
        <f>'Discharge Information'!F461</f>
        <v>0</v>
      </c>
      <c r="K461" s="87"/>
    </row>
    <row r="462" spans="1:11" ht="60" customHeight="1" x14ac:dyDescent="0.25">
      <c r="A462" s="1">
        <f t="shared" ref="A462:A512" si="7">ROW(A450)</f>
        <v>450</v>
      </c>
      <c r="B462" s="116">
        <f>'Initial Client Information'!B462</f>
        <v>0</v>
      </c>
      <c r="C462" s="117">
        <f>'Initial Client Information'!C462</f>
        <v>0</v>
      </c>
      <c r="D462" s="118">
        <f>'Initial Client Information'!D462</f>
        <v>0</v>
      </c>
      <c r="E462" s="130">
        <f>'Initial Client Information'!E462</f>
        <v>0</v>
      </c>
      <c r="F462" s="140"/>
      <c r="G462" s="136"/>
      <c r="H462" s="136"/>
      <c r="I462" s="142"/>
      <c r="J462" s="176">
        <f>'Discharge Information'!F462</f>
        <v>0</v>
      </c>
      <c r="K462" s="87"/>
    </row>
    <row r="463" spans="1:11" ht="60" customHeight="1" x14ac:dyDescent="0.25">
      <c r="A463" s="1">
        <f t="shared" si="7"/>
        <v>451</v>
      </c>
      <c r="B463" s="116">
        <f>'Initial Client Information'!B463</f>
        <v>0</v>
      </c>
      <c r="C463" s="117">
        <f>'Initial Client Information'!C463</f>
        <v>0</v>
      </c>
      <c r="D463" s="118">
        <f>'Initial Client Information'!D463</f>
        <v>0</v>
      </c>
      <c r="E463" s="130">
        <f>'Initial Client Information'!E463</f>
        <v>0</v>
      </c>
      <c r="F463" s="140"/>
      <c r="G463" s="136"/>
      <c r="H463" s="136"/>
      <c r="I463" s="142"/>
      <c r="J463" s="176">
        <f>'Discharge Information'!F463</f>
        <v>0</v>
      </c>
      <c r="K463" s="87"/>
    </row>
    <row r="464" spans="1:11" ht="60" customHeight="1" x14ac:dyDescent="0.25">
      <c r="A464" s="1">
        <f t="shared" si="7"/>
        <v>452</v>
      </c>
      <c r="B464" s="116">
        <f>'Initial Client Information'!B464</f>
        <v>0</v>
      </c>
      <c r="C464" s="117">
        <f>'Initial Client Information'!C464</f>
        <v>0</v>
      </c>
      <c r="D464" s="118">
        <f>'Initial Client Information'!D464</f>
        <v>0</v>
      </c>
      <c r="E464" s="130">
        <f>'Initial Client Information'!E464</f>
        <v>0</v>
      </c>
      <c r="F464" s="140"/>
      <c r="G464" s="136"/>
      <c r="H464" s="136"/>
      <c r="I464" s="142"/>
      <c r="J464" s="176">
        <f>'Discharge Information'!F464</f>
        <v>0</v>
      </c>
      <c r="K464" s="87"/>
    </row>
    <row r="465" spans="1:11" ht="60" customHeight="1" x14ac:dyDescent="0.25">
      <c r="A465" s="1">
        <f t="shared" si="7"/>
        <v>453</v>
      </c>
      <c r="B465" s="116">
        <f>'Initial Client Information'!B465</f>
        <v>0</v>
      </c>
      <c r="C465" s="117">
        <f>'Initial Client Information'!C465</f>
        <v>0</v>
      </c>
      <c r="D465" s="118">
        <f>'Initial Client Information'!D465</f>
        <v>0</v>
      </c>
      <c r="E465" s="130">
        <f>'Initial Client Information'!E465</f>
        <v>0</v>
      </c>
      <c r="F465" s="140"/>
      <c r="G465" s="136"/>
      <c r="H465" s="136"/>
      <c r="I465" s="142"/>
      <c r="J465" s="176">
        <f>'Discharge Information'!F465</f>
        <v>0</v>
      </c>
      <c r="K465" s="87"/>
    </row>
    <row r="466" spans="1:11" ht="60" customHeight="1" x14ac:dyDescent="0.25">
      <c r="A466" s="1">
        <f t="shared" si="7"/>
        <v>454</v>
      </c>
      <c r="B466" s="116">
        <f>'Initial Client Information'!B466</f>
        <v>0</v>
      </c>
      <c r="C466" s="117">
        <f>'Initial Client Information'!C466</f>
        <v>0</v>
      </c>
      <c r="D466" s="118">
        <f>'Initial Client Information'!D466</f>
        <v>0</v>
      </c>
      <c r="E466" s="130">
        <f>'Initial Client Information'!E466</f>
        <v>0</v>
      </c>
      <c r="F466" s="140"/>
      <c r="G466" s="136"/>
      <c r="H466" s="136"/>
      <c r="I466" s="142"/>
      <c r="J466" s="176">
        <f>'Discharge Information'!F466</f>
        <v>0</v>
      </c>
      <c r="K466" s="87"/>
    </row>
    <row r="467" spans="1:11" ht="60" customHeight="1" x14ac:dyDescent="0.25">
      <c r="A467" s="1">
        <f t="shared" si="7"/>
        <v>455</v>
      </c>
      <c r="B467" s="116">
        <f>'Initial Client Information'!B467</f>
        <v>0</v>
      </c>
      <c r="C467" s="117">
        <f>'Initial Client Information'!C467</f>
        <v>0</v>
      </c>
      <c r="D467" s="118">
        <f>'Initial Client Information'!D467</f>
        <v>0</v>
      </c>
      <c r="E467" s="130">
        <f>'Initial Client Information'!E467</f>
        <v>0</v>
      </c>
      <c r="F467" s="140"/>
      <c r="G467" s="136"/>
      <c r="H467" s="136"/>
      <c r="I467" s="142"/>
      <c r="J467" s="176">
        <f>'Discharge Information'!F467</f>
        <v>0</v>
      </c>
      <c r="K467" s="87"/>
    </row>
    <row r="468" spans="1:11" ht="60" customHeight="1" x14ac:dyDescent="0.25">
      <c r="A468" s="1">
        <f t="shared" si="7"/>
        <v>456</v>
      </c>
      <c r="B468" s="116">
        <f>'Initial Client Information'!B468</f>
        <v>0</v>
      </c>
      <c r="C468" s="117">
        <f>'Initial Client Information'!C468</f>
        <v>0</v>
      </c>
      <c r="D468" s="118">
        <f>'Initial Client Information'!D468</f>
        <v>0</v>
      </c>
      <c r="E468" s="130">
        <f>'Initial Client Information'!E468</f>
        <v>0</v>
      </c>
      <c r="F468" s="140"/>
      <c r="G468" s="136"/>
      <c r="H468" s="136"/>
      <c r="I468" s="142"/>
      <c r="J468" s="176">
        <f>'Discharge Information'!F468</f>
        <v>0</v>
      </c>
      <c r="K468" s="87"/>
    </row>
    <row r="469" spans="1:11" ht="60" customHeight="1" x14ac:dyDescent="0.25">
      <c r="A469" s="1">
        <f t="shared" si="7"/>
        <v>457</v>
      </c>
      <c r="B469" s="116">
        <f>'Initial Client Information'!B469</f>
        <v>0</v>
      </c>
      <c r="C469" s="117">
        <f>'Initial Client Information'!C469</f>
        <v>0</v>
      </c>
      <c r="D469" s="118">
        <f>'Initial Client Information'!D469</f>
        <v>0</v>
      </c>
      <c r="E469" s="130">
        <f>'Initial Client Information'!E469</f>
        <v>0</v>
      </c>
      <c r="F469" s="140"/>
      <c r="G469" s="136"/>
      <c r="H469" s="136"/>
      <c r="I469" s="142"/>
      <c r="J469" s="176">
        <f>'Discharge Information'!F469</f>
        <v>0</v>
      </c>
      <c r="K469" s="87"/>
    </row>
    <row r="470" spans="1:11" ht="60" customHeight="1" x14ac:dyDescent="0.25">
      <c r="A470" s="1">
        <f t="shared" si="7"/>
        <v>458</v>
      </c>
      <c r="B470" s="116">
        <f>'Initial Client Information'!B470</f>
        <v>0</v>
      </c>
      <c r="C470" s="117">
        <f>'Initial Client Information'!C470</f>
        <v>0</v>
      </c>
      <c r="D470" s="118">
        <f>'Initial Client Information'!D470</f>
        <v>0</v>
      </c>
      <c r="E470" s="130">
        <f>'Initial Client Information'!E470</f>
        <v>0</v>
      </c>
      <c r="F470" s="140"/>
      <c r="G470" s="136"/>
      <c r="H470" s="136"/>
      <c r="I470" s="142"/>
      <c r="J470" s="176">
        <f>'Discharge Information'!F470</f>
        <v>0</v>
      </c>
      <c r="K470" s="87"/>
    </row>
    <row r="471" spans="1:11" ht="60" customHeight="1" x14ac:dyDescent="0.25">
      <c r="A471" s="1">
        <f t="shared" si="7"/>
        <v>459</v>
      </c>
      <c r="B471" s="116">
        <f>'Initial Client Information'!B471</f>
        <v>0</v>
      </c>
      <c r="C471" s="117">
        <f>'Initial Client Information'!C471</f>
        <v>0</v>
      </c>
      <c r="D471" s="118">
        <f>'Initial Client Information'!D471</f>
        <v>0</v>
      </c>
      <c r="E471" s="130">
        <f>'Initial Client Information'!E471</f>
        <v>0</v>
      </c>
      <c r="F471" s="140"/>
      <c r="G471" s="136"/>
      <c r="H471" s="136"/>
      <c r="I471" s="142"/>
      <c r="J471" s="176">
        <f>'Discharge Information'!F471</f>
        <v>0</v>
      </c>
      <c r="K471" s="87"/>
    </row>
    <row r="472" spans="1:11" ht="60" customHeight="1" x14ac:dyDescent="0.25">
      <c r="A472" s="1">
        <f t="shared" si="7"/>
        <v>460</v>
      </c>
      <c r="B472" s="116">
        <f>'Initial Client Information'!B472</f>
        <v>0</v>
      </c>
      <c r="C472" s="117">
        <f>'Initial Client Information'!C472</f>
        <v>0</v>
      </c>
      <c r="D472" s="118">
        <f>'Initial Client Information'!D472</f>
        <v>0</v>
      </c>
      <c r="E472" s="130">
        <f>'Initial Client Information'!E472</f>
        <v>0</v>
      </c>
      <c r="F472" s="140"/>
      <c r="G472" s="136"/>
      <c r="H472" s="136"/>
      <c r="I472" s="142"/>
      <c r="J472" s="176">
        <f>'Discharge Information'!F472</f>
        <v>0</v>
      </c>
      <c r="K472" s="87"/>
    </row>
    <row r="473" spans="1:11" ht="60" customHeight="1" x14ac:dyDescent="0.25">
      <c r="A473" s="1">
        <f t="shared" si="7"/>
        <v>461</v>
      </c>
      <c r="B473" s="116">
        <f>'Initial Client Information'!B473</f>
        <v>0</v>
      </c>
      <c r="C473" s="117">
        <f>'Initial Client Information'!C473</f>
        <v>0</v>
      </c>
      <c r="D473" s="118">
        <f>'Initial Client Information'!D473</f>
        <v>0</v>
      </c>
      <c r="E473" s="130">
        <f>'Initial Client Information'!E473</f>
        <v>0</v>
      </c>
      <c r="F473" s="140"/>
      <c r="G473" s="136"/>
      <c r="H473" s="136"/>
      <c r="I473" s="142"/>
      <c r="J473" s="176">
        <f>'Discharge Information'!F473</f>
        <v>0</v>
      </c>
      <c r="K473" s="87"/>
    </row>
    <row r="474" spans="1:11" ht="60" customHeight="1" x14ac:dyDescent="0.25">
      <c r="A474" s="1">
        <f t="shared" si="7"/>
        <v>462</v>
      </c>
      <c r="B474" s="116">
        <f>'Initial Client Information'!B474</f>
        <v>0</v>
      </c>
      <c r="C474" s="117">
        <f>'Initial Client Information'!C474</f>
        <v>0</v>
      </c>
      <c r="D474" s="118">
        <f>'Initial Client Information'!D474</f>
        <v>0</v>
      </c>
      <c r="E474" s="130">
        <f>'Initial Client Information'!E474</f>
        <v>0</v>
      </c>
      <c r="F474" s="140"/>
      <c r="G474" s="136"/>
      <c r="H474" s="136"/>
      <c r="I474" s="142"/>
      <c r="J474" s="176">
        <f>'Discharge Information'!F474</f>
        <v>0</v>
      </c>
      <c r="K474" s="87"/>
    </row>
    <row r="475" spans="1:11" ht="60" customHeight="1" x14ac:dyDescent="0.25">
      <c r="A475" s="1">
        <f t="shared" si="7"/>
        <v>463</v>
      </c>
      <c r="B475" s="116">
        <f>'Initial Client Information'!B475</f>
        <v>0</v>
      </c>
      <c r="C475" s="117">
        <f>'Initial Client Information'!C475</f>
        <v>0</v>
      </c>
      <c r="D475" s="118">
        <f>'Initial Client Information'!D475</f>
        <v>0</v>
      </c>
      <c r="E475" s="130">
        <f>'Initial Client Information'!E475</f>
        <v>0</v>
      </c>
      <c r="F475" s="140"/>
      <c r="G475" s="136"/>
      <c r="H475" s="136"/>
      <c r="I475" s="142"/>
      <c r="J475" s="176">
        <f>'Discharge Information'!F475</f>
        <v>0</v>
      </c>
      <c r="K475" s="87"/>
    </row>
    <row r="476" spans="1:11" ht="60" customHeight="1" x14ac:dyDescent="0.25">
      <c r="A476" s="1">
        <f t="shared" si="7"/>
        <v>464</v>
      </c>
      <c r="B476" s="116">
        <f>'Initial Client Information'!B476</f>
        <v>0</v>
      </c>
      <c r="C476" s="117">
        <f>'Initial Client Information'!C476</f>
        <v>0</v>
      </c>
      <c r="D476" s="118">
        <f>'Initial Client Information'!D476</f>
        <v>0</v>
      </c>
      <c r="E476" s="130">
        <f>'Initial Client Information'!E476</f>
        <v>0</v>
      </c>
      <c r="F476" s="140"/>
      <c r="G476" s="136"/>
      <c r="H476" s="136"/>
      <c r="I476" s="142"/>
      <c r="J476" s="176">
        <f>'Discharge Information'!F476</f>
        <v>0</v>
      </c>
      <c r="K476" s="87"/>
    </row>
    <row r="477" spans="1:11" ht="60" customHeight="1" x14ac:dyDescent="0.25">
      <c r="A477" s="1">
        <f t="shared" si="7"/>
        <v>465</v>
      </c>
      <c r="B477" s="116">
        <f>'Initial Client Information'!B477</f>
        <v>0</v>
      </c>
      <c r="C477" s="117">
        <f>'Initial Client Information'!C477</f>
        <v>0</v>
      </c>
      <c r="D477" s="118">
        <f>'Initial Client Information'!D477</f>
        <v>0</v>
      </c>
      <c r="E477" s="130">
        <f>'Initial Client Information'!E477</f>
        <v>0</v>
      </c>
      <c r="F477" s="140"/>
      <c r="G477" s="136"/>
      <c r="H477" s="136"/>
      <c r="I477" s="142"/>
      <c r="J477" s="176">
        <f>'Discharge Information'!F477</f>
        <v>0</v>
      </c>
      <c r="K477" s="87"/>
    </row>
    <row r="478" spans="1:11" ht="60" customHeight="1" x14ac:dyDescent="0.25">
      <c r="A478" s="1">
        <f t="shared" si="7"/>
        <v>466</v>
      </c>
      <c r="B478" s="116">
        <f>'Initial Client Information'!B478</f>
        <v>0</v>
      </c>
      <c r="C478" s="117">
        <f>'Initial Client Information'!C478</f>
        <v>0</v>
      </c>
      <c r="D478" s="118">
        <f>'Initial Client Information'!D478</f>
        <v>0</v>
      </c>
      <c r="E478" s="130">
        <f>'Initial Client Information'!E478</f>
        <v>0</v>
      </c>
      <c r="F478" s="140"/>
      <c r="G478" s="136"/>
      <c r="H478" s="136"/>
      <c r="I478" s="142"/>
      <c r="J478" s="176">
        <f>'Discharge Information'!F478</f>
        <v>0</v>
      </c>
      <c r="K478" s="87"/>
    </row>
    <row r="479" spans="1:11" ht="60" customHeight="1" x14ac:dyDescent="0.25">
      <c r="A479" s="1">
        <f t="shared" si="7"/>
        <v>467</v>
      </c>
      <c r="B479" s="116">
        <f>'Initial Client Information'!B479</f>
        <v>0</v>
      </c>
      <c r="C479" s="117">
        <f>'Initial Client Information'!C479</f>
        <v>0</v>
      </c>
      <c r="D479" s="118">
        <f>'Initial Client Information'!D479</f>
        <v>0</v>
      </c>
      <c r="E479" s="130">
        <f>'Initial Client Information'!E479</f>
        <v>0</v>
      </c>
      <c r="F479" s="140"/>
      <c r="G479" s="136"/>
      <c r="H479" s="136"/>
      <c r="I479" s="142"/>
      <c r="J479" s="176">
        <f>'Discharge Information'!F479</f>
        <v>0</v>
      </c>
      <c r="K479" s="87"/>
    </row>
    <row r="480" spans="1:11" ht="60" customHeight="1" x14ac:dyDescent="0.25">
      <c r="A480" s="1">
        <f t="shared" si="7"/>
        <v>468</v>
      </c>
      <c r="B480" s="116">
        <f>'Initial Client Information'!B480</f>
        <v>0</v>
      </c>
      <c r="C480" s="117">
        <f>'Initial Client Information'!C480</f>
        <v>0</v>
      </c>
      <c r="D480" s="118">
        <f>'Initial Client Information'!D480</f>
        <v>0</v>
      </c>
      <c r="E480" s="130">
        <f>'Initial Client Information'!E480</f>
        <v>0</v>
      </c>
      <c r="F480" s="140"/>
      <c r="G480" s="136"/>
      <c r="H480" s="136"/>
      <c r="I480" s="142"/>
      <c r="J480" s="176">
        <f>'Discharge Information'!F480</f>
        <v>0</v>
      </c>
      <c r="K480" s="87"/>
    </row>
    <row r="481" spans="1:11" ht="60" customHeight="1" x14ac:dyDescent="0.25">
      <c r="A481" s="1">
        <f t="shared" si="7"/>
        <v>469</v>
      </c>
      <c r="B481" s="116">
        <f>'Initial Client Information'!B481</f>
        <v>0</v>
      </c>
      <c r="C481" s="117">
        <f>'Initial Client Information'!C481</f>
        <v>0</v>
      </c>
      <c r="D481" s="118">
        <f>'Initial Client Information'!D481</f>
        <v>0</v>
      </c>
      <c r="E481" s="130">
        <f>'Initial Client Information'!E481</f>
        <v>0</v>
      </c>
      <c r="F481" s="140"/>
      <c r="G481" s="136"/>
      <c r="H481" s="136"/>
      <c r="I481" s="142"/>
      <c r="J481" s="176">
        <f>'Discharge Information'!F481</f>
        <v>0</v>
      </c>
      <c r="K481" s="87"/>
    </row>
    <row r="482" spans="1:11" ht="60" customHeight="1" x14ac:dyDescent="0.25">
      <c r="A482" s="1">
        <f t="shared" si="7"/>
        <v>470</v>
      </c>
      <c r="B482" s="116">
        <f>'Initial Client Information'!B482</f>
        <v>0</v>
      </c>
      <c r="C482" s="117">
        <f>'Initial Client Information'!C482</f>
        <v>0</v>
      </c>
      <c r="D482" s="118">
        <f>'Initial Client Information'!D482</f>
        <v>0</v>
      </c>
      <c r="E482" s="130">
        <f>'Initial Client Information'!E482</f>
        <v>0</v>
      </c>
      <c r="F482" s="140"/>
      <c r="G482" s="136"/>
      <c r="H482" s="136"/>
      <c r="I482" s="142"/>
      <c r="J482" s="176">
        <f>'Discharge Information'!F482</f>
        <v>0</v>
      </c>
      <c r="K482" s="87"/>
    </row>
    <row r="483" spans="1:11" ht="60" customHeight="1" x14ac:dyDescent="0.25">
      <c r="A483" s="1">
        <f t="shared" si="7"/>
        <v>471</v>
      </c>
      <c r="B483" s="116">
        <f>'Initial Client Information'!B483</f>
        <v>0</v>
      </c>
      <c r="C483" s="117">
        <f>'Initial Client Information'!C483</f>
        <v>0</v>
      </c>
      <c r="D483" s="118">
        <f>'Initial Client Information'!D483</f>
        <v>0</v>
      </c>
      <c r="E483" s="130">
        <f>'Initial Client Information'!E483</f>
        <v>0</v>
      </c>
      <c r="F483" s="140"/>
      <c r="G483" s="136"/>
      <c r="H483" s="136"/>
      <c r="I483" s="142"/>
      <c r="J483" s="176">
        <f>'Discharge Information'!F483</f>
        <v>0</v>
      </c>
      <c r="K483" s="87"/>
    </row>
    <row r="484" spans="1:11" ht="60" customHeight="1" x14ac:dyDescent="0.25">
      <c r="A484" s="1">
        <f t="shared" si="7"/>
        <v>472</v>
      </c>
      <c r="B484" s="116">
        <f>'Initial Client Information'!B484</f>
        <v>0</v>
      </c>
      <c r="C484" s="117">
        <f>'Initial Client Information'!C484</f>
        <v>0</v>
      </c>
      <c r="D484" s="118">
        <f>'Initial Client Information'!D484</f>
        <v>0</v>
      </c>
      <c r="E484" s="130">
        <f>'Initial Client Information'!E484</f>
        <v>0</v>
      </c>
      <c r="F484" s="140"/>
      <c r="G484" s="136"/>
      <c r="H484" s="136"/>
      <c r="I484" s="142"/>
      <c r="J484" s="176">
        <f>'Discharge Information'!F484</f>
        <v>0</v>
      </c>
      <c r="K484" s="87"/>
    </row>
    <row r="485" spans="1:11" ht="60" customHeight="1" x14ac:dyDescent="0.25">
      <c r="A485" s="1">
        <f t="shared" si="7"/>
        <v>473</v>
      </c>
      <c r="B485" s="116">
        <f>'Initial Client Information'!B485</f>
        <v>0</v>
      </c>
      <c r="C485" s="117">
        <f>'Initial Client Information'!C485</f>
        <v>0</v>
      </c>
      <c r="D485" s="118">
        <f>'Initial Client Information'!D485</f>
        <v>0</v>
      </c>
      <c r="E485" s="130">
        <f>'Initial Client Information'!E485</f>
        <v>0</v>
      </c>
      <c r="F485" s="140"/>
      <c r="G485" s="136"/>
      <c r="H485" s="136"/>
      <c r="I485" s="142"/>
      <c r="J485" s="176">
        <f>'Discharge Information'!F485</f>
        <v>0</v>
      </c>
      <c r="K485" s="87"/>
    </row>
    <row r="486" spans="1:11" ht="60" customHeight="1" x14ac:dyDescent="0.25">
      <c r="A486" s="1">
        <f t="shared" si="7"/>
        <v>474</v>
      </c>
      <c r="B486" s="116">
        <f>'Initial Client Information'!B486</f>
        <v>0</v>
      </c>
      <c r="C486" s="117">
        <f>'Initial Client Information'!C486</f>
        <v>0</v>
      </c>
      <c r="D486" s="118">
        <f>'Initial Client Information'!D486</f>
        <v>0</v>
      </c>
      <c r="E486" s="130">
        <f>'Initial Client Information'!E486</f>
        <v>0</v>
      </c>
      <c r="F486" s="140"/>
      <c r="G486" s="136"/>
      <c r="H486" s="136"/>
      <c r="I486" s="142"/>
      <c r="J486" s="176">
        <f>'Discharge Information'!F486</f>
        <v>0</v>
      </c>
      <c r="K486" s="87"/>
    </row>
    <row r="487" spans="1:11" ht="60" customHeight="1" x14ac:dyDescent="0.25">
      <c r="A487" s="1">
        <f t="shared" si="7"/>
        <v>475</v>
      </c>
      <c r="B487" s="116">
        <f>'Initial Client Information'!B487</f>
        <v>0</v>
      </c>
      <c r="C487" s="117">
        <f>'Initial Client Information'!C487</f>
        <v>0</v>
      </c>
      <c r="D487" s="118">
        <f>'Initial Client Information'!D487</f>
        <v>0</v>
      </c>
      <c r="E487" s="130">
        <f>'Initial Client Information'!E487</f>
        <v>0</v>
      </c>
      <c r="F487" s="140"/>
      <c r="G487" s="136"/>
      <c r="H487" s="136"/>
      <c r="I487" s="142"/>
      <c r="J487" s="176">
        <f>'Discharge Information'!F487</f>
        <v>0</v>
      </c>
      <c r="K487" s="87"/>
    </row>
    <row r="488" spans="1:11" ht="60" customHeight="1" x14ac:dyDescent="0.25">
      <c r="A488" s="1">
        <f t="shared" si="7"/>
        <v>476</v>
      </c>
      <c r="B488" s="116">
        <f>'Initial Client Information'!B488</f>
        <v>0</v>
      </c>
      <c r="C488" s="117">
        <f>'Initial Client Information'!C488</f>
        <v>0</v>
      </c>
      <c r="D488" s="118">
        <f>'Initial Client Information'!D488</f>
        <v>0</v>
      </c>
      <c r="E488" s="130">
        <f>'Initial Client Information'!E488</f>
        <v>0</v>
      </c>
      <c r="F488" s="140"/>
      <c r="G488" s="136"/>
      <c r="H488" s="136"/>
      <c r="I488" s="142"/>
      <c r="J488" s="176">
        <f>'Discharge Information'!F488</f>
        <v>0</v>
      </c>
      <c r="K488" s="87"/>
    </row>
    <row r="489" spans="1:11" ht="60" customHeight="1" x14ac:dyDescent="0.25">
      <c r="A489" s="1">
        <f t="shared" si="7"/>
        <v>477</v>
      </c>
      <c r="B489" s="116">
        <f>'Initial Client Information'!B489</f>
        <v>0</v>
      </c>
      <c r="C489" s="117">
        <f>'Initial Client Information'!C489</f>
        <v>0</v>
      </c>
      <c r="D489" s="118">
        <f>'Initial Client Information'!D489</f>
        <v>0</v>
      </c>
      <c r="E489" s="130">
        <f>'Initial Client Information'!E489</f>
        <v>0</v>
      </c>
      <c r="F489" s="140"/>
      <c r="G489" s="136"/>
      <c r="H489" s="136"/>
      <c r="I489" s="142"/>
      <c r="J489" s="176">
        <f>'Discharge Information'!F489</f>
        <v>0</v>
      </c>
      <c r="K489" s="87"/>
    </row>
    <row r="490" spans="1:11" ht="60" customHeight="1" x14ac:dyDescent="0.25">
      <c r="A490" s="1">
        <f t="shared" si="7"/>
        <v>478</v>
      </c>
      <c r="B490" s="116">
        <f>'Initial Client Information'!B490</f>
        <v>0</v>
      </c>
      <c r="C490" s="117">
        <f>'Initial Client Information'!C490</f>
        <v>0</v>
      </c>
      <c r="D490" s="118">
        <f>'Initial Client Information'!D490</f>
        <v>0</v>
      </c>
      <c r="E490" s="130">
        <f>'Initial Client Information'!E490</f>
        <v>0</v>
      </c>
      <c r="F490" s="140"/>
      <c r="G490" s="136"/>
      <c r="H490" s="136"/>
      <c r="I490" s="142"/>
      <c r="J490" s="176">
        <f>'Discharge Information'!F490</f>
        <v>0</v>
      </c>
      <c r="K490" s="87"/>
    </row>
    <row r="491" spans="1:11" ht="60" customHeight="1" x14ac:dyDescent="0.25">
      <c r="A491" s="1">
        <f t="shared" si="7"/>
        <v>479</v>
      </c>
      <c r="B491" s="116">
        <f>'Initial Client Information'!B491</f>
        <v>0</v>
      </c>
      <c r="C491" s="117">
        <f>'Initial Client Information'!C491</f>
        <v>0</v>
      </c>
      <c r="D491" s="118">
        <f>'Initial Client Information'!D491</f>
        <v>0</v>
      </c>
      <c r="E491" s="130">
        <f>'Initial Client Information'!E491</f>
        <v>0</v>
      </c>
      <c r="F491" s="140"/>
      <c r="G491" s="136"/>
      <c r="H491" s="136"/>
      <c r="I491" s="142"/>
      <c r="J491" s="176">
        <f>'Discharge Information'!F491</f>
        <v>0</v>
      </c>
      <c r="K491" s="87"/>
    </row>
    <row r="492" spans="1:11" ht="60" customHeight="1" x14ac:dyDescent="0.25">
      <c r="A492" s="1">
        <f t="shared" si="7"/>
        <v>480</v>
      </c>
      <c r="B492" s="116">
        <f>'Initial Client Information'!B492</f>
        <v>0</v>
      </c>
      <c r="C492" s="117">
        <f>'Initial Client Information'!C492</f>
        <v>0</v>
      </c>
      <c r="D492" s="118">
        <f>'Initial Client Information'!D492</f>
        <v>0</v>
      </c>
      <c r="E492" s="130">
        <f>'Initial Client Information'!E492</f>
        <v>0</v>
      </c>
      <c r="F492" s="140"/>
      <c r="G492" s="136"/>
      <c r="H492" s="136"/>
      <c r="I492" s="142"/>
      <c r="J492" s="176">
        <f>'Discharge Information'!F492</f>
        <v>0</v>
      </c>
      <c r="K492" s="87"/>
    </row>
    <row r="493" spans="1:11" ht="60" customHeight="1" x14ac:dyDescent="0.25">
      <c r="A493" s="1">
        <f t="shared" si="7"/>
        <v>481</v>
      </c>
      <c r="B493" s="116">
        <f>'Initial Client Information'!B493</f>
        <v>0</v>
      </c>
      <c r="C493" s="117">
        <f>'Initial Client Information'!C493</f>
        <v>0</v>
      </c>
      <c r="D493" s="118">
        <f>'Initial Client Information'!D493</f>
        <v>0</v>
      </c>
      <c r="E493" s="130">
        <f>'Initial Client Information'!E493</f>
        <v>0</v>
      </c>
      <c r="F493" s="140"/>
      <c r="G493" s="136"/>
      <c r="H493" s="136"/>
      <c r="I493" s="142"/>
      <c r="J493" s="176">
        <f>'Discharge Information'!F493</f>
        <v>0</v>
      </c>
      <c r="K493" s="87"/>
    </row>
    <row r="494" spans="1:11" ht="60" customHeight="1" x14ac:dyDescent="0.25">
      <c r="A494" s="1">
        <f t="shared" si="7"/>
        <v>482</v>
      </c>
      <c r="B494" s="116">
        <f>'Initial Client Information'!B494</f>
        <v>0</v>
      </c>
      <c r="C494" s="117">
        <f>'Initial Client Information'!C494</f>
        <v>0</v>
      </c>
      <c r="D494" s="118">
        <f>'Initial Client Information'!D494</f>
        <v>0</v>
      </c>
      <c r="E494" s="130">
        <f>'Initial Client Information'!E494</f>
        <v>0</v>
      </c>
      <c r="F494" s="140"/>
      <c r="G494" s="136"/>
      <c r="H494" s="136"/>
      <c r="I494" s="142"/>
      <c r="J494" s="176">
        <f>'Discharge Information'!F494</f>
        <v>0</v>
      </c>
      <c r="K494" s="87"/>
    </row>
    <row r="495" spans="1:11" ht="60" customHeight="1" x14ac:dyDescent="0.25">
      <c r="A495" s="1">
        <f t="shared" si="7"/>
        <v>483</v>
      </c>
      <c r="B495" s="116">
        <f>'Initial Client Information'!B495</f>
        <v>0</v>
      </c>
      <c r="C495" s="117">
        <f>'Initial Client Information'!C495</f>
        <v>0</v>
      </c>
      <c r="D495" s="118">
        <f>'Initial Client Information'!D495</f>
        <v>0</v>
      </c>
      <c r="E495" s="130">
        <f>'Initial Client Information'!E495</f>
        <v>0</v>
      </c>
      <c r="F495" s="140"/>
      <c r="G495" s="136"/>
      <c r="H495" s="136"/>
      <c r="I495" s="142"/>
      <c r="J495" s="176">
        <f>'Discharge Information'!F495</f>
        <v>0</v>
      </c>
      <c r="K495" s="87"/>
    </row>
    <row r="496" spans="1:11" ht="60" customHeight="1" x14ac:dyDescent="0.25">
      <c r="A496" s="1">
        <f t="shared" si="7"/>
        <v>484</v>
      </c>
      <c r="B496" s="116">
        <f>'Initial Client Information'!B496</f>
        <v>0</v>
      </c>
      <c r="C496" s="117">
        <f>'Initial Client Information'!C496</f>
        <v>0</v>
      </c>
      <c r="D496" s="118">
        <f>'Initial Client Information'!D496</f>
        <v>0</v>
      </c>
      <c r="E496" s="130">
        <f>'Initial Client Information'!E496</f>
        <v>0</v>
      </c>
      <c r="F496" s="140"/>
      <c r="G496" s="136"/>
      <c r="H496" s="136"/>
      <c r="I496" s="142"/>
      <c r="J496" s="176">
        <f>'Discharge Information'!F496</f>
        <v>0</v>
      </c>
      <c r="K496" s="87"/>
    </row>
    <row r="497" spans="1:11" ht="60" customHeight="1" x14ac:dyDescent="0.25">
      <c r="A497" s="1">
        <f t="shared" si="7"/>
        <v>485</v>
      </c>
      <c r="B497" s="116">
        <f>'Initial Client Information'!B497</f>
        <v>0</v>
      </c>
      <c r="C497" s="117">
        <f>'Initial Client Information'!C497</f>
        <v>0</v>
      </c>
      <c r="D497" s="118">
        <f>'Initial Client Information'!D497</f>
        <v>0</v>
      </c>
      <c r="E497" s="130">
        <f>'Initial Client Information'!E497</f>
        <v>0</v>
      </c>
      <c r="F497" s="140"/>
      <c r="G497" s="136"/>
      <c r="H497" s="136"/>
      <c r="I497" s="142"/>
      <c r="J497" s="176">
        <f>'Discharge Information'!F497</f>
        <v>0</v>
      </c>
      <c r="K497" s="87"/>
    </row>
    <row r="498" spans="1:11" ht="60" customHeight="1" x14ac:dyDescent="0.25">
      <c r="A498" s="1">
        <f t="shared" si="7"/>
        <v>486</v>
      </c>
      <c r="B498" s="116">
        <f>'Initial Client Information'!B498</f>
        <v>0</v>
      </c>
      <c r="C498" s="117">
        <f>'Initial Client Information'!C498</f>
        <v>0</v>
      </c>
      <c r="D498" s="118">
        <f>'Initial Client Information'!D498</f>
        <v>0</v>
      </c>
      <c r="E498" s="130">
        <f>'Initial Client Information'!E498</f>
        <v>0</v>
      </c>
      <c r="F498" s="140"/>
      <c r="G498" s="136"/>
      <c r="H498" s="136"/>
      <c r="I498" s="142"/>
      <c r="J498" s="176">
        <f>'Discharge Information'!F498</f>
        <v>0</v>
      </c>
      <c r="K498" s="87"/>
    </row>
    <row r="499" spans="1:11" ht="60" customHeight="1" x14ac:dyDescent="0.25">
      <c r="A499" s="1">
        <f t="shared" si="7"/>
        <v>487</v>
      </c>
      <c r="B499" s="116">
        <f>'Initial Client Information'!B499</f>
        <v>0</v>
      </c>
      <c r="C499" s="117">
        <f>'Initial Client Information'!C499</f>
        <v>0</v>
      </c>
      <c r="D499" s="118">
        <f>'Initial Client Information'!D499</f>
        <v>0</v>
      </c>
      <c r="E499" s="130">
        <f>'Initial Client Information'!E499</f>
        <v>0</v>
      </c>
      <c r="F499" s="140"/>
      <c r="G499" s="136"/>
      <c r="H499" s="136"/>
      <c r="I499" s="142"/>
      <c r="J499" s="176">
        <f>'Discharge Information'!F499</f>
        <v>0</v>
      </c>
      <c r="K499" s="87"/>
    </row>
    <row r="500" spans="1:11" ht="60" customHeight="1" x14ac:dyDescent="0.25">
      <c r="A500" s="1">
        <f t="shared" si="7"/>
        <v>488</v>
      </c>
      <c r="B500" s="116">
        <f>'Initial Client Information'!B500</f>
        <v>0</v>
      </c>
      <c r="C500" s="117">
        <f>'Initial Client Information'!C500</f>
        <v>0</v>
      </c>
      <c r="D500" s="118">
        <f>'Initial Client Information'!D500</f>
        <v>0</v>
      </c>
      <c r="E500" s="130">
        <f>'Initial Client Information'!E500</f>
        <v>0</v>
      </c>
      <c r="F500" s="140"/>
      <c r="G500" s="136"/>
      <c r="H500" s="136"/>
      <c r="I500" s="142"/>
      <c r="J500" s="176">
        <f>'Discharge Information'!F500</f>
        <v>0</v>
      </c>
      <c r="K500" s="87"/>
    </row>
    <row r="501" spans="1:11" ht="60" customHeight="1" x14ac:dyDescent="0.25">
      <c r="A501" s="1">
        <f t="shared" si="7"/>
        <v>489</v>
      </c>
      <c r="B501" s="116">
        <f>'Initial Client Information'!B501</f>
        <v>0</v>
      </c>
      <c r="C501" s="117">
        <f>'Initial Client Information'!C501</f>
        <v>0</v>
      </c>
      <c r="D501" s="118">
        <f>'Initial Client Information'!D501</f>
        <v>0</v>
      </c>
      <c r="E501" s="130">
        <f>'Initial Client Information'!E501</f>
        <v>0</v>
      </c>
      <c r="F501" s="140"/>
      <c r="G501" s="136"/>
      <c r="H501" s="136"/>
      <c r="I501" s="142"/>
      <c r="J501" s="176">
        <f>'Discharge Information'!F501</f>
        <v>0</v>
      </c>
      <c r="K501" s="87"/>
    </row>
    <row r="502" spans="1:11" ht="60" customHeight="1" x14ac:dyDescent="0.25">
      <c r="A502" s="1">
        <f t="shared" si="7"/>
        <v>490</v>
      </c>
      <c r="B502" s="116">
        <f>'Initial Client Information'!B502</f>
        <v>0</v>
      </c>
      <c r="C502" s="117">
        <f>'Initial Client Information'!C502</f>
        <v>0</v>
      </c>
      <c r="D502" s="118">
        <f>'Initial Client Information'!D502</f>
        <v>0</v>
      </c>
      <c r="E502" s="130">
        <f>'Initial Client Information'!E502</f>
        <v>0</v>
      </c>
      <c r="F502" s="140"/>
      <c r="G502" s="136"/>
      <c r="H502" s="136"/>
      <c r="I502" s="142"/>
      <c r="J502" s="176">
        <f>'Discharge Information'!F502</f>
        <v>0</v>
      </c>
      <c r="K502" s="87"/>
    </row>
    <row r="503" spans="1:11" ht="60" customHeight="1" x14ac:dyDescent="0.25">
      <c r="A503" s="1">
        <f t="shared" si="7"/>
        <v>491</v>
      </c>
      <c r="B503" s="116">
        <f>'Initial Client Information'!B503</f>
        <v>0</v>
      </c>
      <c r="C503" s="117">
        <f>'Initial Client Information'!C503</f>
        <v>0</v>
      </c>
      <c r="D503" s="118">
        <f>'Initial Client Information'!D503</f>
        <v>0</v>
      </c>
      <c r="E503" s="130">
        <f>'Initial Client Information'!E503</f>
        <v>0</v>
      </c>
      <c r="F503" s="140"/>
      <c r="G503" s="136"/>
      <c r="H503" s="136"/>
      <c r="I503" s="142"/>
      <c r="J503" s="176">
        <f>'Discharge Information'!F503</f>
        <v>0</v>
      </c>
      <c r="K503" s="87"/>
    </row>
    <row r="504" spans="1:11" ht="60" customHeight="1" x14ac:dyDescent="0.25">
      <c r="A504" s="1">
        <f t="shared" si="7"/>
        <v>492</v>
      </c>
      <c r="B504" s="116">
        <f>'Initial Client Information'!B504</f>
        <v>0</v>
      </c>
      <c r="C504" s="117">
        <f>'Initial Client Information'!C504</f>
        <v>0</v>
      </c>
      <c r="D504" s="118">
        <f>'Initial Client Information'!D504</f>
        <v>0</v>
      </c>
      <c r="E504" s="130">
        <f>'Initial Client Information'!E504</f>
        <v>0</v>
      </c>
      <c r="F504" s="140"/>
      <c r="G504" s="136"/>
      <c r="H504" s="136"/>
      <c r="I504" s="142"/>
      <c r="J504" s="176">
        <f>'Discharge Information'!F504</f>
        <v>0</v>
      </c>
      <c r="K504" s="87"/>
    </row>
    <row r="505" spans="1:11" ht="60" customHeight="1" x14ac:dyDescent="0.25">
      <c r="A505" s="1">
        <f t="shared" si="7"/>
        <v>493</v>
      </c>
      <c r="B505" s="116">
        <f>'Initial Client Information'!B505</f>
        <v>0</v>
      </c>
      <c r="C505" s="117">
        <f>'Initial Client Information'!C505</f>
        <v>0</v>
      </c>
      <c r="D505" s="118">
        <f>'Initial Client Information'!D505</f>
        <v>0</v>
      </c>
      <c r="E505" s="130">
        <f>'Initial Client Information'!E505</f>
        <v>0</v>
      </c>
      <c r="F505" s="140"/>
      <c r="G505" s="136"/>
      <c r="H505" s="136"/>
      <c r="I505" s="142"/>
      <c r="J505" s="176">
        <f>'Discharge Information'!F505</f>
        <v>0</v>
      </c>
      <c r="K505" s="87"/>
    </row>
    <row r="506" spans="1:11" ht="60" customHeight="1" x14ac:dyDescent="0.25">
      <c r="A506" s="1">
        <f t="shared" si="7"/>
        <v>494</v>
      </c>
      <c r="B506" s="116">
        <f>'Initial Client Information'!B506</f>
        <v>0</v>
      </c>
      <c r="C506" s="117">
        <f>'Initial Client Information'!C506</f>
        <v>0</v>
      </c>
      <c r="D506" s="118">
        <f>'Initial Client Information'!D506</f>
        <v>0</v>
      </c>
      <c r="E506" s="130">
        <f>'Initial Client Information'!E506</f>
        <v>0</v>
      </c>
      <c r="F506" s="140"/>
      <c r="G506" s="136"/>
      <c r="H506" s="136"/>
      <c r="I506" s="142"/>
      <c r="J506" s="176">
        <f>'Discharge Information'!F506</f>
        <v>0</v>
      </c>
      <c r="K506" s="87"/>
    </row>
    <row r="507" spans="1:11" ht="60" customHeight="1" x14ac:dyDescent="0.25">
      <c r="A507" s="1">
        <f t="shared" si="7"/>
        <v>495</v>
      </c>
      <c r="B507" s="116">
        <f>'Initial Client Information'!B507</f>
        <v>0</v>
      </c>
      <c r="C507" s="117">
        <f>'Initial Client Information'!C507</f>
        <v>0</v>
      </c>
      <c r="D507" s="118">
        <f>'Initial Client Information'!D507</f>
        <v>0</v>
      </c>
      <c r="E507" s="130">
        <f>'Initial Client Information'!E507</f>
        <v>0</v>
      </c>
      <c r="F507" s="140"/>
      <c r="G507" s="136"/>
      <c r="H507" s="136"/>
      <c r="I507" s="142"/>
      <c r="J507" s="176">
        <f>'Discharge Information'!F507</f>
        <v>0</v>
      </c>
      <c r="K507" s="87"/>
    </row>
    <row r="508" spans="1:11" ht="60" customHeight="1" x14ac:dyDescent="0.25">
      <c r="A508" s="1">
        <f t="shared" si="7"/>
        <v>496</v>
      </c>
      <c r="B508" s="116">
        <f>'Initial Client Information'!B508</f>
        <v>0</v>
      </c>
      <c r="C508" s="117">
        <f>'Initial Client Information'!C508</f>
        <v>0</v>
      </c>
      <c r="D508" s="118">
        <f>'Initial Client Information'!D508</f>
        <v>0</v>
      </c>
      <c r="E508" s="130">
        <f>'Initial Client Information'!E508</f>
        <v>0</v>
      </c>
      <c r="F508" s="140"/>
      <c r="G508" s="136"/>
      <c r="H508" s="136"/>
      <c r="I508" s="142"/>
      <c r="J508" s="176">
        <f>'Discharge Information'!F508</f>
        <v>0</v>
      </c>
      <c r="K508" s="87"/>
    </row>
    <row r="509" spans="1:11" ht="60" customHeight="1" x14ac:dyDescent="0.25">
      <c r="A509" s="1">
        <f t="shared" si="7"/>
        <v>497</v>
      </c>
      <c r="B509" s="116">
        <f>'Initial Client Information'!B509</f>
        <v>0</v>
      </c>
      <c r="C509" s="117">
        <f>'Initial Client Information'!C509</f>
        <v>0</v>
      </c>
      <c r="D509" s="118">
        <f>'Initial Client Information'!D509</f>
        <v>0</v>
      </c>
      <c r="E509" s="130">
        <f>'Initial Client Information'!E509</f>
        <v>0</v>
      </c>
      <c r="F509" s="140"/>
      <c r="G509" s="136"/>
      <c r="H509" s="136"/>
      <c r="I509" s="142"/>
      <c r="J509" s="176">
        <f>'Discharge Information'!F509</f>
        <v>0</v>
      </c>
      <c r="K509" s="87"/>
    </row>
    <row r="510" spans="1:11" ht="60" customHeight="1" x14ac:dyDescent="0.25">
      <c r="A510" s="1">
        <f t="shared" si="7"/>
        <v>498</v>
      </c>
      <c r="B510" s="116">
        <f>'Initial Client Information'!B510</f>
        <v>0</v>
      </c>
      <c r="C510" s="117">
        <f>'Initial Client Information'!C510</f>
        <v>0</v>
      </c>
      <c r="D510" s="118">
        <f>'Initial Client Information'!D510</f>
        <v>0</v>
      </c>
      <c r="E510" s="130">
        <f>'Initial Client Information'!E510</f>
        <v>0</v>
      </c>
      <c r="F510" s="140"/>
      <c r="G510" s="136"/>
      <c r="H510" s="136"/>
      <c r="I510" s="142"/>
      <c r="J510" s="176">
        <f>'Discharge Information'!F510</f>
        <v>0</v>
      </c>
      <c r="K510" s="87"/>
    </row>
    <row r="511" spans="1:11" ht="60" customHeight="1" x14ac:dyDescent="0.25">
      <c r="A511" s="1">
        <f t="shared" si="7"/>
        <v>499</v>
      </c>
      <c r="B511" s="116">
        <f>'Initial Client Information'!B511</f>
        <v>0</v>
      </c>
      <c r="C511" s="117">
        <f>'Initial Client Information'!C511</f>
        <v>0</v>
      </c>
      <c r="D511" s="118">
        <f>'Initial Client Information'!D511</f>
        <v>0</v>
      </c>
      <c r="E511" s="130">
        <f>'Initial Client Information'!E511</f>
        <v>0</v>
      </c>
      <c r="F511" s="140"/>
      <c r="G511" s="136"/>
      <c r="H511" s="136"/>
      <c r="I511" s="142"/>
      <c r="J511" s="176">
        <f>'Discharge Information'!F511</f>
        <v>0</v>
      </c>
      <c r="K511" s="87"/>
    </row>
    <row r="512" spans="1:11" ht="60" customHeight="1" x14ac:dyDescent="0.25">
      <c r="A512" s="1">
        <f t="shared" si="7"/>
        <v>500</v>
      </c>
      <c r="B512" s="116">
        <f>'Initial Client Information'!B512</f>
        <v>0</v>
      </c>
      <c r="C512" s="117">
        <f>'Initial Client Information'!C512</f>
        <v>0</v>
      </c>
      <c r="D512" s="118">
        <f>'Initial Client Information'!D512</f>
        <v>0</v>
      </c>
      <c r="E512" s="130">
        <f>'Initial Client Information'!E512</f>
        <v>0</v>
      </c>
      <c r="F512" s="140"/>
      <c r="G512" s="136"/>
      <c r="H512" s="136"/>
      <c r="I512" s="142"/>
      <c r="J512" s="176">
        <f>'Discharge Information'!F512</f>
        <v>0</v>
      </c>
      <c r="K512" s="87"/>
    </row>
  </sheetData>
  <sheetProtection algorithmName="SHA-512" hashValue="Cbi80FZN4RsRh2wc1wrDkqKwzWmhw3D+1ikNWiowUG6B6QTssAWkaM2TjYhQW8oZEAjGeDG5w2JdNbMuRXQuFw==" saltValue="sjKEzt7tuyds7/mPFivE4w==" spinCount="100000" sheet="1" objects="1" scenarios="1"/>
  <mergeCells count="19">
    <mergeCell ref="A9:D9"/>
    <mergeCell ref="E9:F9"/>
    <mergeCell ref="A10:K10"/>
    <mergeCell ref="A2:K2"/>
    <mergeCell ref="A3:K3"/>
    <mergeCell ref="A4:K4"/>
    <mergeCell ref="A5:D5"/>
    <mergeCell ref="A11:K11"/>
    <mergeCell ref="I5:J5"/>
    <mergeCell ref="I6:J6"/>
    <mergeCell ref="I7:J7"/>
    <mergeCell ref="I8:J8"/>
    <mergeCell ref="I9:J9"/>
    <mergeCell ref="A6:D6"/>
    <mergeCell ref="A7:D8"/>
    <mergeCell ref="E5:H5"/>
    <mergeCell ref="E6:H6"/>
    <mergeCell ref="E7:H8"/>
    <mergeCell ref="G9:H9"/>
  </mergeCells>
  <conditionalFormatting sqref="A13:E512 K13:K512">
    <cfRule type="expression" dxfId="23" priority="649">
      <formula>#REF!&gt;=7/1/2021</formula>
    </cfRule>
  </conditionalFormatting>
  <conditionalFormatting sqref="A13:K512">
    <cfRule type="expression" dxfId="22" priority="1">
      <formula>$J13&gt;=7/1/2021</formula>
    </cfRule>
  </conditionalFormatting>
  <conditionalFormatting sqref="F13:G512 J13:J512">
    <cfRule type="expression" dxfId="21" priority="2">
      <formula>#REF!&gt;=7/1/2021</formula>
    </cfRule>
    <cfRule type="expression" dxfId="20" priority="3">
      <formula>#REF!&gt;=7/1/2021</formula>
    </cfRule>
  </conditionalFormatting>
  <conditionalFormatting sqref="F13:G512">
    <cfRule type="expression" dxfId="19" priority="7">
      <formula>$F13="Other (List in Note Section)"</formula>
    </cfRule>
  </conditionalFormatting>
  <conditionalFormatting sqref="J13:J512">
    <cfRule type="expression" dxfId="18" priority="4">
      <formula>#REF!&gt;=7/1/2021</formula>
    </cfRule>
  </conditionalFormatting>
  <dataValidations count="3">
    <dataValidation allowBlank="1" showInputMessage="1" showErrorMessage="1" prompt="Note Section for Column F" sqref="G13:H512" xr:uid="{45D254FA-6A3B-40A8-9000-D1C526B00698}"/>
    <dataValidation allowBlank="1" showInputMessage="1" showErrorMessage="1" prompt="General Note Section for Quarterly Tab. Do NOT include any identifying information.  " sqref="K13:K512" xr:uid="{140BDF1F-A724-4869-8673-5CBC1A023D7C}"/>
    <dataValidation allowBlank="1" showInputMessage="1" showErrorMessage="1" prompt="will auto populate from Initial Client Information tab. " sqref="B13:E512" xr:uid="{9483C664-B3F9-4D33-8D07-609D24F70736}"/>
  </dataValidations>
  <pageMargins left="0.25" right="0.25" top="0.75" bottom="0.75" header="0.3" footer="0.3"/>
  <pageSetup paperSize="3"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82358B09-6B78-4D81-BB62-AA616B6C63A5}">
          <x14:formula1>
            <xm:f>boxes!$Z$41:$Z$47</xm:f>
          </x14:formula1>
          <xm:sqref>G9</xm:sqref>
        </x14:dataValidation>
        <x14:dataValidation type="list" allowBlank="1" showInputMessage="1" showErrorMessage="1" prompt="Select an option from drop-down list. " xr:uid="{43E6A5E4-66ED-4057-8174-808EC21278F6}">
          <x14:formula1>
            <xm:f>boxes!$AB$51:$AB$56</xm:f>
          </x14:formula1>
          <xm:sqref>F13:F512</xm:sqref>
        </x14:dataValidation>
        <x14:dataValidation type="list" allowBlank="1" showInputMessage="1" showErrorMessage="1" xr:uid="{32ADEA08-B0C6-4807-8DE9-9B3E51474D78}">
          <x14:formula1>
            <xm:f>boxes!$B$2:$B$13</xm:f>
          </x14:formula1>
          <xm:sqref>E9:F9</xm:sqref>
        </x14:dataValidation>
        <x14:dataValidation type="list" allowBlank="1" showInputMessage="1" showErrorMessage="1" prompt="Select an option from drop-down box. " xr:uid="{11AB4E11-E18A-4B8C-9923-33933F66DE76}">
          <x14:formula1>
            <xm:f>boxes!$M$9:$M$10</xm:f>
          </x14:formula1>
          <xm:sqref>I13:I512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C4469-5771-4003-A407-F7FFBA04119A}">
  <sheetPr>
    <tabColor rgb="FFFFC000"/>
  </sheetPr>
  <dimension ref="A1:K512"/>
  <sheetViews>
    <sheetView showZeros="0" zoomScale="110" zoomScaleNormal="110" workbookViewId="0">
      <pane ySplit="1" topLeftCell="A7" activePane="bottomLeft" state="frozen"/>
      <selection pane="bottomLeft" activeCell="I13" sqref="I13"/>
    </sheetView>
  </sheetViews>
  <sheetFormatPr defaultColWidth="8.85546875" defaultRowHeight="15" x14ac:dyDescent="0.25"/>
  <cols>
    <col min="1" max="1" width="4.28515625" customWidth="1"/>
    <col min="2" max="2" width="14.7109375" customWidth="1"/>
    <col min="3" max="3" width="14.42578125" customWidth="1"/>
    <col min="4" max="4" width="11.42578125" customWidth="1"/>
    <col min="5" max="5" width="11.28515625" customWidth="1"/>
    <col min="6" max="8" width="16.85546875" customWidth="1"/>
    <col min="9" max="9" width="22.85546875" customWidth="1"/>
    <col min="10" max="10" width="20.140625" customWidth="1"/>
    <col min="11" max="11" width="61.140625" customWidth="1"/>
  </cols>
  <sheetData>
    <row r="1" spans="1:11" ht="50.1" customHeight="1" thickTop="1" thickBot="1" x14ac:dyDescent="0.3">
      <c r="A1" s="11" t="s">
        <v>15</v>
      </c>
      <c r="B1" s="126" t="s">
        <v>532</v>
      </c>
      <c r="C1" s="126" t="s">
        <v>448</v>
      </c>
      <c r="D1" s="127" t="s">
        <v>445</v>
      </c>
      <c r="E1" s="128" t="s">
        <v>443</v>
      </c>
      <c r="F1" s="153" t="s">
        <v>528</v>
      </c>
      <c r="G1" s="154" t="s">
        <v>494</v>
      </c>
      <c r="H1" s="156" t="s">
        <v>529</v>
      </c>
      <c r="I1" s="147" t="s">
        <v>543</v>
      </c>
      <c r="J1" s="129" t="s">
        <v>514</v>
      </c>
      <c r="K1" s="22" t="s">
        <v>464</v>
      </c>
    </row>
    <row r="2" spans="1:11" ht="16.5" thickTop="1" x14ac:dyDescent="0.25">
      <c r="A2" s="258" t="str">
        <f>'INITIAL SETUP'!A1</f>
        <v>WV Bureau for Behavioral Health - Adult Mental Health Services (Group Homes, Day Support)  R20240601</v>
      </c>
      <c r="B2" s="259"/>
      <c r="C2" s="259"/>
      <c r="D2" s="259"/>
      <c r="E2" s="259"/>
      <c r="F2" s="262"/>
      <c r="G2" s="262"/>
      <c r="H2" s="262"/>
      <c r="I2" s="262"/>
      <c r="J2" s="259"/>
      <c r="K2" s="260"/>
    </row>
    <row r="3" spans="1:11" ht="15.75" x14ac:dyDescent="0.25">
      <c r="A3" s="261" t="str">
        <f>'INITIAL SETUP'!A2</f>
        <v>Grant Year:  FY 2025 (07/01/2024 - 06/30/2025)</v>
      </c>
      <c r="B3" s="262"/>
      <c r="C3" s="262"/>
      <c r="D3" s="262"/>
      <c r="E3" s="262"/>
      <c r="F3" s="262"/>
      <c r="G3" s="262"/>
      <c r="H3" s="262"/>
      <c r="I3" s="262"/>
      <c r="J3" s="262"/>
      <c r="K3" s="263"/>
    </row>
    <row r="4" spans="1:11" x14ac:dyDescent="0.25">
      <c r="A4" s="225" t="str">
        <f>'INITIAL SETUP'!A3</f>
        <v xml:space="preserve">Program reports need to be submitted electronically, via e-mail to BBHReporting@wv.gov  within 25 calendar days of the end of each month </v>
      </c>
      <c r="B4" s="226"/>
      <c r="C4" s="226"/>
      <c r="D4" s="226"/>
      <c r="E4" s="226"/>
      <c r="F4" s="226"/>
      <c r="G4" s="226"/>
      <c r="H4" s="226"/>
      <c r="I4" s="226"/>
      <c r="J4" s="226"/>
      <c r="K4" s="227"/>
    </row>
    <row r="5" spans="1:11" x14ac:dyDescent="0.25">
      <c r="A5" s="206" t="s">
        <v>8</v>
      </c>
      <c r="B5" s="206"/>
      <c r="C5" s="206"/>
      <c r="D5" s="206"/>
      <c r="E5" s="266">
        <f>'INITIAL SETUP'!L4</f>
        <v>0</v>
      </c>
      <c r="F5" s="267"/>
      <c r="G5" s="267"/>
      <c r="H5" s="268"/>
      <c r="I5" s="210" t="s">
        <v>2</v>
      </c>
      <c r="J5" s="212"/>
      <c r="K5" s="42">
        <f>'INITIAL SETUP'!AJ4</f>
        <v>0</v>
      </c>
    </row>
    <row r="6" spans="1:11" ht="30" customHeight="1" x14ac:dyDescent="0.25">
      <c r="A6" s="206" t="s">
        <v>10</v>
      </c>
      <c r="B6" s="206"/>
      <c r="C6" s="206"/>
      <c r="D6" s="206"/>
      <c r="E6" s="298">
        <f>'INITIAL SETUP'!L5</f>
        <v>0</v>
      </c>
      <c r="F6" s="299"/>
      <c r="G6" s="299"/>
      <c r="H6" s="306"/>
      <c r="I6" s="210" t="s">
        <v>9</v>
      </c>
      <c r="J6" s="212"/>
      <c r="K6" s="107">
        <f>'INITIAL SETUP'!AJ5</f>
        <v>0</v>
      </c>
    </row>
    <row r="7" spans="1:11" ht="15" customHeight="1" x14ac:dyDescent="0.25">
      <c r="A7" s="303" t="s">
        <v>0</v>
      </c>
      <c r="B7" s="303"/>
      <c r="C7" s="303"/>
      <c r="D7" s="303"/>
      <c r="E7" s="271">
        <f>'INITIAL SETUP'!L6</f>
        <v>0</v>
      </c>
      <c r="F7" s="272"/>
      <c r="G7" s="272"/>
      <c r="H7" s="273"/>
      <c r="I7" s="210" t="s">
        <v>166</v>
      </c>
      <c r="J7" s="212"/>
      <c r="K7" s="42">
        <f>'INITIAL SETUP'!AJ6</f>
        <v>0</v>
      </c>
    </row>
    <row r="8" spans="1:11" x14ac:dyDescent="0.25">
      <c r="A8" s="303"/>
      <c r="B8" s="303"/>
      <c r="C8" s="303"/>
      <c r="D8" s="303"/>
      <c r="E8" s="274"/>
      <c r="F8" s="275"/>
      <c r="G8" s="275"/>
      <c r="H8" s="276"/>
      <c r="I8" s="200" t="s">
        <v>12</v>
      </c>
      <c r="J8" s="202"/>
      <c r="K8" s="42">
        <f>'INITIAL SETUP'!AJ7</f>
        <v>0</v>
      </c>
    </row>
    <row r="9" spans="1:11" x14ac:dyDescent="0.25">
      <c r="A9" s="206" t="s">
        <v>11</v>
      </c>
      <c r="B9" s="206"/>
      <c r="C9" s="206"/>
      <c r="D9" s="206"/>
      <c r="E9" s="302" t="s">
        <v>25</v>
      </c>
      <c r="F9" s="302"/>
      <c r="G9" s="300">
        <v>2025</v>
      </c>
      <c r="H9" s="301"/>
      <c r="I9" s="200" t="s">
        <v>13</v>
      </c>
      <c r="J9" s="202"/>
      <c r="K9" s="44">
        <f>'INITIAL SETUP'!AJ8</f>
        <v>0</v>
      </c>
    </row>
    <row r="10" spans="1:11" ht="30" customHeight="1" x14ac:dyDescent="0.25">
      <c r="A10" s="297" t="s">
        <v>502</v>
      </c>
      <c r="B10" s="297"/>
      <c r="C10" s="297"/>
      <c r="D10" s="297"/>
      <c r="E10" s="297"/>
      <c r="F10" s="297"/>
      <c r="G10" s="297"/>
      <c r="H10" s="297"/>
      <c r="I10" s="297"/>
      <c r="J10" s="297"/>
      <c r="K10" s="297"/>
    </row>
    <row r="11" spans="1:11" ht="21" customHeight="1" thickBot="1" x14ac:dyDescent="0.3">
      <c r="A11" s="304" t="s">
        <v>539</v>
      </c>
      <c r="B11" s="304"/>
      <c r="C11" s="304"/>
      <c r="D11" s="304"/>
      <c r="E11" s="304"/>
      <c r="F11" s="305"/>
      <c r="G11" s="305"/>
      <c r="H11" s="305"/>
      <c r="I11" s="305"/>
      <c r="J11" s="304"/>
      <c r="K11" s="304"/>
    </row>
    <row r="12" spans="1:11" ht="70.150000000000006" customHeight="1" thickTop="1" x14ac:dyDescent="0.25">
      <c r="A12" s="11" t="s">
        <v>15</v>
      </c>
      <c r="B12" s="126" t="s">
        <v>532</v>
      </c>
      <c r="C12" s="126" t="s">
        <v>448</v>
      </c>
      <c r="D12" s="127" t="s">
        <v>445</v>
      </c>
      <c r="E12" s="128" t="s">
        <v>443</v>
      </c>
      <c r="F12" s="138" t="s">
        <v>513</v>
      </c>
      <c r="G12" s="135" t="s">
        <v>494</v>
      </c>
      <c r="H12" s="148" t="s">
        <v>527</v>
      </c>
      <c r="I12" s="157" t="s">
        <v>587</v>
      </c>
      <c r="J12" s="129" t="s">
        <v>514</v>
      </c>
      <c r="K12" s="22" t="s">
        <v>464</v>
      </c>
    </row>
    <row r="13" spans="1:11" ht="60" customHeight="1" x14ac:dyDescent="0.25">
      <c r="A13" s="1">
        <f>ROW(A1)</f>
        <v>1</v>
      </c>
      <c r="B13" s="116">
        <f>'Initial Client Information'!B13</f>
        <v>0</v>
      </c>
      <c r="C13" s="117">
        <f>'Initial Client Information'!C13</f>
        <v>0</v>
      </c>
      <c r="D13" s="118">
        <f>'Initial Client Information'!D13</f>
        <v>0</v>
      </c>
      <c r="E13" s="130">
        <f>'Initial Client Information'!E13</f>
        <v>0</v>
      </c>
      <c r="F13" s="140"/>
      <c r="G13" s="136"/>
      <c r="H13" s="141"/>
      <c r="I13" s="152"/>
      <c r="J13" s="176">
        <f>'Discharge Information'!F13</f>
        <v>0</v>
      </c>
      <c r="K13" s="87"/>
    </row>
    <row r="14" spans="1:11" ht="60" customHeight="1" x14ac:dyDescent="0.25">
      <c r="A14" s="1">
        <f t="shared" ref="A14:A77" si="0">ROW(A2)</f>
        <v>2</v>
      </c>
      <c r="B14" s="116">
        <f>'Initial Client Information'!B14</f>
        <v>0</v>
      </c>
      <c r="C14" s="117">
        <f>'Initial Client Information'!C14</f>
        <v>0</v>
      </c>
      <c r="D14" s="118">
        <f>'Initial Client Information'!D14</f>
        <v>0</v>
      </c>
      <c r="E14" s="130">
        <f>'Initial Client Information'!E14</f>
        <v>0</v>
      </c>
      <c r="F14" s="140"/>
      <c r="G14" s="136"/>
      <c r="H14" s="141"/>
      <c r="I14" s="142"/>
      <c r="J14" s="176">
        <f>'Discharge Information'!F14</f>
        <v>0</v>
      </c>
      <c r="K14" s="87"/>
    </row>
    <row r="15" spans="1:11" ht="60" customHeight="1" x14ac:dyDescent="0.25">
      <c r="A15" s="1">
        <f t="shared" si="0"/>
        <v>3</v>
      </c>
      <c r="B15" s="116">
        <f>'Initial Client Information'!B15</f>
        <v>0</v>
      </c>
      <c r="C15" s="117">
        <f>'Initial Client Information'!C15</f>
        <v>0</v>
      </c>
      <c r="D15" s="118">
        <f>'Initial Client Information'!D15</f>
        <v>0</v>
      </c>
      <c r="E15" s="130">
        <f>'Initial Client Information'!E15</f>
        <v>0</v>
      </c>
      <c r="F15" s="140"/>
      <c r="G15" s="136"/>
      <c r="H15" s="141"/>
      <c r="I15" s="142"/>
      <c r="J15" s="176">
        <f>'Discharge Information'!F15</f>
        <v>0</v>
      </c>
      <c r="K15" s="87"/>
    </row>
    <row r="16" spans="1:11" ht="60" customHeight="1" x14ac:dyDescent="0.25">
      <c r="A16" s="1">
        <f t="shared" si="0"/>
        <v>4</v>
      </c>
      <c r="B16" s="116">
        <f>'Initial Client Information'!B16</f>
        <v>0</v>
      </c>
      <c r="C16" s="117">
        <f>'Initial Client Information'!C16</f>
        <v>0</v>
      </c>
      <c r="D16" s="118">
        <f>'Initial Client Information'!D16</f>
        <v>0</v>
      </c>
      <c r="E16" s="130">
        <f>'Initial Client Information'!E16</f>
        <v>0</v>
      </c>
      <c r="F16" s="140"/>
      <c r="G16" s="136"/>
      <c r="H16" s="141"/>
      <c r="I16" s="142"/>
      <c r="J16" s="176">
        <f>'Discharge Information'!F16</f>
        <v>0</v>
      </c>
      <c r="K16" s="87"/>
    </row>
    <row r="17" spans="1:11" ht="60" customHeight="1" x14ac:dyDescent="0.25">
      <c r="A17" s="1">
        <f t="shared" si="0"/>
        <v>5</v>
      </c>
      <c r="B17" s="116">
        <f>'Initial Client Information'!B17</f>
        <v>0</v>
      </c>
      <c r="C17" s="117">
        <f>'Initial Client Information'!C17</f>
        <v>0</v>
      </c>
      <c r="D17" s="118">
        <f>'Initial Client Information'!D17</f>
        <v>0</v>
      </c>
      <c r="E17" s="130">
        <f>'Initial Client Information'!E17</f>
        <v>0</v>
      </c>
      <c r="F17" s="140"/>
      <c r="G17" s="136"/>
      <c r="H17" s="141"/>
      <c r="I17" s="142"/>
      <c r="J17" s="176">
        <f>'Discharge Information'!F17</f>
        <v>0</v>
      </c>
      <c r="K17" s="87"/>
    </row>
    <row r="18" spans="1:11" ht="60" customHeight="1" x14ac:dyDescent="0.25">
      <c r="A18" s="1">
        <f t="shared" si="0"/>
        <v>6</v>
      </c>
      <c r="B18" s="116">
        <f>'Initial Client Information'!B18</f>
        <v>0</v>
      </c>
      <c r="C18" s="117">
        <f>'Initial Client Information'!C18</f>
        <v>0</v>
      </c>
      <c r="D18" s="118">
        <f>'Initial Client Information'!D18</f>
        <v>0</v>
      </c>
      <c r="E18" s="130">
        <f>'Initial Client Information'!E18</f>
        <v>0</v>
      </c>
      <c r="F18" s="140"/>
      <c r="G18" s="136"/>
      <c r="H18" s="141"/>
      <c r="I18" s="142"/>
      <c r="J18" s="176">
        <f>'Discharge Information'!F18</f>
        <v>0</v>
      </c>
      <c r="K18" s="87"/>
    </row>
    <row r="19" spans="1:11" ht="60" customHeight="1" x14ac:dyDescent="0.25">
      <c r="A19" s="1">
        <f t="shared" si="0"/>
        <v>7</v>
      </c>
      <c r="B19" s="116">
        <f>'Initial Client Information'!B19</f>
        <v>0</v>
      </c>
      <c r="C19" s="117">
        <f>'Initial Client Information'!C19</f>
        <v>0</v>
      </c>
      <c r="D19" s="118">
        <f>'Initial Client Information'!D19</f>
        <v>0</v>
      </c>
      <c r="E19" s="130">
        <f>'Initial Client Information'!E19</f>
        <v>0</v>
      </c>
      <c r="F19" s="140"/>
      <c r="G19" s="136"/>
      <c r="H19" s="141"/>
      <c r="I19" s="142"/>
      <c r="J19" s="176">
        <f>'Discharge Information'!F19</f>
        <v>0</v>
      </c>
      <c r="K19" s="87"/>
    </row>
    <row r="20" spans="1:11" ht="60" customHeight="1" x14ac:dyDescent="0.25">
      <c r="A20" s="1">
        <f t="shared" si="0"/>
        <v>8</v>
      </c>
      <c r="B20" s="116">
        <f>'Initial Client Information'!B20</f>
        <v>0</v>
      </c>
      <c r="C20" s="117">
        <f>'Initial Client Information'!C20</f>
        <v>0</v>
      </c>
      <c r="D20" s="118">
        <f>'Initial Client Information'!D20</f>
        <v>0</v>
      </c>
      <c r="E20" s="130">
        <f>'Initial Client Information'!E20</f>
        <v>0</v>
      </c>
      <c r="F20" s="140"/>
      <c r="G20" s="136"/>
      <c r="H20" s="141"/>
      <c r="I20" s="142"/>
      <c r="J20" s="176">
        <f>'Discharge Information'!F20</f>
        <v>0</v>
      </c>
      <c r="K20" s="87"/>
    </row>
    <row r="21" spans="1:11" ht="60" customHeight="1" x14ac:dyDescent="0.25">
      <c r="A21" s="1">
        <f t="shared" si="0"/>
        <v>9</v>
      </c>
      <c r="B21" s="116">
        <f>'Initial Client Information'!B21</f>
        <v>0</v>
      </c>
      <c r="C21" s="117">
        <f>'Initial Client Information'!C21</f>
        <v>0</v>
      </c>
      <c r="D21" s="118">
        <f>'Initial Client Information'!D21</f>
        <v>0</v>
      </c>
      <c r="E21" s="130">
        <f>'Initial Client Information'!E21</f>
        <v>0</v>
      </c>
      <c r="F21" s="140"/>
      <c r="G21" s="136"/>
      <c r="H21" s="141"/>
      <c r="I21" s="142"/>
      <c r="J21" s="176">
        <f>'Discharge Information'!F21</f>
        <v>0</v>
      </c>
      <c r="K21" s="87"/>
    </row>
    <row r="22" spans="1:11" ht="60" customHeight="1" x14ac:dyDescent="0.25">
      <c r="A22" s="1">
        <f t="shared" si="0"/>
        <v>10</v>
      </c>
      <c r="B22" s="116">
        <f>'Initial Client Information'!B22</f>
        <v>0</v>
      </c>
      <c r="C22" s="117">
        <f>'Initial Client Information'!C22</f>
        <v>0</v>
      </c>
      <c r="D22" s="118">
        <f>'Initial Client Information'!D22</f>
        <v>0</v>
      </c>
      <c r="E22" s="130">
        <f>'Initial Client Information'!E22</f>
        <v>0</v>
      </c>
      <c r="F22" s="140"/>
      <c r="G22" s="136"/>
      <c r="H22" s="141"/>
      <c r="I22" s="142"/>
      <c r="J22" s="176">
        <f>'Discharge Information'!F22</f>
        <v>0</v>
      </c>
      <c r="K22" s="87"/>
    </row>
    <row r="23" spans="1:11" ht="60" customHeight="1" x14ac:dyDescent="0.25">
      <c r="A23" s="1">
        <f t="shared" si="0"/>
        <v>11</v>
      </c>
      <c r="B23" s="116">
        <f>'Initial Client Information'!B23</f>
        <v>0</v>
      </c>
      <c r="C23" s="117">
        <f>'Initial Client Information'!C23</f>
        <v>0</v>
      </c>
      <c r="D23" s="118">
        <f>'Initial Client Information'!D23</f>
        <v>0</v>
      </c>
      <c r="E23" s="130">
        <f>'Initial Client Information'!E23</f>
        <v>0</v>
      </c>
      <c r="F23" s="140"/>
      <c r="G23" s="136"/>
      <c r="H23" s="141"/>
      <c r="I23" s="142"/>
      <c r="J23" s="176">
        <f>'Discharge Information'!F23</f>
        <v>0</v>
      </c>
      <c r="K23" s="87"/>
    </row>
    <row r="24" spans="1:11" ht="60" customHeight="1" x14ac:dyDescent="0.25">
      <c r="A24" s="1">
        <f t="shared" si="0"/>
        <v>12</v>
      </c>
      <c r="B24" s="116">
        <f>'Initial Client Information'!B24</f>
        <v>0</v>
      </c>
      <c r="C24" s="117">
        <f>'Initial Client Information'!C24</f>
        <v>0</v>
      </c>
      <c r="D24" s="118">
        <f>'Initial Client Information'!D24</f>
        <v>0</v>
      </c>
      <c r="E24" s="130">
        <f>'Initial Client Information'!E24</f>
        <v>0</v>
      </c>
      <c r="F24" s="140"/>
      <c r="G24" s="136"/>
      <c r="H24" s="141"/>
      <c r="I24" s="142"/>
      <c r="J24" s="176">
        <f>'Discharge Information'!F24</f>
        <v>0</v>
      </c>
      <c r="K24" s="87"/>
    </row>
    <row r="25" spans="1:11" ht="60" customHeight="1" x14ac:dyDescent="0.25">
      <c r="A25" s="1">
        <f t="shared" si="0"/>
        <v>13</v>
      </c>
      <c r="B25" s="116">
        <f>'Initial Client Information'!B25</f>
        <v>0</v>
      </c>
      <c r="C25" s="117">
        <f>'Initial Client Information'!C25</f>
        <v>0</v>
      </c>
      <c r="D25" s="118">
        <f>'Initial Client Information'!D25</f>
        <v>0</v>
      </c>
      <c r="E25" s="130">
        <f>'Initial Client Information'!E25</f>
        <v>0</v>
      </c>
      <c r="F25" s="140"/>
      <c r="G25" s="136"/>
      <c r="H25" s="136"/>
      <c r="I25" s="142"/>
      <c r="J25" s="176">
        <f>'Discharge Information'!F25</f>
        <v>0</v>
      </c>
      <c r="K25" s="87"/>
    </row>
    <row r="26" spans="1:11" ht="60" customHeight="1" x14ac:dyDescent="0.25">
      <c r="A26" s="1">
        <f t="shared" si="0"/>
        <v>14</v>
      </c>
      <c r="B26" s="116">
        <f>'Initial Client Information'!B26</f>
        <v>0</v>
      </c>
      <c r="C26" s="117">
        <f>'Initial Client Information'!C26</f>
        <v>0</v>
      </c>
      <c r="D26" s="118">
        <f>'Initial Client Information'!D26</f>
        <v>0</v>
      </c>
      <c r="E26" s="130">
        <f>'Initial Client Information'!E26</f>
        <v>0</v>
      </c>
      <c r="F26" s="140"/>
      <c r="G26" s="136"/>
      <c r="H26" s="136"/>
      <c r="I26" s="142"/>
      <c r="J26" s="176">
        <f>'Discharge Information'!F26</f>
        <v>0</v>
      </c>
      <c r="K26" s="87"/>
    </row>
    <row r="27" spans="1:11" ht="60" customHeight="1" x14ac:dyDescent="0.25">
      <c r="A27" s="1">
        <f t="shared" si="0"/>
        <v>15</v>
      </c>
      <c r="B27" s="116">
        <f>'Initial Client Information'!B27</f>
        <v>0</v>
      </c>
      <c r="C27" s="117">
        <f>'Initial Client Information'!C27</f>
        <v>0</v>
      </c>
      <c r="D27" s="118">
        <f>'Initial Client Information'!D27</f>
        <v>0</v>
      </c>
      <c r="E27" s="130">
        <f>'Initial Client Information'!E27</f>
        <v>0</v>
      </c>
      <c r="F27" s="140"/>
      <c r="G27" s="136"/>
      <c r="H27" s="136"/>
      <c r="I27" s="142"/>
      <c r="J27" s="176">
        <f>'Discharge Information'!F27</f>
        <v>0</v>
      </c>
      <c r="K27" s="87"/>
    </row>
    <row r="28" spans="1:11" ht="60" customHeight="1" x14ac:dyDescent="0.25">
      <c r="A28" s="1">
        <f t="shared" si="0"/>
        <v>16</v>
      </c>
      <c r="B28" s="116">
        <f>'Initial Client Information'!B28</f>
        <v>0</v>
      </c>
      <c r="C28" s="117">
        <f>'Initial Client Information'!C28</f>
        <v>0</v>
      </c>
      <c r="D28" s="118">
        <f>'Initial Client Information'!D28</f>
        <v>0</v>
      </c>
      <c r="E28" s="130">
        <f>'Initial Client Information'!E28</f>
        <v>0</v>
      </c>
      <c r="F28" s="140"/>
      <c r="G28" s="136"/>
      <c r="H28" s="136"/>
      <c r="I28" s="142"/>
      <c r="J28" s="176">
        <f>'Discharge Information'!F28</f>
        <v>0</v>
      </c>
      <c r="K28" s="87"/>
    </row>
    <row r="29" spans="1:11" ht="60" customHeight="1" x14ac:dyDescent="0.25">
      <c r="A29" s="1">
        <f t="shared" si="0"/>
        <v>17</v>
      </c>
      <c r="B29" s="116">
        <f>'Initial Client Information'!B29</f>
        <v>0</v>
      </c>
      <c r="C29" s="117">
        <f>'Initial Client Information'!C29</f>
        <v>0</v>
      </c>
      <c r="D29" s="118">
        <f>'Initial Client Information'!D29</f>
        <v>0</v>
      </c>
      <c r="E29" s="130">
        <f>'Initial Client Information'!E29</f>
        <v>0</v>
      </c>
      <c r="F29" s="140"/>
      <c r="G29" s="136"/>
      <c r="H29" s="136"/>
      <c r="I29" s="142"/>
      <c r="J29" s="176">
        <f>'Discharge Information'!F29</f>
        <v>0</v>
      </c>
      <c r="K29" s="87"/>
    </row>
    <row r="30" spans="1:11" ht="60" customHeight="1" x14ac:dyDescent="0.25">
      <c r="A30" s="1">
        <f t="shared" si="0"/>
        <v>18</v>
      </c>
      <c r="B30" s="116">
        <f>'Initial Client Information'!B30</f>
        <v>0</v>
      </c>
      <c r="C30" s="117">
        <f>'Initial Client Information'!C30</f>
        <v>0</v>
      </c>
      <c r="D30" s="118">
        <f>'Initial Client Information'!D30</f>
        <v>0</v>
      </c>
      <c r="E30" s="130">
        <f>'Initial Client Information'!E30</f>
        <v>0</v>
      </c>
      <c r="F30" s="140"/>
      <c r="G30" s="136"/>
      <c r="H30" s="136"/>
      <c r="I30" s="142"/>
      <c r="J30" s="176">
        <f>'Discharge Information'!F30</f>
        <v>0</v>
      </c>
      <c r="K30" s="87"/>
    </row>
    <row r="31" spans="1:11" ht="60" customHeight="1" x14ac:dyDescent="0.25">
      <c r="A31" s="1">
        <f t="shared" si="0"/>
        <v>19</v>
      </c>
      <c r="B31" s="116">
        <f>'Initial Client Information'!B31</f>
        <v>0</v>
      </c>
      <c r="C31" s="117">
        <f>'Initial Client Information'!C31</f>
        <v>0</v>
      </c>
      <c r="D31" s="118">
        <f>'Initial Client Information'!D31</f>
        <v>0</v>
      </c>
      <c r="E31" s="130">
        <f>'Initial Client Information'!E31</f>
        <v>0</v>
      </c>
      <c r="F31" s="140"/>
      <c r="G31" s="136"/>
      <c r="H31" s="136"/>
      <c r="I31" s="142"/>
      <c r="J31" s="176">
        <f>'Discharge Information'!F31</f>
        <v>0</v>
      </c>
      <c r="K31" s="87"/>
    </row>
    <row r="32" spans="1:11" ht="60" customHeight="1" x14ac:dyDescent="0.25">
      <c r="A32" s="1">
        <f t="shared" si="0"/>
        <v>20</v>
      </c>
      <c r="B32" s="116">
        <f>'Initial Client Information'!B32</f>
        <v>0</v>
      </c>
      <c r="C32" s="117">
        <f>'Initial Client Information'!C32</f>
        <v>0</v>
      </c>
      <c r="D32" s="118">
        <f>'Initial Client Information'!D32</f>
        <v>0</v>
      </c>
      <c r="E32" s="130">
        <f>'Initial Client Information'!E32</f>
        <v>0</v>
      </c>
      <c r="F32" s="140"/>
      <c r="G32" s="136"/>
      <c r="H32" s="136"/>
      <c r="I32" s="142"/>
      <c r="J32" s="176">
        <f>'Discharge Information'!F32</f>
        <v>0</v>
      </c>
      <c r="K32" s="87"/>
    </row>
    <row r="33" spans="1:11" ht="60" customHeight="1" x14ac:dyDescent="0.25">
      <c r="A33" s="1">
        <f t="shared" si="0"/>
        <v>21</v>
      </c>
      <c r="B33" s="116">
        <f>'Initial Client Information'!B33</f>
        <v>0</v>
      </c>
      <c r="C33" s="117">
        <f>'Initial Client Information'!C33</f>
        <v>0</v>
      </c>
      <c r="D33" s="118">
        <f>'Initial Client Information'!D33</f>
        <v>0</v>
      </c>
      <c r="E33" s="130">
        <f>'Initial Client Information'!E33</f>
        <v>0</v>
      </c>
      <c r="F33" s="140"/>
      <c r="G33" s="136"/>
      <c r="H33" s="136"/>
      <c r="I33" s="142"/>
      <c r="J33" s="176">
        <f>'Discharge Information'!F33</f>
        <v>0</v>
      </c>
      <c r="K33" s="87"/>
    </row>
    <row r="34" spans="1:11" ht="60" customHeight="1" x14ac:dyDescent="0.25">
      <c r="A34" s="1">
        <f t="shared" si="0"/>
        <v>22</v>
      </c>
      <c r="B34" s="116">
        <f>'Initial Client Information'!B34</f>
        <v>0</v>
      </c>
      <c r="C34" s="117">
        <f>'Initial Client Information'!C34</f>
        <v>0</v>
      </c>
      <c r="D34" s="118">
        <f>'Initial Client Information'!D34</f>
        <v>0</v>
      </c>
      <c r="E34" s="130">
        <f>'Initial Client Information'!E34</f>
        <v>0</v>
      </c>
      <c r="F34" s="140"/>
      <c r="G34" s="136"/>
      <c r="H34" s="136"/>
      <c r="I34" s="142"/>
      <c r="J34" s="176">
        <f>'Discharge Information'!F34</f>
        <v>0</v>
      </c>
      <c r="K34" s="87"/>
    </row>
    <row r="35" spans="1:11" ht="60" customHeight="1" x14ac:dyDescent="0.25">
      <c r="A35" s="1">
        <f t="shared" si="0"/>
        <v>23</v>
      </c>
      <c r="B35" s="116">
        <f>'Initial Client Information'!B35</f>
        <v>0</v>
      </c>
      <c r="C35" s="117">
        <f>'Initial Client Information'!C35</f>
        <v>0</v>
      </c>
      <c r="D35" s="118">
        <f>'Initial Client Information'!D35</f>
        <v>0</v>
      </c>
      <c r="E35" s="130">
        <f>'Initial Client Information'!E35</f>
        <v>0</v>
      </c>
      <c r="F35" s="140"/>
      <c r="G35" s="136"/>
      <c r="H35" s="136"/>
      <c r="I35" s="142"/>
      <c r="J35" s="176">
        <f>'Discharge Information'!F35</f>
        <v>0</v>
      </c>
      <c r="K35" s="87"/>
    </row>
    <row r="36" spans="1:11" ht="60" customHeight="1" x14ac:dyDescent="0.25">
      <c r="A36" s="1">
        <f t="shared" si="0"/>
        <v>24</v>
      </c>
      <c r="B36" s="116">
        <f>'Initial Client Information'!B36</f>
        <v>0</v>
      </c>
      <c r="C36" s="117">
        <f>'Initial Client Information'!C36</f>
        <v>0</v>
      </c>
      <c r="D36" s="118">
        <f>'Initial Client Information'!D36</f>
        <v>0</v>
      </c>
      <c r="E36" s="130">
        <f>'Initial Client Information'!E36</f>
        <v>0</v>
      </c>
      <c r="F36" s="140"/>
      <c r="G36" s="136"/>
      <c r="H36" s="136"/>
      <c r="I36" s="142"/>
      <c r="J36" s="176">
        <f>'Discharge Information'!F36</f>
        <v>0</v>
      </c>
      <c r="K36" s="87"/>
    </row>
    <row r="37" spans="1:11" ht="60" customHeight="1" x14ac:dyDescent="0.25">
      <c r="A37" s="1">
        <f t="shared" si="0"/>
        <v>25</v>
      </c>
      <c r="B37" s="116">
        <f>'Initial Client Information'!B37</f>
        <v>0</v>
      </c>
      <c r="C37" s="117">
        <f>'Initial Client Information'!C37</f>
        <v>0</v>
      </c>
      <c r="D37" s="118">
        <f>'Initial Client Information'!D37</f>
        <v>0</v>
      </c>
      <c r="E37" s="130">
        <f>'Initial Client Information'!E37</f>
        <v>0</v>
      </c>
      <c r="F37" s="140"/>
      <c r="G37" s="136"/>
      <c r="H37" s="136"/>
      <c r="I37" s="142"/>
      <c r="J37" s="176">
        <f>'Discharge Information'!F37</f>
        <v>0</v>
      </c>
      <c r="K37" s="87"/>
    </row>
    <row r="38" spans="1:11" ht="60" customHeight="1" x14ac:dyDescent="0.25">
      <c r="A38" s="1">
        <f t="shared" si="0"/>
        <v>26</v>
      </c>
      <c r="B38" s="116">
        <f>'Initial Client Information'!B38</f>
        <v>0</v>
      </c>
      <c r="C38" s="117">
        <f>'Initial Client Information'!C38</f>
        <v>0</v>
      </c>
      <c r="D38" s="118">
        <f>'Initial Client Information'!D38</f>
        <v>0</v>
      </c>
      <c r="E38" s="130">
        <f>'Initial Client Information'!E38</f>
        <v>0</v>
      </c>
      <c r="F38" s="140"/>
      <c r="G38" s="136"/>
      <c r="H38" s="136"/>
      <c r="I38" s="142"/>
      <c r="J38" s="176">
        <f>'Discharge Information'!F38</f>
        <v>0</v>
      </c>
      <c r="K38" s="87"/>
    </row>
    <row r="39" spans="1:11" ht="60" customHeight="1" x14ac:dyDescent="0.25">
      <c r="A39" s="1">
        <f t="shared" si="0"/>
        <v>27</v>
      </c>
      <c r="B39" s="116">
        <f>'Initial Client Information'!B39</f>
        <v>0</v>
      </c>
      <c r="C39" s="117">
        <f>'Initial Client Information'!C39</f>
        <v>0</v>
      </c>
      <c r="D39" s="118">
        <f>'Initial Client Information'!D39</f>
        <v>0</v>
      </c>
      <c r="E39" s="130">
        <f>'Initial Client Information'!E39</f>
        <v>0</v>
      </c>
      <c r="F39" s="140"/>
      <c r="G39" s="136"/>
      <c r="H39" s="136"/>
      <c r="I39" s="142"/>
      <c r="J39" s="176">
        <f>'Discharge Information'!F39</f>
        <v>0</v>
      </c>
      <c r="K39" s="87"/>
    </row>
    <row r="40" spans="1:11" ht="60" customHeight="1" x14ac:dyDescent="0.25">
      <c r="A40" s="1">
        <f t="shared" si="0"/>
        <v>28</v>
      </c>
      <c r="B40" s="116">
        <f>'Initial Client Information'!B40</f>
        <v>0</v>
      </c>
      <c r="C40" s="117">
        <f>'Initial Client Information'!C40</f>
        <v>0</v>
      </c>
      <c r="D40" s="118">
        <f>'Initial Client Information'!D40</f>
        <v>0</v>
      </c>
      <c r="E40" s="130">
        <f>'Initial Client Information'!E40</f>
        <v>0</v>
      </c>
      <c r="F40" s="140"/>
      <c r="G40" s="136"/>
      <c r="H40" s="136"/>
      <c r="I40" s="142"/>
      <c r="J40" s="176">
        <f>'Discharge Information'!F40</f>
        <v>0</v>
      </c>
      <c r="K40" s="87"/>
    </row>
    <row r="41" spans="1:11" ht="60" customHeight="1" x14ac:dyDescent="0.25">
      <c r="A41" s="1">
        <f t="shared" si="0"/>
        <v>29</v>
      </c>
      <c r="B41" s="116">
        <f>'Initial Client Information'!B41</f>
        <v>0</v>
      </c>
      <c r="C41" s="117">
        <f>'Initial Client Information'!C41</f>
        <v>0</v>
      </c>
      <c r="D41" s="118">
        <f>'Initial Client Information'!D41</f>
        <v>0</v>
      </c>
      <c r="E41" s="130">
        <f>'Initial Client Information'!E41</f>
        <v>0</v>
      </c>
      <c r="F41" s="140"/>
      <c r="G41" s="136"/>
      <c r="H41" s="136"/>
      <c r="I41" s="142"/>
      <c r="J41" s="176">
        <f>'Discharge Information'!F41</f>
        <v>0</v>
      </c>
      <c r="K41" s="87"/>
    </row>
    <row r="42" spans="1:11" ht="60" customHeight="1" x14ac:dyDescent="0.25">
      <c r="A42" s="1">
        <f t="shared" si="0"/>
        <v>30</v>
      </c>
      <c r="B42" s="116">
        <f>'Initial Client Information'!B42</f>
        <v>0</v>
      </c>
      <c r="C42" s="117">
        <f>'Initial Client Information'!C42</f>
        <v>0</v>
      </c>
      <c r="D42" s="118">
        <f>'Initial Client Information'!D42</f>
        <v>0</v>
      </c>
      <c r="E42" s="130">
        <f>'Initial Client Information'!E42</f>
        <v>0</v>
      </c>
      <c r="F42" s="140"/>
      <c r="G42" s="136"/>
      <c r="H42" s="136"/>
      <c r="I42" s="142"/>
      <c r="J42" s="176">
        <f>'Discharge Information'!F42</f>
        <v>0</v>
      </c>
      <c r="K42" s="87"/>
    </row>
    <row r="43" spans="1:11" ht="60" customHeight="1" x14ac:dyDescent="0.25">
      <c r="A43" s="1">
        <f t="shared" si="0"/>
        <v>31</v>
      </c>
      <c r="B43" s="116">
        <f>'Initial Client Information'!B43</f>
        <v>0</v>
      </c>
      <c r="C43" s="117">
        <f>'Initial Client Information'!C43</f>
        <v>0</v>
      </c>
      <c r="D43" s="118">
        <f>'Initial Client Information'!D43</f>
        <v>0</v>
      </c>
      <c r="E43" s="130">
        <f>'Initial Client Information'!E43</f>
        <v>0</v>
      </c>
      <c r="F43" s="140"/>
      <c r="G43" s="136"/>
      <c r="H43" s="136"/>
      <c r="I43" s="142"/>
      <c r="J43" s="176">
        <f>'Discharge Information'!F43</f>
        <v>0</v>
      </c>
      <c r="K43" s="87"/>
    </row>
    <row r="44" spans="1:11" ht="60" customHeight="1" x14ac:dyDescent="0.25">
      <c r="A44" s="1">
        <f t="shared" si="0"/>
        <v>32</v>
      </c>
      <c r="B44" s="116">
        <f>'Initial Client Information'!B44</f>
        <v>0</v>
      </c>
      <c r="C44" s="117">
        <f>'Initial Client Information'!C44</f>
        <v>0</v>
      </c>
      <c r="D44" s="118">
        <f>'Initial Client Information'!D44</f>
        <v>0</v>
      </c>
      <c r="E44" s="130">
        <f>'Initial Client Information'!E44</f>
        <v>0</v>
      </c>
      <c r="F44" s="140"/>
      <c r="G44" s="136"/>
      <c r="H44" s="136"/>
      <c r="I44" s="142"/>
      <c r="J44" s="176">
        <f>'Discharge Information'!F44</f>
        <v>0</v>
      </c>
      <c r="K44" s="87"/>
    </row>
    <row r="45" spans="1:11" ht="60" customHeight="1" x14ac:dyDescent="0.25">
      <c r="A45" s="1">
        <f t="shared" si="0"/>
        <v>33</v>
      </c>
      <c r="B45" s="116">
        <f>'Initial Client Information'!B45</f>
        <v>0</v>
      </c>
      <c r="C45" s="117">
        <f>'Initial Client Information'!C45</f>
        <v>0</v>
      </c>
      <c r="D45" s="118">
        <f>'Initial Client Information'!D45</f>
        <v>0</v>
      </c>
      <c r="E45" s="130">
        <f>'Initial Client Information'!E45</f>
        <v>0</v>
      </c>
      <c r="F45" s="140"/>
      <c r="G45" s="136"/>
      <c r="H45" s="136"/>
      <c r="I45" s="142"/>
      <c r="J45" s="176">
        <f>'Discharge Information'!F45</f>
        <v>0</v>
      </c>
      <c r="K45" s="87"/>
    </row>
    <row r="46" spans="1:11" ht="60" customHeight="1" x14ac:dyDescent="0.25">
      <c r="A46" s="1">
        <f t="shared" si="0"/>
        <v>34</v>
      </c>
      <c r="B46" s="116">
        <f>'Initial Client Information'!B46</f>
        <v>0</v>
      </c>
      <c r="C46" s="117">
        <f>'Initial Client Information'!C46</f>
        <v>0</v>
      </c>
      <c r="D46" s="118">
        <f>'Initial Client Information'!D46</f>
        <v>0</v>
      </c>
      <c r="E46" s="130">
        <f>'Initial Client Information'!E46</f>
        <v>0</v>
      </c>
      <c r="F46" s="140"/>
      <c r="G46" s="136"/>
      <c r="H46" s="136"/>
      <c r="I46" s="142"/>
      <c r="J46" s="176">
        <f>'Discharge Information'!F46</f>
        <v>0</v>
      </c>
      <c r="K46" s="87"/>
    </row>
    <row r="47" spans="1:11" ht="60" customHeight="1" x14ac:dyDescent="0.25">
      <c r="A47" s="1">
        <f t="shared" si="0"/>
        <v>35</v>
      </c>
      <c r="B47" s="116">
        <f>'Initial Client Information'!B47</f>
        <v>0</v>
      </c>
      <c r="C47" s="117">
        <f>'Initial Client Information'!C47</f>
        <v>0</v>
      </c>
      <c r="D47" s="118">
        <f>'Initial Client Information'!D47</f>
        <v>0</v>
      </c>
      <c r="E47" s="130">
        <f>'Initial Client Information'!E47</f>
        <v>0</v>
      </c>
      <c r="F47" s="140"/>
      <c r="G47" s="136"/>
      <c r="H47" s="136"/>
      <c r="I47" s="142"/>
      <c r="J47" s="176">
        <f>'Discharge Information'!F47</f>
        <v>0</v>
      </c>
      <c r="K47" s="87"/>
    </row>
    <row r="48" spans="1:11" ht="60" customHeight="1" x14ac:dyDescent="0.25">
      <c r="A48" s="1">
        <f t="shared" si="0"/>
        <v>36</v>
      </c>
      <c r="B48" s="116">
        <f>'Initial Client Information'!B48</f>
        <v>0</v>
      </c>
      <c r="C48" s="117">
        <f>'Initial Client Information'!C48</f>
        <v>0</v>
      </c>
      <c r="D48" s="118">
        <f>'Initial Client Information'!D48</f>
        <v>0</v>
      </c>
      <c r="E48" s="130">
        <f>'Initial Client Information'!E48</f>
        <v>0</v>
      </c>
      <c r="F48" s="140"/>
      <c r="G48" s="136"/>
      <c r="H48" s="136"/>
      <c r="I48" s="142"/>
      <c r="J48" s="176">
        <f>'Discharge Information'!F48</f>
        <v>0</v>
      </c>
      <c r="K48" s="87"/>
    </row>
    <row r="49" spans="1:11" ht="60" customHeight="1" x14ac:dyDescent="0.25">
      <c r="A49" s="1">
        <f t="shared" si="0"/>
        <v>37</v>
      </c>
      <c r="B49" s="116">
        <f>'Initial Client Information'!B49</f>
        <v>0</v>
      </c>
      <c r="C49" s="117">
        <f>'Initial Client Information'!C49</f>
        <v>0</v>
      </c>
      <c r="D49" s="118">
        <f>'Initial Client Information'!D49</f>
        <v>0</v>
      </c>
      <c r="E49" s="130">
        <f>'Initial Client Information'!E49</f>
        <v>0</v>
      </c>
      <c r="F49" s="140"/>
      <c r="G49" s="136"/>
      <c r="H49" s="136"/>
      <c r="I49" s="142"/>
      <c r="J49" s="176">
        <f>'Discharge Information'!F49</f>
        <v>0</v>
      </c>
      <c r="K49" s="87"/>
    </row>
    <row r="50" spans="1:11" ht="60" customHeight="1" x14ac:dyDescent="0.25">
      <c r="A50" s="1">
        <f t="shared" si="0"/>
        <v>38</v>
      </c>
      <c r="B50" s="116">
        <f>'Initial Client Information'!B50</f>
        <v>0</v>
      </c>
      <c r="C50" s="117">
        <f>'Initial Client Information'!C50</f>
        <v>0</v>
      </c>
      <c r="D50" s="118">
        <f>'Initial Client Information'!D50</f>
        <v>0</v>
      </c>
      <c r="E50" s="130">
        <f>'Initial Client Information'!E50</f>
        <v>0</v>
      </c>
      <c r="F50" s="140"/>
      <c r="G50" s="136"/>
      <c r="H50" s="136"/>
      <c r="I50" s="142"/>
      <c r="J50" s="176">
        <f>'Discharge Information'!F50</f>
        <v>0</v>
      </c>
      <c r="K50" s="87"/>
    </row>
    <row r="51" spans="1:11" ht="60" customHeight="1" x14ac:dyDescent="0.25">
      <c r="A51" s="1">
        <f t="shared" si="0"/>
        <v>39</v>
      </c>
      <c r="B51" s="116">
        <f>'Initial Client Information'!B51</f>
        <v>0</v>
      </c>
      <c r="C51" s="117">
        <f>'Initial Client Information'!C51</f>
        <v>0</v>
      </c>
      <c r="D51" s="118">
        <f>'Initial Client Information'!D51</f>
        <v>0</v>
      </c>
      <c r="E51" s="130">
        <f>'Initial Client Information'!E51</f>
        <v>0</v>
      </c>
      <c r="F51" s="140"/>
      <c r="G51" s="136"/>
      <c r="H51" s="136"/>
      <c r="I51" s="142"/>
      <c r="J51" s="176">
        <f>'Discharge Information'!F51</f>
        <v>0</v>
      </c>
      <c r="K51" s="87"/>
    </row>
    <row r="52" spans="1:11" ht="60" customHeight="1" x14ac:dyDescent="0.25">
      <c r="A52" s="1">
        <f t="shared" si="0"/>
        <v>40</v>
      </c>
      <c r="B52" s="116">
        <f>'Initial Client Information'!B52</f>
        <v>0</v>
      </c>
      <c r="C52" s="117">
        <f>'Initial Client Information'!C52</f>
        <v>0</v>
      </c>
      <c r="D52" s="118">
        <f>'Initial Client Information'!D52</f>
        <v>0</v>
      </c>
      <c r="E52" s="130">
        <f>'Initial Client Information'!E52</f>
        <v>0</v>
      </c>
      <c r="F52" s="140"/>
      <c r="G52" s="136"/>
      <c r="H52" s="136"/>
      <c r="I52" s="142"/>
      <c r="J52" s="176">
        <f>'Discharge Information'!F52</f>
        <v>0</v>
      </c>
      <c r="K52" s="87"/>
    </row>
    <row r="53" spans="1:11" ht="60" customHeight="1" x14ac:dyDescent="0.25">
      <c r="A53" s="1">
        <f t="shared" si="0"/>
        <v>41</v>
      </c>
      <c r="B53" s="116">
        <f>'Initial Client Information'!B53</f>
        <v>0</v>
      </c>
      <c r="C53" s="117">
        <f>'Initial Client Information'!C53</f>
        <v>0</v>
      </c>
      <c r="D53" s="118">
        <f>'Initial Client Information'!D53</f>
        <v>0</v>
      </c>
      <c r="E53" s="130">
        <f>'Initial Client Information'!E53</f>
        <v>0</v>
      </c>
      <c r="F53" s="140"/>
      <c r="G53" s="136"/>
      <c r="H53" s="136"/>
      <c r="I53" s="142"/>
      <c r="J53" s="176">
        <f>'Discharge Information'!F53</f>
        <v>0</v>
      </c>
      <c r="K53" s="87"/>
    </row>
    <row r="54" spans="1:11" ht="60" customHeight="1" x14ac:dyDescent="0.25">
      <c r="A54" s="1">
        <f t="shared" si="0"/>
        <v>42</v>
      </c>
      <c r="B54" s="116">
        <f>'Initial Client Information'!B54</f>
        <v>0</v>
      </c>
      <c r="C54" s="117">
        <f>'Initial Client Information'!C54</f>
        <v>0</v>
      </c>
      <c r="D54" s="118">
        <f>'Initial Client Information'!D54</f>
        <v>0</v>
      </c>
      <c r="E54" s="130">
        <f>'Initial Client Information'!E54</f>
        <v>0</v>
      </c>
      <c r="F54" s="140"/>
      <c r="G54" s="136"/>
      <c r="H54" s="136"/>
      <c r="I54" s="142"/>
      <c r="J54" s="176">
        <f>'Discharge Information'!F54</f>
        <v>0</v>
      </c>
      <c r="K54" s="87"/>
    </row>
    <row r="55" spans="1:11" ht="60" customHeight="1" x14ac:dyDescent="0.25">
      <c r="A55" s="1">
        <f t="shared" si="0"/>
        <v>43</v>
      </c>
      <c r="B55" s="116">
        <f>'Initial Client Information'!B55</f>
        <v>0</v>
      </c>
      <c r="C55" s="117">
        <f>'Initial Client Information'!C55</f>
        <v>0</v>
      </c>
      <c r="D55" s="118">
        <f>'Initial Client Information'!D55</f>
        <v>0</v>
      </c>
      <c r="E55" s="130">
        <f>'Initial Client Information'!E55</f>
        <v>0</v>
      </c>
      <c r="F55" s="140"/>
      <c r="G55" s="136"/>
      <c r="H55" s="136"/>
      <c r="I55" s="142"/>
      <c r="J55" s="176">
        <f>'Discharge Information'!F55</f>
        <v>0</v>
      </c>
      <c r="K55" s="87"/>
    </row>
    <row r="56" spans="1:11" ht="60" customHeight="1" x14ac:dyDescent="0.25">
      <c r="A56" s="1">
        <f t="shared" si="0"/>
        <v>44</v>
      </c>
      <c r="B56" s="116">
        <f>'Initial Client Information'!B56</f>
        <v>0</v>
      </c>
      <c r="C56" s="117">
        <f>'Initial Client Information'!C56</f>
        <v>0</v>
      </c>
      <c r="D56" s="118">
        <f>'Initial Client Information'!D56</f>
        <v>0</v>
      </c>
      <c r="E56" s="130">
        <f>'Initial Client Information'!E56</f>
        <v>0</v>
      </c>
      <c r="F56" s="140"/>
      <c r="G56" s="136"/>
      <c r="H56" s="136"/>
      <c r="I56" s="142"/>
      <c r="J56" s="176">
        <f>'Discharge Information'!F56</f>
        <v>0</v>
      </c>
      <c r="K56" s="87"/>
    </row>
    <row r="57" spans="1:11" ht="60" customHeight="1" x14ac:dyDescent="0.25">
      <c r="A57" s="1">
        <f t="shared" si="0"/>
        <v>45</v>
      </c>
      <c r="B57" s="116">
        <f>'Initial Client Information'!B57</f>
        <v>0</v>
      </c>
      <c r="C57" s="117">
        <f>'Initial Client Information'!C57</f>
        <v>0</v>
      </c>
      <c r="D57" s="118">
        <f>'Initial Client Information'!D57</f>
        <v>0</v>
      </c>
      <c r="E57" s="130">
        <f>'Initial Client Information'!E57</f>
        <v>0</v>
      </c>
      <c r="F57" s="140"/>
      <c r="G57" s="136"/>
      <c r="H57" s="136"/>
      <c r="I57" s="142"/>
      <c r="J57" s="176">
        <f>'Discharge Information'!F57</f>
        <v>0</v>
      </c>
      <c r="K57" s="87"/>
    </row>
    <row r="58" spans="1:11" ht="60" customHeight="1" x14ac:dyDescent="0.25">
      <c r="A58" s="1">
        <f t="shared" si="0"/>
        <v>46</v>
      </c>
      <c r="B58" s="116">
        <f>'Initial Client Information'!B58</f>
        <v>0</v>
      </c>
      <c r="C58" s="117">
        <f>'Initial Client Information'!C58</f>
        <v>0</v>
      </c>
      <c r="D58" s="118">
        <f>'Initial Client Information'!D58</f>
        <v>0</v>
      </c>
      <c r="E58" s="130">
        <f>'Initial Client Information'!E58</f>
        <v>0</v>
      </c>
      <c r="F58" s="140"/>
      <c r="G58" s="136"/>
      <c r="H58" s="136"/>
      <c r="I58" s="142"/>
      <c r="J58" s="176">
        <f>'Discharge Information'!F58</f>
        <v>0</v>
      </c>
      <c r="K58" s="87"/>
    </row>
    <row r="59" spans="1:11" ht="60" customHeight="1" x14ac:dyDescent="0.25">
      <c r="A59" s="1">
        <f t="shared" si="0"/>
        <v>47</v>
      </c>
      <c r="B59" s="116">
        <f>'Initial Client Information'!B59</f>
        <v>0</v>
      </c>
      <c r="C59" s="117">
        <f>'Initial Client Information'!C59</f>
        <v>0</v>
      </c>
      <c r="D59" s="118">
        <f>'Initial Client Information'!D59</f>
        <v>0</v>
      </c>
      <c r="E59" s="130">
        <f>'Initial Client Information'!E59</f>
        <v>0</v>
      </c>
      <c r="F59" s="140"/>
      <c r="G59" s="136"/>
      <c r="H59" s="136"/>
      <c r="I59" s="142"/>
      <c r="J59" s="176">
        <f>'Discharge Information'!F59</f>
        <v>0</v>
      </c>
      <c r="K59" s="87"/>
    </row>
    <row r="60" spans="1:11" ht="60" customHeight="1" x14ac:dyDescent="0.25">
      <c r="A60" s="1">
        <f t="shared" si="0"/>
        <v>48</v>
      </c>
      <c r="B60" s="116">
        <f>'Initial Client Information'!B60</f>
        <v>0</v>
      </c>
      <c r="C60" s="117">
        <f>'Initial Client Information'!C60</f>
        <v>0</v>
      </c>
      <c r="D60" s="118">
        <f>'Initial Client Information'!D60</f>
        <v>0</v>
      </c>
      <c r="E60" s="130">
        <f>'Initial Client Information'!E60</f>
        <v>0</v>
      </c>
      <c r="F60" s="140"/>
      <c r="G60" s="136"/>
      <c r="H60" s="136"/>
      <c r="I60" s="142"/>
      <c r="J60" s="176">
        <f>'Discharge Information'!F60</f>
        <v>0</v>
      </c>
      <c r="K60" s="87"/>
    </row>
    <row r="61" spans="1:11" ht="60" customHeight="1" x14ac:dyDescent="0.25">
      <c r="A61" s="1">
        <f t="shared" si="0"/>
        <v>49</v>
      </c>
      <c r="B61" s="116">
        <f>'Initial Client Information'!B61</f>
        <v>0</v>
      </c>
      <c r="C61" s="117">
        <f>'Initial Client Information'!C61</f>
        <v>0</v>
      </c>
      <c r="D61" s="118">
        <f>'Initial Client Information'!D61</f>
        <v>0</v>
      </c>
      <c r="E61" s="130">
        <f>'Initial Client Information'!E61</f>
        <v>0</v>
      </c>
      <c r="F61" s="140"/>
      <c r="G61" s="136"/>
      <c r="H61" s="136"/>
      <c r="I61" s="142"/>
      <c r="J61" s="176">
        <f>'Discharge Information'!F61</f>
        <v>0</v>
      </c>
      <c r="K61" s="87"/>
    </row>
    <row r="62" spans="1:11" ht="60" customHeight="1" x14ac:dyDescent="0.25">
      <c r="A62" s="1">
        <f t="shared" si="0"/>
        <v>50</v>
      </c>
      <c r="B62" s="116">
        <f>'Initial Client Information'!B62</f>
        <v>0</v>
      </c>
      <c r="C62" s="117">
        <f>'Initial Client Information'!C62</f>
        <v>0</v>
      </c>
      <c r="D62" s="118">
        <f>'Initial Client Information'!D62</f>
        <v>0</v>
      </c>
      <c r="E62" s="130">
        <f>'Initial Client Information'!E62</f>
        <v>0</v>
      </c>
      <c r="F62" s="140"/>
      <c r="G62" s="136"/>
      <c r="H62" s="136"/>
      <c r="I62" s="142"/>
      <c r="J62" s="176">
        <f>'Discharge Information'!F62</f>
        <v>0</v>
      </c>
      <c r="K62" s="87"/>
    </row>
    <row r="63" spans="1:11" ht="60" customHeight="1" x14ac:dyDescent="0.25">
      <c r="A63" s="1">
        <f t="shared" si="0"/>
        <v>51</v>
      </c>
      <c r="B63" s="116">
        <f>'Initial Client Information'!B63</f>
        <v>0</v>
      </c>
      <c r="C63" s="117">
        <f>'Initial Client Information'!C63</f>
        <v>0</v>
      </c>
      <c r="D63" s="118">
        <f>'Initial Client Information'!D63</f>
        <v>0</v>
      </c>
      <c r="E63" s="130">
        <f>'Initial Client Information'!E63</f>
        <v>0</v>
      </c>
      <c r="F63" s="140"/>
      <c r="G63" s="136"/>
      <c r="H63" s="136"/>
      <c r="I63" s="142"/>
      <c r="J63" s="176">
        <f>'Discharge Information'!F63</f>
        <v>0</v>
      </c>
      <c r="K63" s="87"/>
    </row>
    <row r="64" spans="1:11" ht="60" customHeight="1" x14ac:dyDescent="0.25">
      <c r="A64" s="1">
        <f t="shared" si="0"/>
        <v>52</v>
      </c>
      <c r="B64" s="116">
        <f>'Initial Client Information'!B64</f>
        <v>0</v>
      </c>
      <c r="C64" s="117">
        <f>'Initial Client Information'!C64</f>
        <v>0</v>
      </c>
      <c r="D64" s="118">
        <f>'Initial Client Information'!D64</f>
        <v>0</v>
      </c>
      <c r="E64" s="130">
        <f>'Initial Client Information'!E64</f>
        <v>0</v>
      </c>
      <c r="F64" s="140"/>
      <c r="G64" s="136"/>
      <c r="H64" s="136"/>
      <c r="I64" s="142"/>
      <c r="J64" s="176">
        <f>'Discharge Information'!F64</f>
        <v>0</v>
      </c>
      <c r="K64" s="87"/>
    </row>
    <row r="65" spans="1:11" ht="60" customHeight="1" x14ac:dyDescent="0.25">
      <c r="A65" s="1">
        <f t="shared" si="0"/>
        <v>53</v>
      </c>
      <c r="B65" s="116">
        <f>'Initial Client Information'!B65</f>
        <v>0</v>
      </c>
      <c r="C65" s="117">
        <f>'Initial Client Information'!C65</f>
        <v>0</v>
      </c>
      <c r="D65" s="118">
        <f>'Initial Client Information'!D65</f>
        <v>0</v>
      </c>
      <c r="E65" s="130">
        <f>'Initial Client Information'!E65</f>
        <v>0</v>
      </c>
      <c r="F65" s="140"/>
      <c r="G65" s="136"/>
      <c r="H65" s="136"/>
      <c r="I65" s="142"/>
      <c r="J65" s="176">
        <f>'Discharge Information'!F65</f>
        <v>0</v>
      </c>
      <c r="K65" s="87"/>
    </row>
    <row r="66" spans="1:11" ht="60" customHeight="1" x14ac:dyDescent="0.25">
      <c r="A66" s="1">
        <f t="shared" si="0"/>
        <v>54</v>
      </c>
      <c r="B66" s="116">
        <f>'Initial Client Information'!B66</f>
        <v>0</v>
      </c>
      <c r="C66" s="117">
        <f>'Initial Client Information'!C66</f>
        <v>0</v>
      </c>
      <c r="D66" s="118">
        <f>'Initial Client Information'!D66</f>
        <v>0</v>
      </c>
      <c r="E66" s="130">
        <f>'Initial Client Information'!E66</f>
        <v>0</v>
      </c>
      <c r="F66" s="140"/>
      <c r="G66" s="136"/>
      <c r="H66" s="136"/>
      <c r="I66" s="142"/>
      <c r="J66" s="176">
        <f>'Discharge Information'!F66</f>
        <v>0</v>
      </c>
      <c r="K66" s="87"/>
    </row>
    <row r="67" spans="1:11" ht="60" customHeight="1" x14ac:dyDescent="0.25">
      <c r="A67" s="1">
        <f t="shared" si="0"/>
        <v>55</v>
      </c>
      <c r="B67" s="116">
        <f>'Initial Client Information'!B67</f>
        <v>0</v>
      </c>
      <c r="C67" s="117">
        <f>'Initial Client Information'!C67</f>
        <v>0</v>
      </c>
      <c r="D67" s="118">
        <f>'Initial Client Information'!D67</f>
        <v>0</v>
      </c>
      <c r="E67" s="130">
        <f>'Initial Client Information'!E67</f>
        <v>0</v>
      </c>
      <c r="F67" s="140"/>
      <c r="G67" s="136"/>
      <c r="H67" s="136"/>
      <c r="I67" s="142"/>
      <c r="J67" s="176">
        <f>'Discharge Information'!F67</f>
        <v>0</v>
      </c>
      <c r="K67" s="87"/>
    </row>
    <row r="68" spans="1:11" ht="60" customHeight="1" x14ac:dyDescent="0.25">
      <c r="A68" s="1">
        <f t="shared" si="0"/>
        <v>56</v>
      </c>
      <c r="B68" s="116">
        <f>'Initial Client Information'!B68</f>
        <v>0</v>
      </c>
      <c r="C68" s="117">
        <f>'Initial Client Information'!C68</f>
        <v>0</v>
      </c>
      <c r="D68" s="118">
        <f>'Initial Client Information'!D68</f>
        <v>0</v>
      </c>
      <c r="E68" s="130">
        <f>'Initial Client Information'!E68</f>
        <v>0</v>
      </c>
      <c r="F68" s="140"/>
      <c r="G68" s="136"/>
      <c r="H68" s="136"/>
      <c r="I68" s="142"/>
      <c r="J68" s="176">
        <f>'Discharge Information'!F68</f>
        <v>0</v>
      </c>
      <c r="K68" s="87"/>
    </row>
    <row r="69" spans="1:11" ht="60" customHeight="1" x14ac:dyDescent="0.25">
      <c r="A69" s="1">
        <f t="shared" si="0"/>
        <v>57</v>
      </c>
      <c r="B69" s="116">
        <f>'Initial Client Information'!B69</f>
        <v>0</v>
      </c>
      <c r="C69" s="117">
        <f>'Initial Client Information'!C69</f>
        <v>0</v>
      </c>
      <c r="D69" s="118">
        <f>'Initial Client Information'!D69</f>
        <v>0</v>
      </c>
      <c r="E69" s="130">
        <f>'Initial Client Information'!E69</f>
        <v>0</v>
      </c>
      <c r="F69" s="140"/>
      <c r="G69" s="136"/>
      <c r="H69" s="136"/>
      <c r="I69" s="142"/>
      <c r="J69" s="176">
        <f>'Discharge Information'!F69</f>
        <v>0</v>
      </c>
      <c r="K69" s="87"/>
    </row>
    <row r="70" spans="1:11" ht="60" customHeight="1" x14ac:dyDescent="0.25">
      <c r="A70" s="1">
        <f t="shared" si="0"/>
        <v>58</v>
      </c>
      <c r="B70" s="116">
        <f>'Initial Client Information'!B70</f>
        <v>0</v>
      </c>
      <c r="C70" s="117">
        <f>'Initial Client Information'!C70</f>
        <v>0</v>
      </c>
      <c r="D70" s="118">
        <f>'Initial Client Information'!D70</f>
        <v>0</v>
      </c>
      <c r="E70" s="130">
        <f>'Initial Client Information'!E70</f>
        <v>0</v>
      </c>
      <c r="F70" s="140"/>
      <c r="G70" s="136"/>
      <c r="H70" s="136"/>
      <c r="I70" s="142"/>
      <c r="J70" s="176">
        <f>'Discharge Information'!F70</f>
        <v>0</v>
      </c>
      <c r="K70" s="87"/>
    </row>
    <row r="71" spans="1:11" ht="60" customHeight="1" x14ac:dyDescent="0.25">
      <c r="A71" s="1">
        <f t="shared" si="0"/>
        <v>59</v>
      </c>
      <c r="B71" s="116">
        <f>'Initial Client Information'!B71</f>
        <v>0</v>
      </c>
      <c r="C71" s="117">
        <f>'Initial Client Information'!C71</f>
        <v>0</v>
      </c>
      <c r="D71" s="118">
        <f>'Initial Client Information'!D71</f>
        <v>0</v>
      </c>
      <c r="E71" s="130">
        <f>'Initial Client Information'!E71</f>
        <v>0</v>
      </c>
      <c r="F71" s="140"/>
      <c r="G71" s="136"/>
      <c r="H71" s="136"/>
      <c r="I71" s="142"/>
      <c r="J71" s="176">
        <f>'Discharge Information'!F71</f>
        <v>0</v>
      </c>
      <c r="K71" s="87"/>
    </row>
    <row r="72" spans="1:11" ht="60" customHeight="1" x14ac:dyDescent="0.25">
      <c r="A72" s="1">
        <f t="shared" si="0"/>
        <v>60</v>
      </c>
      <c r="B72" s="116">
        <f>'Initial Client Information'!B72</f>
        <v>0</v>
      </c>
      <c r="C72" s="117">
        <f>'Initial Client Information'!C72</f>
        <v>0</v>
      </c>
      <c r="D72" s="118">
        <f>'Initial Client Information'!D72</f>
        <v>0</v>
      </c>
      <c r="E72" s="130">
        <f>'Initial Client Information'!E72</f>
        <v>0</v>
      </c>
      <c r="F72" s="140"/>
      <c r="G72" s="136"/>
      <c r="H72" s="136"/>
      <c r="I72" s="142"/>
      <c r="J72" s="176">
        <f>'Discharge Information'!F72</f>
        <v>0</v>
      </c>
      <c r="K72" s="87"/>
    </row>
    <row r="73" spans="1:11" ht="60" customHeight="1" x14ac:dyDescent="0.25">
      <c r="A73" s="1">
        <f t="shared" si="0"/>
        <v>61</v>
      </c>
      <c r="B73" s="116">
        <f>'Initial Client Information'!B73</f>
        <v>0</v>
      </c>
      <c r="C73" s="117">
        <f>'Initial Client Information'!C73</f>
        <v>0</v>
      </c>
      <c r="D73" s="118">
        <f>'Initial Client Information'!D73</f>
        <v>0</v>
      </c>
      <c r="E73" s="130">
        <f>'Initial Client Information'!E73</f>
        <v>0</v>
      </c>
      <c r="F73" s="140"/>
      <c r="G73" s="136"/>
      <c r="H73" s="136"/>
      <c r="I73" s="142"/>
      <c r="J73" s="176">
        <f>'Discharge Information'!F73</f>
        <v>0</v>
      </c>
      <c r="K73" s="87"/>
    </row>
    <row r="74" spans="1:11" ht="60" customHeight="1" x14ac:dyDescent="0.25">
      <c r="A74" s="1">
        <f t="shared" si="0"/>
        <v>62</v>
      </c>
      <c r="B74" s="116">
        <f>'Initial Client Information'!B74</f>
        <v>0</v>
      </c>
      <c r="C74" s="117">
        <f>'Initial Client Information'!C74</f>
        <v>0</v>
      </c>
      <c r="D74" s="118">
        <f>'Initial Client Information'!D74</f>
        <v>0</v>
      </c>
      <c r="E74" s="130">
        <f>'Initial Client Information'!E74</f>
        <v>0</v>
      </c>
      <c r="F74" s="140"/>
      <c r="G74" s="136"/>
      <c r="H74" s="136"/>
      <c r="I74" s="142"/>
      <c r="J74" s="176">
        <f>'Discharge Information'!F74</f>
        <v>0</v>
      </c>
      <c r="K74" s="87"/>
    </row>
    <row r="75" spans="1:11" ht="60" customHeight="1" x14ac:dyDescent="0.25">
      <c r="A75" s="1">
        <f t="shared" si="0"/>
        <v>63</v>
      </c>
      <c r="B75" s="116">
        <f>'Initial Client Information'!B75</f>
        <v>0</v>
      </c>
      <c r="C75" s="117">
        <f>'Initial Client Information'!C75</f>
        <v>0</v>
      </c>
      <c r="D75" s="118">
        <f>'Initial Client Information'!D75</f>
        <v>0</v>
      </c>
      <c r="E75" s="130">
        <f>'Initial Client Information'!E75</f>
        <v>0</v>
      </c>
      <c r="F75" s="140"/>
      <c r="G75" s="136"/>
      <c r="H75" s="136"/>
      <c r="I75" s="142"/>
      <c r="J75" s="176">
        <f>'Discharge Information'!F75</f>
        <v>0</v>
      </c>
      <c r="K75" s="87"/>
    </row>
    <row r="76" spans="1:11" ht="60" customHeight="1" x14ac:dyDescent="0.25">
      <c r="A76" s="1">
        <f t="shared" si="0"/>
        <v>64</v>
      </c>
      <c r="B76" s="116">
        <f>'Initial Client Information'!B76</f>
        <v>0</v>
      </c>
      <c r="C76" s="117">
        <f>'Initial Client Information'!C76</f>
        <v>0</v>
      </c>
      <c r="D76" s="118">
        <f>'Initial Client Information'!D76</f>
        <v>0</v>
      </c>
      <c r="E76" s="130">
        <f>'Initial Client Information'!E76</f>
        <v>0</v>
      </c>
      <c r="F76" s="140"/>
      <c r="G76" s="136"/>
      <c r="H76" s="136"/>
      <c r="I76" s="142"/>
      <c r="J76" s="176">
        <f>'Discharge Information'!F76</f>
        <v>0</v>
      </c>
      <c r="K76" s="87"/>
    </row>
    <row r="77" spans="1:11" ht="60" customHeight="1" x14ac:dyDescent="0.25">
      <c r="A77" s="1">
        <f t="shared" si="0"/>
        <v>65</v>
      </c>
      <c r="B77" s="116">
        <f>'Initial Client Information'!B77</f>
        <v>0</v>
      </c>
      <c r="C77" s="117">
        <f>'Initial Client Information'!C77</f>
        <v>0</v>
      </c>
      <c r="D77" s="118">
        <f>'Initial Client Information'!D77</f>
        <v>0</v>
      </c>
      <c r="E77" s="130">
        <f>'Initial Client Information'!E77</f>
        <v>0</v>
      </c>
      <c r="F77" s="140"/>
      <c r="G77" s="136"/>
      <c r="H77" s="136"/>
      <c r="I77" s="142"/>
      <c r="J77" s="176">
        <f>'Discharge Information'!F77</f>
        <v>0</v>
      </c>
      <c r="K77" s="87"/>
    </row>
    <row r="78" spans="1:11" ht="60" customHeight="1" x14ac:dyDescent="0.25">
      <c r="A78" s="1">
        <f t="shared" ref="A78:A141" si="1">ROW(A66)</f>
        <v>66</v>
      </c>
      <c r="B78" s="116">
        <f>'Initial Client Information'!B78</f>
        <v>0</v>
      </c>
      <c r="C78" s="117">
        <f>'Initial Client Information'!C78</f>
        <v>0</v>
      </c>
      <c r="D78" s="118">
        <f>'Initial Client Information'!D78</f>
        <v>0</v>
      </c>
      <c r="E78" s="130">
        <f>'Initial Client Information'!E78</f>
        <v>0</v>
      </c>
      <c r="F78" s="140"/>
      <c r="G78" s="136"/>
      <c r="H78" s="136"/>
      <c r="I78" s="142"/>
      <c r="J78" s="176">
        <f>'Discharge Information'!F78</f>
        <v>0</v>
      </c>
      <c r="K78" s="87"/>
    </row>
    <row r="79" spans="1:11" ht="60" customHeight="1" x14ac:dyDescent="0.25">
      <c r="A79" s="1">
        <f t="shared" si="1"/>
        <v>67</v>
      </c>
      <c r="B79" s="116">
        <f>'Initial Client Information'!B79</f>
        <v>0</v>
      </c>
      <c r="C79" s="117">
        <f>'Initial Client Information'!C79</f>
        <v>0</v>
      </c>
      <c r="D79" s="118">
        <f>'Initial Client Information'!D79</f>
        <v>0</v>
      </c>
      <c r="E79" s="130">
        <f>'Initial Client Information'!E79</f>
        <v>0</v>
      </c>
      <c r="F79" s="140"/>
      <c r="G79" s="136"/>
      <c r="H79" s="136"/>
      <c r="I79" s="142"/>
      <c r="J79" s="176">
        <f>'Discharge Information'!F79</f>
        <v>0</v>
      </c>
      <c r="K79" s="87"/>
    </row>
    <row r="80" spans="1:11" ht="60" customHeight="1" x14ac:dyDescent="0.25">
      <c r="A80" s="1">
        <f t="shared" si="1"/>
        <v>68</v>
      </c>
      <c r="B80" s="116">
        <f>'Initial Client Information'!B80</f>
        <v>0</v>
      </c>
      <c r="C80" s="117">
        <f>'Initial Client Information'!C80</f>
        <v>0</v>
      </c>
      <c r="D80" s="118">
        <f>'Initial Client Information'!D80</f>
        <v>0</v>
      </c>
      <c r="E80" s="130">
        <f>'Initial Client Information'!E80</f>
        <v>0</v>
      </c>
      <c r="F80" s="140"/>
      <c r="G80" s="136"/>
      <c r="H80" s="136"/>
      <c r="I80" s="142"/>
      <c r="J80" s="176">
        <f>'Discharge Information'!F80</f>
        <v>0</v>
      </c>
      <c r="K80" s="87"/>
    </row>
    <row r="81" spans="1:11" ht="60" customHeight="1" x14ac:dyDescent="0.25">
      <c r="A81" s="1">
        <f t="shared" si="1"/>
        <v>69</v>
      </c>
      <c r="B81" s="116">
        <f>'Initial Client Information'!B81</f>
        <v>0</v>
      </c>
      <c r="C81" s="117">
        <f>'Initial Client Information'!C81</f>
        <v>0</v>
      </c>
      <c r="D81" s="118">
        <f>'Initial Client Information'!D81</f>
        <v>0</v>
      </c>
      <c r="E81" s="130">
        <f>'Initial Client Information'!E81</f>
        <v>0</v>
      </c>
      <c r="F81" s="140"/>
      <c r="G81" s="136"/>
      <c r="H81" s="136"/>
      <c r="I81" s="142"/>
      <c r="J81" s="176">
        <f>'Discharge Information'!F81</f>
        <v>0</v>
      </c>
      <c r="K81" s="87"/>
    </row>
    <row r="82" spans="1:11" ht="60" customHeight="1" x14ac:dyDescent="0.25">
      <c r="A82" s="1">
        <f t="shared" si="1"/>
        <v>70</v>
      </c>
      <c r="B82" s="116">
        <f>'Initial Client Information'!B82</f>
        <v>0</v>
      </c>
      <c r="C82" s="117">
        <f>'Initial Client Information'!C82</f>
        <v>0</v>
      </c>
      <c r="D82" s="118">
        <f>'Initial Client Information'!D82</f>
        <v>0</v>
      </c>
      <c r="E82" s="130">
        <f>'Initial Client Information'!E82</f>
        <v>0</v>
      </c>
      <c r="F82" s="140"/>
      <c r="G82" s="136"/>
      <c r="H82" s="136"/>
      <c r="I82" s="142"/>
      <c r="J82" s="176">
        <f>'Discharge Information'!F82</f>
        <v>0</v>
      </c>
      <c r="K82" s="87"/>
    </row>
    <row r="83" spans="1:11" ht="60" customHeight="1" x14ac:dyDescent="0.25">
      <c r="A83" s="1">
        <f t="shared" si="1"/>
        <v>71</v>
      </c>
      <c r="B83" s="116">
        <f>'Initial Client Information'!B83</f>
        <v>0</v>
      </c>
      <c r="C83" s="117">
        <f>'Initial Client Information'!C83</f>
        <v>0</v>
      </c>
      <c r="D83" s="118">
        <f>'Initial Client Information'!D83</f>
        <v>0</v>
      </c>
      <c r="E83" s="130">
        <f>'Initial Client Information'!E83</f>
        <v>0</v>
      </c>
      <c r="F83" s="140"/>
      <c r="G83" s="136"/>
      <c r="H83" s="136"/>
      <c r="I83" s="142"/>
      <c r="J83" s="176">
        <f>'Discharge Information'!F83</f>
        <v>0</v>
      </c>
      <c r="K83" s="87"/>
    </row>
    <row r="84" spans="1:11" ht="60" customHeight="1" x14ac:dyDescent="0.25">
      <c r="A84" s="1">
        <f t="shared" si="1"/>
        <v>72</v>
      </c>
      <c r="B84" s="116">
        <f>'Initial Client Information'!B84</f>
        <v>0</v>
      </c>
      <c r="C84" s="117">
        <f>'Initial Client Information'!C84</f>
        <v>0</v>
      </c>
      <c r="D84" s="118">
        <f>'Initial Client Information'!D84</f>
        <v>0</v>
      </c>
      <c r="E84" s="130">
        <f>'Initial Client Information'!E84</f>
        <v>0</v>
      </c>
      <c r="F84" s="140"/>
      <c r="G84" s="136"/>
      <c r="H84" s="136"/>
      <c r="I84" s="142"/>
      <c r="J84" s="176">
        <f>'Discharge Information'!F84</f>
        <v>0</v>
      </c>
      <c r="K84" s="87"/>
    </row>
    <row r="85" spans="1:11" ht="60" customHeight="1" x14ac:dyDescent="0.25">
      <c r="A85" s="1">
        <f t="shared" si="1"/>
        <v>73</v>
      </c>
      <c r="B85" s="116">
        <f>'Initial Client Information'!B85</f>
        <v>0</v>
      </c>
      <c r="C85" s="117">
        <f>'Initial Client Information'!C85</f>
        <v>0</v>
      </c>
      <c r="D85" s="118">
        <f>'Initial Client Information'!D85</f>
        <v>0</v>
      </c>
      <c r="E85" s="130">
        <f>'Initial Client Information'!E85</f>
        <v>0</v>
      </c>
      <c r="F85" s="140"/>
      <c r="G85" s="136"/>
      <c r="H85" s="136"/>
      <c r="I85" s="142"/>
      <c r="J85" s="176">
        <f>'Discharge Information'!F85</f>
        <v>0</v>
      </c>
      <c r="K85" s="87"/>
    </row>
    <row r="86" spans="1:11" ht="60" customHeight="1" x14ac:dyDescent="0.25">
      <c r="A86" s="1">
        <f t="shared" si="1"/>
        <v>74</v>
      </c>
      <c r="B86" s="116">
        <f>'Initial Client Information'!B86</f>
        <v>0</v>
      </c>
      <c r="C86" s="117">
        <f>'Initial Client Information'!C86</f>
        <v>0</v>
      </c>
      <c r="D86" s="118">
        <f>'Initial Client Information'!D86</f>
        <v>0</v>
      </c>
      <c r="E86" s="130">
        <f>'Initial Client Information'!E86</f>
        <v>0</v>
      </c>
      <c r="F86" s="140"/>
      <c r="G86" s="136"/>
      <c r="H86" s="136"/>
      <c r="I86" s="142"/>
      <c r="J86" s="176">
        <f>'Discharge Information'!F86</f>
        <v>0</v>
      </c>
      <c r="K86" s="87"/>
    </row>
    <row r="87" spans="1:11" ht="60" customHeight="1" x14ac:dyDescent="0.25">
      <c r="A87" s="1">
        <f t="shared" si="1"/>
        <v>75</v>
      </c>
      <c r="B87" s="116">
        <f>'Initial Client Information'!B87</f>
        <v>0</v>
      </c>
      <c r="C87" s="117">
        <f>'Initial Client Information'!C87</f>
        <v>0</v>
      </c>
      <c r="D87" s="118">
        <f>'Initial Client Information'!D87</f>
        <v>0</v>
      </c>
      <c r="E87" s="130">
        <f>'Initial Client Information'!E87</f>
        <v>0</v>
      </c>
      <c r="F87" s="140"/>
      <c r="G87" s="136"/>
      <c r="H87" s="136"/>
      <c r="I87" s="142"/>
      <c r="J87" s="176">
        <f>'Discharge Information'!F87</f>
        <v>0</v>
      </c>
      <c r="K87" s="87"/>
    </row>
    <row r="88" spans="1:11" ht="60" customHeight="1" x14ac:dyDescent="0.25">
      <c r="A88" s="1">
        <f t="shared" si="1"/>
        <v>76</v>
      </c>
      <c r="B88" s="116">
        <f>'Initial Client Information'!B88</f>
        <v>0</v>
      </c>
      <c r="C88" s="117">
        <f>'Initial Client Information'!C88</f>
        <v>0</v>
      </c>
      <c r="D88" s="118">
        <f>'Initial Client Information'!D88</f>
        <v>0</v>
      </c>
      <c r="E88" s="130">
        <f>'Initial Client Information'!E88</f>
        <v>0</v>
      </c>
      <c r="F88" s="140"/>
      <c r="G88" s="136"/>
      <c r="H88" s="136"/>
      <c r="I88" s="142"/>
      <c r="J88" s="176">
        <f>'Discharge Information'!F88</f>
        <v>0</v>
      </c>
      <c r="K88" s="87"/>
    </row>
    <row r="89" spans="1:11" ht="60" customHeight="1" x14ac:dyDescent="0.25">
      <c r="A89" s="1">
        <f t="shared" si="1"/>
        <v>77</v>
      </c>
      <c r="B89" s="116">
        <f>'Initial Client Information'!B89</f>
        <v>0</v>
      </c>
      <c r="C89" s="117">
        <f>'Initial Client Information'!C89</f>
        <v>0</v>
      </c>
      <c r="D89" s="118">
        <f>'Initial Client Information'!D89</f>
        <v>0</v>
      </c>
      <c r="E89" s="130">
        <f>'Initial Client Information'!E89</f>
        <v>0</v>
      </c>
      <c r="F89" s="140"/>
      <c r="G89" s="136"/>
      <c r="H89" s="136"/>
      <c r="I89" s="142"/>
      <c r="J89" s="176">
        <f>'Discharge Information'!F89</f>
        <v>0</v>
      </c>
      <c r="K89" s="87"/>
    </row>
    <row r="90" spans="1:11" ht="60" customHeight="1" x14ac:dyDescent="0.25">
      <c r="A90" s="1">
        <f t="shared" si="1"/>
        <v>78</v>
      </c>
      <c r="B90" s="116">
        <f>'Initial Client Information'!B90</f>
        <v>0</v>
      </c>
      <c r="C90" s="117">
        <f>'Initial Client Information'!C90</f>
        <v>0</v>
      </c>
      <c r="D90" s="118">
        <f>'Initial Client Information'!D90</f>
        <v>0</v>
      </c>
      <c r="E90" s="130">
        <f>'Initial Client Information'!E90</f>
        <v>0</v>
      </c>
      <c r="F90" s="140"/>
      <c r="G90" s="136"/>
      <c r="H90" s="136"/>
      <c r="I90" s="142"/>
      <c r="J90" s="176">
        <f>'Discharge Information'!F90</f>
        <v>0</v>
      </c>
      <c r="K90" s="87"/>
    </row>
    <row r="91" spans="1:11" ht="60" customHeight="1" x14ac:dyDescent="0.25">
      <c r="A91" s="1">
        <f t="shared" si="1"/>
        <v>79</v>
      </c>
      <c r="B91" s="116">
        <f>'Initial Client Information'!B91</f>
        <v>0</v>
      </c>
      <c r="C91" s="117">
        <f>'Initial Client Information'!C91</f>
        <v>0</v>
      </c>
      <c r="D91" s="118">
        <f>'Initial Client Information'!D91</f>
        <v>0</v>
      </c>
      <c r="E91" s="130">
        <f>'Initial Client Information'!E91</f>
        <v>0</v>
      </c>
      <c r="F91" s="140"/>
      <c r="G91" s="136"/>
      <c r="H91" s="136"/>
      <c r="I91" s="142"/>
      <c r="J91" s="176">
        <f>'Discharge Information'!F91</f>
        <v>0</v>
      </c>
      <c r="K91" s="87"/>
    </row>
    <row r="92" spans="1:11" ht="60" customHeight="1" x14ac:dyDescent="0.25">
      <c r="A92" s="1">
        <f t="shared" si="1"/>
        <v>80</v>
      </c>
      <c r="B92" s="116">
        <f>'Initial Client Information'!B92</f>
        <v>0</v>
      </c>
      <c r="C92" s="117">
        <f>'Initial Client Information'!C92</f>
        <v>0</v>
      </c>
      <c r="D92" s="118">
        <f>'Initial Client Information'!D92</f>
        <v>0</v>
      </c>
      <c r="E92" s="130">
        <f>'Initial Client Information'!E92</f>
        <v>0</v>
      </c>
      <c r="F92" s="140"/>
      <c r="G92" s="136"/>
      <c r="H92" s="136"/>
      <c r="I92" s="142"/>
      <c r="J92" s="176">
        <f>'Discharge Information'!F92</f>
        <v>0</v>
      </c>
      <c r="K92" s="87"/>
    </row>
    <row r="93" spans="1:11" ht="60" customHeight="1" x14ac:dyDescent="0.25">
      <c r="A93" s="1">
        <f t="shared" si="1"/>
        <v>81</v>
      </c>
      <c r="B93" s="116">
        <f>'Initial Client Information'!B93</f>
        <v>0</v>
      </c>
      <c r="C93" s="117">
        <f>'Initial Client Information'!C93</f>
        <v>0</v>
      </c>
      <c r="D93" s="118">
        <f>'Initial Client Information'!D93</f>
        <v>0</v>
      </c>
      <c r="E93" s="130">
        <f>'Initial Client Information'!E93</f>
        <v>0</v>
      </c>
      <c r="F93" s="140"/>
      <c r="G93" s="136"/>
      <c r="H93" s="136"/>
      <c r="I93" s="142"/>
      <c r="J93" s="176">
        <f>'Discharge Information'!F93</f>
        <v>0</v>
      </c>
      <c r="K93" s="87"/>
    </row>
    <row r="94" spans="1:11" ht="60" customHeight="1" x14ac:dyDescent="0.25">
      <c r="A94" s="1">
        <f t="shared" si="1"/>
        <v>82</v>
      </c>
      <c r="B94" s="116">
        <f>'Initial Client Information'!B94</f>
        <v>0</v>
      </c>
      <c r="C94" s="117">
        <f>'Initial Client Information'!C94</f>
        <v>0</v>
      </c>
      <c r="D94" s="118">
        <f>'Initial Client Information'!D94</f>
        <v>0</v>
      </c>
      <c r="E94" s="130">
        <f>'Initial Client Information'!E94</f>
        <v>0</v>
      </c>
      <c r="F94" s="140"/>
      <c r="G94" s="136"/>
      <c r="H94" s="136"/>
      <c r="I94" s="142"/>
      <c r="J94" s="176">
        <f>'Discharge Information'!F94</f>
        <v>0</v>
      </c>
      <c r="K94" s="87"/>
    </row>
    <row r="95" spans="1:11" ht="60" customHeight="1" x14ac:dyDescent="0.25">
      <c r="A95" s="1">
        <f t="shared" si="1"/>
        <v>83</v>
      </c>
      <c r="B95" s="116">
        <f>'Initial Client Information'!B95</f>
        <v>0</v>
      </c>
      <c r="C95" s="117">
        <f>'Initial Client Information'!C95</f>
        <v>0</v>
      </c>
      <c r="D95" s="118">
        <f>'Initial Client Information'!D95</f>
        <v>0</v>
      </c>
      <c r="E95" s="130">
        <f>'Initial Client Information'!E95</f>
        <v>0</v>
      </c>
      <c r="F95" s="140"/>
      <c r="G95" s="136"/>
      <c r="H95" s="136"/>
      <c r="I95" s="142"/>
      <c r="J95" s="176">
        <f>'Discharge Information'!F95</f>
        <v>0</v>
      </c>
      <c r="K95" s="87"/>
    </row>
    <row r="96" spans="1:11" ht="60" customHeight="1" x14ac:dyDescent="0.25">
      <c r="A96" s="1">
        <f t="shared" si="1"/>
        <v>84</v>
      </c>
      <c r="B96" s="116">
        <f>'Initial Client Information'!B96</f>
        <v>0</v>
      </c>
      <c r="C96" s="117">
        <f>'Initial Client Information'!C96</f>
        <v>0</v>
      </c>
      <c r="D96" s="118">
        <f>'Initial Client Information'!D96</f>
        <v>0</v>
      </c>
      <c r="E96" s="130">
        <f>'Initial Client Information'!E96</f>
        <v>0</v>
      </c>
      <c r="F96" s="140"/>
      <c r="G96" s="136"/>
      <c r="H96" s="136"/>
      <c r="I96" s="142"/>
      <c r="J96" s="176">
        <f>'Discharge Information'!F96</f>
        <v>0</v>
      </c>
      <c r="K96" s="87"/>
    </row>
    <row r="97" spans="1:11" ht="60" customHeight="1" x14ac:dyDescent="0.25">
      <c r="A97" s="1">
        <f t="shared" si="1"/>
        <v>85</v>
      </c>
      <c r="B97" s="116">
        <f>'Initial Client Information'!B97</f>
        <v>0</v>
      </c>
      <c r="C97" s="117">
        <f>'Initial Client Information'!C97</f>
        <v>0</v>
      </c>
      <c r="D97" s="118">
        <f>'Initial Client Information'!D97</f>
        <v>0</v>
      </c>
      <c r="E97" s="130">
        <f>'Initial Client Information'!E97</f>
        <v>0</v>
      </c>
      <c r="F97" s="140"/>
      <c r="G97" s="136"/>
      <c r="H97" s="136"/>
      <c r="I97" s="142"/>
      <c r="J97" s="176">
        <f>'Discharge Information'!F97</f>
        <v>0</v>
      </c>
      <c r="K97" s="87"/>
    </row>
    <row r="98" spans="1:11" ht="60" customHeight="1" x14ac:dyDescent="0.25">
      <c r="A98" s="1">
        <f t="shared" si="1"/>
        <v>86</v>
      </c>
      <c r="B98" s="116">
        <f>'Initial Client Information'!B98</f>
        <v>0</v>
      </c>
      <c r="C98" s="117">
        <f>'Initial Client Information'!C98</f>
        <v>0</v>
      </c>
      <c r="D98" s="118">
        <f>'Initial Client Information'!D98</f>
        <v>0</v>
      </c>
      <c r="E98" s="130">
        <f>'Initial Client Information'!E98</f>
        <v>0</v>
      </c>
      <c r="F98" s="140"/>
      <c r="G98" s="136"/>
      <c r="H98" s="136"/>
      <c r="I98" s="142"/>
      <c r="J98" s="176">
        <f>'Discharge Information'!F98</f>
        <v>0</v>
      </c>
      <c r="K98" s="87"/>
    </row>
    <row r="99" spans="1:11" ht="60" customHeight="1" x14ac:dyDescent="0.25">
      <c r="A99" s="1">
        <f t="shared" si="1"/>
        <v>87</v>
      </c>
      <c r="B99" s="116">
        <f>'Initial Client Information'!B99</f>
        <v>0</v>
      </c>
      <c r="C99" s="117">
        <f>'Initial Client Information'!C99</f>
        <v>0</v>
      </c>
      <c r="D99" s="118">
        <f>'Initial Client Information'!D99</f>
        <v>0</v>
      </c>
      <c r="E99" s="130">
        <f>'Initial Client Information'!E99</f>
        <v>0</v>
      </c>
      <c r="F99" s="140"/>
      <c r="G99" s="136"/>
      <c r="H99" s="136"/>
      <c r="I99" s="142"/>
      <c r="J99" s="176">
        <f>'Discharge Information'!F99</f>
        <v>0</v>
      </c>
      <c r="K99" s="87"/>
    </row>
    <row r="100" spans="1:11" ht="60" customHeight="1" x14ac:dyDescent="0.25">
      <c r="A100" s="1">
        <f t="shared" si="1"/>
        <v>88</v>
      </c>
      <c r="B100" s="116">
        <f>'Initial Client Information'!B100</f>
        <v>0</v>
      </c>
      <c r="C100" s="117">
        <f>'Initial Client Information'!C100</f>
        <v>0</v>
      </c>
      <c r="D100" s="118">
        <f>'Initial Client Information'!D100</f>
        <v>0</v>
      </c>
      <c r="E100" s="130">
        <f>'Initial Client Information'!E100</f>
        <v>0</v>
      </c>
      <c r="F100" s="140"/>
      <c r="G100" s="136"/>
      <c r="H100" s="136"/>
      <c r="I100" s="142"/>
      <c r="J100" s="176">
        <f>'Discharge Information'!F100</f>
        <v>0</v>
      </c>
      <c r="K100" s="87"/>
    </row>
    <row r="101" spans="1:11" ht="60" customHeight="1" x14ac:dyDescent="0.25">
      <c r="A101" s="1">
        <f t="shared" si="1"/>
        <v>89</v>
      </c>
      <c r="B101" s="116">
        <f>'Initial Client Information'!B101</f>
        <v>0</v>
      </c>
      <c r="C101" s="117">
        <f>'Initial Client Information'!C101</f>
        <v>0</v>
      </c>
      <c r="D101" s="118">
        <f>'Initial Client Information'!D101</f>
        <v>0</v>
      </c>
      <c r="E101" s="130">
        <f>'Initial Client Information'!E101</f>
        <v>0</v>
      </c>
      <c r="F101" s="140"/>
      <c r="G101" s="136"/>
      <c r="H101" s="136"/>
      <c r="I101" s="142"/>
      <c r="J101" s="176">
        <f>'Discharge Information'!F101</f>
        <v>0</v>
      </c>
      <c r="K101" s="87"/>
    </row>
    <row r="102" spans="1:11" ht="60" customHeight="1" x14ac:dyDescent="0.25">
      <c r="A102" s="1">
        <f t="shared" si="1"/>
        <v>90</v>
      </c>
      <c r="B102" s="116">
        <f>'Initial Client Information'!B102</f>
        <v>0</v>
      </c>
      <c r="C102" s="117">
        <f>'Initial Client Information'!C102</f>
        <v>0</v>
      </c>
      <c r="D102" s="118">
        <f>'Initial Client Information'!D102</f>
        <v>0</v>
      </c>
      <c r="E102" s="130">
        <f>'Initial Client Information'!E102</f>
        <v>0</v>
      </c>
      <c r="F102" s="140"/>
      <c r="G102" s="136"/>
      <c r="H102" s="136"/>
      <c r="I102" s="142"/>
      <c r="J102" s="176">
        <f>'Discharge Information'!F102</f>
        <v>0</v>
      </c>
      <c r="K102" s="87"/>
    </row>
    <row r="103" spans="1:11" ht="60" customHeight="1" x14ac:dyDescent="0.25">
      <c r="A103" s="1">
        <f t="shared" si="1"/>
        <v>91</v>
      </c>
      <c r="B103" s="116">
        <f>'Initial Client Information'!B103</f>
        <v>0</v>
      </c>
      <c r="C103" s="117">
        <f>'Initial Client Information'!C103</f>
        <v>0</v>
      </c>
      <c r="D103" s="118">
        <f>'Initial Client Information'!D103</f>
        <v>0</v>
      </c>
      <c r="E103" s="130">
        <f>'Initial Client Information'!E103</f>
        <v>0</v>
      </c>
      <c r="F103" s="140"/>
      <c r="G103" s="136"/>
      <c r="H103" s="136"/>
      <c r="I103" s="142"/>
      <c r="J103" s="176">
        <f>'Discharge Information'!F103</f>
        <v>0</v>
      </c>
      <c r="K103" s="87"/>
    </row>
    <row r="104" spans="1:11" ht="60" customHeight="1" x14ac:dyDescent="0.25">
      <c r="A104" s="1">
        <f t="shared" si="1"/>
        <v>92</v>
      </c>
      <c r="B104" s="116">
        <f>'Initial Client Information'!B104</f>
        <v>0</v>
      </c>
      <c r="C104" s="117">
        <f>'Initial Client Information'!C104</f>
        <v>0</v>
      </c>
      <c r="D104" s="118">
        <f>'Initial Client Information'!D104</f>
        <v>0</v>
      </c>
      <c r="E104" s="130">
        <f>'Initial Client Information'!E104</f>
        <v>0</v>
      </c>
      <c r="F104" s="140"/>
      <c r="G104" s="136"/>
      <c r="H104" s="136"/>
      <c r="I104" s="142"/>
      <c r="J104" s="176">
        <f>'Discharge Information'!F104</f>
        <v>0</v>
      </c>
      <c r="K104" s="87"/>
    </row>
    <row r="105" spans="1:11" ht="60" customHeight="1" x14ac:dyDescent="0.25">
      <c r="A105" s="1">
        <f t="shared" si="1"/>
        <v>93</v>
      </c>
      <c r="B105" s="116">
        <f>'Initial Client Information'!B105</f>
        <v>0</v>
      </c>
      <c r="C105" s="117">
        <f>'Initial Client Information'!C105</f>
        <v>0</v>
      </c>
      <c r="D105" s="118">
        <f>'Initial Client Information'!D105</f>
        <v>0</v>
      </c>
      <c r="E105" s="130">
        <f>'Initial Client Information'!E105</f>
        <v>0</v>
      </c>
      <c r="F105" s="140"/>
      <c r="G105" s="136"/>
      <c r="H105" s="136"/>
      <c r="I105" s="142"/>
      <c r="J105" s="176">
        <f>'Discharge Information'!F105</f>
        <v>0</v>
      </c>
      <c r="K105" s="87"/>
    </row>
    <row r="106" spans="1:11" ht="60" customHeight="1" x14ac:dyDescent="0.25">
      <c r="A106" s="1">
        <f t="shared" si="1"/>
        <v>94</v>
      </c>
      <c r="B106" s="116">
        <f>'Initial Client Information'!B106</f>
        <v>0</v>
      </c>
      <c r="C106" s="117">
        <f>'Initial Client Information'!C106</f>
        <v>0</v>
      </c>
      <c r="D106" s="118">
        <f>'Initial Client Information'!D106</f>
        <v>0</v>
      </c>
      <c r="E106" s="130">
        <f>'Initial Client Information'!E106</f>
        <v>0</v>
      </c>
      <c r="F106" s="140"/>
      <c r="G106" s="136"/>
      <c r="H106" s="136"/>
      <c r="I106" s="142"/>
      <c r="J106" s="176">
        <f>'Discharge Information'!F106</f>
        <v>0</v>
      </c>
      <c r="K106" s="87"/>
    </row>
    <row r="107" spans="1:11" ht="60" customHeight="1" x14ac:dyDescent="0.25">
      <c r="A107" s="1">
        <f t="shared" si="1"/>
        <v>95</v>
      </c>
      <c r="B107" s="116">
        <f>'Initial Client Information'!B107</f>
        <v>0</v>
      </c>
      <c r="C107" s="117">
        <f>'Initial Client Information'!C107</f>
        <v>0</v>
      </c>
      <c r="D107" s="118">
        <f>'Initial Client Information'!D107</f>
        <v>0</v>
      </c>
      <c r="E107" s="130">
        <f>'Initial Client Information'!E107</f>
        <v>0</v>
      </c>
      <c r="F107" s="140"/>
      <c r="G107" s="136"/>
      <c r="H107" s="136"/>
      <c r="I107" s="142"/>
      <c r="J107" s="176">
        <f>'Discharge Information'!F107</f>
        <v>0</v>
      </c>
      <c r="K107" s="87"/>
    </row>
    <row r="108" spans="1:11" ht="60" customHeight="1" x14ac:dyDescent="0.25">
      <c r="A108" s="1">
        <f t="shared" si="1"/>
        <v>96</v>
      </c>
      <c r="B108" s="116">
        <f>'Initial Client Information'!B108</f>
        <v>0</v>
      </c>
      <c r="C108" s="117">
        <f>'Initial Client Information'!C108</f>
        <v>0</v>
      </c>
      <c r="D108" s="118">
        <f>'Initial Client Information'!D108</f>
        <v>0</v>
      </c>
      <c r="E108" s="130">
        <f>'Initial Client Information'!E108</f>
        <v>0</v>
      </c>
      <c r="F108" s="140"/>
      <c r="G108" s="136"/>
      <c r="H108" s="136"/>
      <c r="I108" s="142"/>
      <c r="J108" s="176">
        <f>'Discharge Information'!F108</f>
        <v>0</v>
      </c>
      <c r="K108" s="87"/>
    </row>
    <row r="109" spans="1:11" ht="60" customHeight="1" x14ac:dyDescent="0.25">
      <c r="A109" s="1">
        <f t="shared" si="1"/>
        <v>97</v>
      </c>
      <c r="B109" s="116">
        <f>'Initial Client Information'!B109</f>
        <v>0</v>
      </c>
      <c r="C109" s="117">
        <f>'Initial Client Information'!C109</f>
        <v>0</v>
      </c>
      <c r="D109" s="118">
        <f>'Initial Client Information'!D109</f>
        <v>0</v>
      </c>
      <c r="E109" s="130">
        <f>'Initial Client Information'!E109</f>
        <v>0</v>
      </c>
      <c r="F109" s="140"/>
      <c r="G109" s="136"/>
      <c r="H109" s="136"/>
      <c r="I109" s="142"/>
      <c r="J109" s="176">
        <f>'Discharge Information'!F109</f>
        <v>0</v>
      </c>
      <c r="K109" s="87"/>
    </row>
    <row r="110" spans="1:11" ht="60" customHeight="1" x14ac:dyDescent="0.25">
      <c r="A110" s="1">
        <f t="shared" si="1"/>
        <v>98</v>
      </c>
      <c r="B110" s="116">
        <f>'Initial Client Information'!B110</f>
        <v>0</v>
      </c>
      <c r="C110" s="117">
        <f>'Initial Client Information'!C110</f>
        <v>0</v>
      </c>
      <c r="D110" s="118">
        <f>'Initial Client Information'!D110</f>
        <v>0</v>
      </c>
      <c r="E110" s="130">
        <f>'Initial Client Information'!E110</f>
        <v>0</v>
      </c>
      <c r="F110" s="140"/>
      <c r="G110" s="136"/>
      <c r="H110" s="136"/>
      <c r="I110" s="142"/>
      <c r="J110" s="176">
        <f>'Discharge Information'!F110</f>
        <v>0</v>
      </c>
      <c r="K110" s="87"/>
    </row>
    <row r="111" spans="1:11" ht="60" customHeight="1" x14ac:dyDescent="0.25">
      <c r="A111" s="1">
        <f t="shared" si="1"/>
        <v>99</v>
      </c>
      <c r="B111" s="116">
        <f>'Initial Client Information'!B111</f>
        <v>0</v>
      </c>
      <c r="C111" s="117">
        <f>'Initial Client Information'!C111</f>
        <v>0</v>
      </c>
      <c r="D111" s="118">
        <f>'Initial Client Information'!D111</f>
        <v>0</v>
      </c>
      <c r="E111" s="130">
        <f>'Initial Client Information'!E111</f>
        <v>0</v>
      </c>
      <c r="F111" s="140"/>
      <c r="G111" s="136"/>
      <c r="H111" s="136"/>
      <c r="I111" s="142"/>
      <c r="J111" s="176">
        <f>'Discharge Information'!F111</f>
        <v>0</v>
      </c>
      <c r="K111" s="87"/>
    </row>
    <row r="112" spans="1:11" ht="60" customHeight="1" x14ac:dyDescent="0.25">
      <c r="A112" s="1">
        <f t="shared" si="1"/>
        <v>100</v>
      </c>
      <c r="B112" s="116">
        <f>'Initial Client Information'!B112</f>
        <v>0</v>
      </c>
      <c r="C112" s="117">
        <f>'Initial Client Information'!C112</f>
        <v>0</v>
      </c>
      <c r="D112" s="118">
        <f>'Initial Client Information'!D112</f>
        <v>0</v>
      </c>
      <c r="E112" s="130">
        <f>'Initial Client Information'!E112</f>
        <v>0</v>
      </c>
      <c r="F112" s="140"/>
      <c r="G112" s="136"/>
      <c r="H112" s="136"/>
      <c r="I112" s="142"/>
      <c r="J112" s="176">
        <f>'Discharge Information'!F112</f>
        <v>0</v>
      </c>
      <c r="K112" s="87"/>
    </row>
    <row r="113" spans="1:11" ht="60" customHeight="1" x14ac:dyDescent="0.25">
      <c r="A113" s="1">
        <f t="shared" si="1"/>
        <v>101</v>
      </c>
      <c r="B113" s="116">
        <f>'Initial Client Information'!B113</f>
        <v>0</v>
      </c>
      <c r="C113" s="117">
        <f>'Initial Client Information'!C113</f>
        <v>0</v>
      </c>
      <c r="D113" s="118">
        <f>'Initial Client Information'!D113</f>
        <v>0</v>
      </c>
      <c r="E113" s="130">
        <f>'Initial Client Information'!E113</f>
        <v>0</v>
      </c>
      <c r="F113" s="140"/>
      <c r="G113" s="136"/>
      <c r="H113" s="136"/>
      <c r="I113" s="142"/>
      <c r="J113" s="176">
        <f>'Discharge Information'!F113</f>
        <v>0</v>
      </c>
      <c r="K113" s="87"/>
    </row>
    <row r="114" spans="1:11" ht="60" customHeight="1" x14ac:dyDescent="0.25">
      <c r="A114" s="1">
        <f t="shared" si="1"/>
        <v>102</v>
      </c>
      <c r="B114" s="116">
        <f>'Initial Client Information'!B114</f>
        <v>0</v>
      </c>
      <c r="C114" s="117">
        <f>'Initial Client Information'!C114</f>
        <v>0</v>
      </c>
      <c r="D114" s="118">
        <f>'Initial Client Information'!D114</f>
        <v>0</v>
      </c>
      <c r="E114" s="130">
        <f>'Initial Client Information'!E114</f>
        <v>0</v>
      </c>
      <c r="F114" s="140"/>
      <c r="G114" s="136"/>
      <c r="H114" s="136"/>
      <c r="I114" s="142"/>
      <c r="J114" s="176">
        <f>'Discharge Information'!F114</f>
        <v>0</v>
      </c>
      <c r="K114" s="87"/>
    </row>
    <row r="115" spans="1:11" ht="60" customHeight="1" x14ac:dyDescent="0.25">
      <c r="A115" s="1">
        <f t="shared" si="1"/>
        <v>103</v>
      </c>
      <c r="B115" s="116">
        <f>'Initial Client Information'!B115</f>
        <v>0</v>
      </c>
      <c r="C115" s="117">
        <f>'Initial Client Information'!C115</f>
        <v>0</v>
      </c>
      <c r="D115" s="118">
        <f>'Initial Client Information'!D115</f>
        <v>0</v>
      </c>
      <c r="E115" s="130">
        <f>'Initial Client Information'!E115</f>
        <v>0</v>
      </c>
      <c r="F115" s="140"/>
      <c r="G115" s="136"/>
      <c r="H115" s="136"/>
      <c r="I115" s="142"/>
      <c r="J115" s="176">
        <f>'Discharge Information'!F115</f>
        <v>0</v>
      </c>
      <c r="K115" s="87"/>
    </row>
    <row r="116" spans="1:11" ht="60" customHeight="1" x14ac:dyDescent="0.25">
      <c r="A116" s="1">
        <f t="shared" si="1"/>
        <v>104</v>
      </c>
      <c r="B116" s="116">
        <f>'Initial Client Information'!B116</f>
        <v>0</v>
      </c>
      <c r="C116" s="117">
        <f>'Initial Client Information'!C116</f>
        <v>0</v>
      </c>
      <c r="D116" s="118">
        <f>'Initial Client Information'!D116</f>
        <v>0</v>
      </c>
      <c r="E116" s="130">
        <f>'Initial Client Information'!E116</f>
        <v>0</v>
      </c>
      <c r="F116" s="140"/>
      <c r="G116" s="136"/>
      <c r="H116" s="136"/>
      <c r="I116" s="142"/>
      <c r="J116" s="176">
        <f>'Discharge Information'!F116</f>
        <v>0</v>
      </c>
      <c r="K116" s="87"/>
    </row>
    <row r="117" spans="1:11" ht="60" customHeight="1" x14ac:dyDescent="0.25">
      <c r="A117" s="1">
        <f t="shared" si="1"/>
        <v>105</v>
      </c>
      <c r="B117" s="116">
        <f>'Initial Client Information'!B117</f>
        <v>0</v>
      </c>
      <c r="C117" s="117">
        <f>'Initial Client Information'!C117</f>
        <v>0</v>
      </c>
      <c r="D117" s="118">
        <f>'Initial Client Information'!D117</f>
        <v>0</v>
      </c>
      <c r="E117" s="130">
        <f>'Initial Client Information'!E117</f>
        <v>0</v>
      </c>
      <c r="F117" s="140"/>
      <c r="G117" s="136"/>
      <c r="H117" s="136"/>
      <c r="I117" s="142"/>
      <c r="J117" s="176">
        <f>'Discharge Information'!F117</f>
        <v>0</v>
      </c>
      <c r="K117" s="87"/>
    </row>
    <row r="118" spans="1:11" ht="60" customHeight="1" x14ac:dyDescent="0.25">
      <c r="A118" s="1">
        <f t="shared" si="1"/>
        <v>106</v>
      </c>
      <c r="B118" s="116">
        <f>'Initial Client Information'!B118</f>
        <v>0</v>
      </c>
      <c r="C118" s="117">
        <f>'Initial Client Information'!C118</f>
        <v>0</v>
      </c>
      <c r="D118" s="118">
        <f>'Initial Client Information'!D118</f>
        <v>0</v>
      </c>
      <c r="E118" s="130">
        <f>'Initial Client Information'!E118</f>
        <v>0</v>
      </c>
      <c r="F118" s="140"/>
      <c r="G118" s="136"/>
      <c r="H118" s="136"/>
      <c r="I118" s="142"/>
      <c r="J118" s="176">
        <f>'Discharge Information'!F118</f>
        <v>0</v>
      </c>
      <c r="K118" s="87"/>
    </row>
    <row r="119" spans="1:11" ht="60" customHeight="1" x14ac:dyDescent="0.25">
      <c r="A119" s="1">
        <f t="shared" si="1"/>
        <v>107</v>
      </c>
      <c r="B119" s="116">
        <f>'Initial Client Information'!B119</f>
        <v>0</v>
      </c>
      <c r="C119" s="117">
        <f>'Initial Client Information'!C119</f>
        <v>0</v>
      </c>
      <c r="D119" s="118">
        <f>'Initial Client Information'!D119</f>
        <v>0</v>
      </c>
      <c r="E119" s="130">
        <f>'Initial Client Information'!E119</f>
        <v>0</v>
      </c>
      <c r="F119" s="140"/>
      <c r="G119" s="136"/>
      <c r="H119" s="136"/>
      <c r="I119" s="142"/>
      <c r="J119" s="176">
        <f>'Discharge Information'!F119</f>
        <v>0</v>
      </c>
      <c r="K119" s="87"/>
    </row>
    <row r="120" spans="1:11" ht="60" customHeight="1" x14ac:dyDescent="0.25">
      <c r="A120" s="1">
        <f t="shared" si="1"/>
        <v>108</v>
      </c>
      <c r="B120" s="116">
        <f>'Initial Client Information'!B120</f>
        <v>0</v>
      </c>
      <c r="C120" s="117">
        <f>'Initial Client Information'!C120</f>
        <v>0</v>
      </c>
      <c r="D120" s="118">
        <f>'Initial Client Information'!D120</f>
        <v>0</v>
      </c>
      <c r="E120" s="130">
        <f>'Initial Client Information'!E120</f>
        <v>0</v>
      </c>
      <c r="F120" s="140"/>
      <c r="G120" s="136"/>
      <c r="H120" s="136"/>
      <c r="I120" s="142"/>
      <c r="J120" s="176">
        <f>'Discharge Information'!F120</f>
        <v>0</v>
      </c>
      <c r="K120" s="87"/>
    </row>
    <row r="121" spans="1:11" ht="60" customHeight="1" x14ac:dyDescent="0.25">
      <c r="A121" s="1">
        <f t="shared" si="1"/>
        <v>109</v>
      </c>
      <c r="B121" s="116">
        <f>'Initial Client Information'!B121</f>
        <v>0</v>
      </c>
      <c r="C121" s="117">
        <f>'Initial Client Information'!C121</f>
        <v>0</v>
      </c>
      <c r="D121" s="118">
        <f>'Initial Client Information'!D121</f>
        <v>0</v>
      </c>
      <c r="E121" s="130">
        <f>'Initial Client Information'!E121</f>
        <v>0</v>
      </c>
      <c r="F121" s="140"/>
      <c r="G121" s="136"/>
      <c r="H121" s="136"/>
      <c r="I121" s="142"/>
      <c r="J121" s="176">
        <f>'Discharge Information'!F121</f>
        <v>0</v>
      </c>
      <c r="K121" s="87"/>
    </row>
    <row r="122" spans="1:11" ht="60" customHeight="1" x14ac:dyDescent="0.25">
      <c r="A122" s="1">
        <f t="shared" si="1"/>
        <v>110</v>
      </c>
      <c r="B122" s="116">
        <f>'Initial Client Information'!B122</f>
        <v>0</v>
      </c>
      <c r="C122" s="117">
        <f>'Initial Client Information'!C122</f>
        <v>0</v>
      </c>
      <c r="D122" s="118">
        <f>'Initial Client Information'!D122</f>
        <v>0</v>
      </c>
      <c r="E122" s="130">
        <f>'Initial Client Information'!E122</f>
        <v>0</v>
      </c>
      <c r="F122" s="140"/>
      <c r="G122" s="136"/>
      <c r="H122" s="136"/>
      <c r="I122" s="142"/>
      <c r="J122" s="176">
        <f>'Discharge Information'!F122</f>
        <v>0</v>
      </c>
      <c r="K122" s="87"/>
    </row>
    <row r="123" spans="1:11" ht="60" customHeight="1" x14ac:dyDescent="0.25">
      <c r="A123" s="1">
        <f t="shared" si="1"/>
        <v>111</v>
      </c>
      <c r="B123" s="116">
        <f>'Initial Client Information'!B123</f>
        <v>0</v>
      </c>
      <c r="C123" s="117">
        <f>'Initial Client Information'!C123</f>
        <v>0</v>
      </c>
      <c r="D123" s="118">
        <f>'Initial Client Information'!D123</f>
        <v>0</v>
      </c>
      <c r="E123" s="130">
        <f>'Initial Client Information'!E123</f>
        <v>0</v>
      </c>
      <c r="F123" s="140"/>
      <c r="G123" s="136"/>
      <c r="H123" s="136"/>
      <c r="I123" s="142"/>
      <c r="J123" s="176">
        <f>'Discharge Information'!F123</f>
        <v>0</v>
      </c>
      <c r="K123" s="87"/>
    </row>
    <row r="124" spans="1:11" ht="60" customHeight="1" x14ac:dyDescent="0.25">
      <c r="A124" s="1">
        <f t="shared" si="1"/>
        <v>112</v>
      </c>
      <c r="B124" s="116">
        <f>'Initial Client Information'!B124</f>
        <v>0</v>
      </c>
      <c r="C124" s="117">
        <f>'Initial Client Information'!C124</f>
        <v>0</v>
      </c>
      <c r="D124" s="118">
        <f>'Initial Client Information'!D124</f>
        <v>0</v>
      </c>
      <c r="E124" s="130">
        <f>'Initial Client Information'!E124</f>
        <v>0</v>
      </c>
      <c r="F124" s="140"/>
      <c r="G124" s="136"/>
      <c r="H124" s="136"/>
      <c r="I124" s="142"/>
      <c r="J124" s="176">
        <f>'Discharge Information'!F124</f>
        <v>0</v>
      </c>
      <c r="K124" s="87"/>
    </row>
    <row r="125" spans="1:11" ht="60" customHeight="1" x14ac:dyDescent="0.25">
      <c r="A125" s="1">
        <f t="shared" si="1"/>
        <v>113</v>
      </c>
      <c r="B125" s="116">
        <f>'Initial Client Information'!B125</f>
        <v>0</v>
      </c>
      <c r="C125" s="117">
        <f>'Initial Client Information'!C125</f>
        <v>0</v>
      </c>
      <c r="D125" s="118">
        <f>'Initial Client Information'!D125</f>
        <v>0</v>
      </c>
      <c r="E125" s="130">
        <f>'Initial Client Information'!E125</f>
        <v>0</v>
      </c>
      <c r="F125" s="140"/>
      <c r="G125" s="136"/>
      <c r="H125" s="136"/>
      <c r="I125" s="142"/>
      <c r="J125" s="176">
        <f>'Discharge Information'!F125</f>
        <v>0</v>
      </c>
      <c r="K125" s="87"/>
    </row>
    <row r="126" spans="1:11" ht="60" customHeight="1" x14ac:dyDescent="0.25">
      <c r="A126" s="1">
        <f t="shared" si="1"/>
        <v>114</v>
      </c>
      <c r="B126" s="116">
        <f>'Initial Client Information'!B126</f>
        <v>0</v>
      </c>
      <c r="C126" s="117">
        <f>'Initial Client Information'!C126</f>
        <v>0</v>
      </c>
      <c r="D126" s="118">
        <f>'Initial Client Information'!D126</f>
        <v>0</v>
      </c>
      <c r="E126" s="130">
        <f>'Initial Client Information'!E126</f>
        <v>0</v>
      </c>
      <c r="F126" s="140"/>
      <c r="G126" s="136"/>
      <c r="H126" s="136"/>
      <c r="I126" s="142"/>
      <c r="J126" s="176">
        <f>'Discharge Information'!F126</f>
        <v>0</v>
      </c>
      <c r="K126" s="87"/>
    </row>
    <row r="127" spans="1:11" ht="60" customHeight="1" x14ac:dyDescent="0.25">
      <c r="A127" s="1">
        <f t="shared" si="1"/>
        <v>115</v>
      </c>
      <c r="B127" s="116">
        <f>'Initial Client Information'!B127</f>
        <v>0</v>
      </c>
      <c r="C127" s="117">
        <f>'Initial Client Information'!C127</f>
        <v>0</v>
      </c>
      <c r="D127" s="118">
        <f>'Initial Client Information'!D127</f>
        <v>0</v>
      </c>
      <c r="E127" s="130">
        <f>'Initial Client Information'!E127</f>
        <v>0</v>
      </c>
      <c r="F127" s="140"/>
      <c r="G127" s="136"/>
      <c r="H127" s="136"/>
      <c r="I127" s="142"/>
      <c r="J127" s="176">
        <f>'Discharge Information'!F127</f>
        <v>0</v>
      </c>
      <c r="K127" s="87"/>
    </row>
    <row r="128" spans="1:11" ht="60" customHeight="1" x14ac:dyDescent="0.25">
      <c r="A128" s="1">
        <f t="shared" si="1"/>
        <v>116</v>
      </c>
      <c r="B128" s="116">
        <f>'Initial Client Information'!B128</f>
        <v>0</v>
      </c>
      <c r="C128" s="117">
        <f>'Initial Client Information'!C128</f>
        <v>0</v>
      </c>
      <c r="D128" s="118">
        <f>'Initial Client Information'!D128</f>
        <v>0</v>
      </c>
      <c r="E128" s="130">
        <f>'Initial Client Information'!E128</f>
        <v>0</v>
      </c>
      <c r="F128" s="140"/>
      <c r="G128" s="136"/>
      <c r="H128" s="136"/>
      <c r="I128" s="142"/>
      <c r="J128" s="176">
        <f>'Discharge Information'!F128</f>
        <v>0</v>
      </c>
      <c r="K128" s="87"/>
    </row>
    <row r="129" spans="1:11" ht="60" customHeight="1" x14ac:dyDescent="0.25">
      <c r="A129" s="1">
        <f t="shared" si="1"/>
        <v>117</v>
      </c>
      <c r="B129" s="116">
        <f>'Initial Client Information'!B129</f>
        <v>0</v>
      </c>
      <c r="C129" s="117">
        <f>'Initial Client Information'!C129</f>
        <v>0</v>
      </c>
      <c r="D129" s="118">
        <f>'Initial Client Information'!D129</f>
        <v>0</v>
      </c>
      <c r="E129" s="130">
        <f>'Initial Client Information'!E129</f>
        <v>0</v>
      </c>
      <c r="F129" s="140"/>
      <c r="G129" s="136"/>
      <c r="H129" s="136"/>
      <c r="I129" s="142"/>
      <c r="J129" s="176">
        <f>'Discharge Information'!F129</f>
        <v>0</v>
      </c>
      <c r="K129" s="87"/>
    </row>
    <row r="130" spans="1:11" ht="60" customHeight="1" x14ac:dyDescent="0.25">
      <c r="A130" s="1">
        <f t="shared" si="1"/>
        <v>118</v>
      </c>
      <c r="B130" s="116">
        <f>'Initial Client Information'!B130</f>
        <v>0</v>
      </c>
      <c r="C130" s="117">
        <f>'Initial Client Information'!C130</f>
        <v>0</v>
      </c>
      <c r="D130" s="118">
        <f>'Initial Client Information'!D130</f>
        <v>0</v>
      </c>
      <c r="E130" s="130">
        <f>'Initial Client Information'!E130</f>
        <v>0</v>
      </c>
      <c r="F130" s="140"/>
      <c r="G130" s="136"/>
      <c r="H130" s="136"/>
      <c r="I130" s="142"/>
      <c r="J130" s="176">
        <f>'Discharge Information'!F130</f>
        <v>0</v>
      </c>
      <c r="K130" s="87"/>
    </row>
    <row r="131" spans="1:11" ht="60" customHeight="1" x14ac:dyDescent="0.25">
      <c r="A131" s="1">
        <f t="shared" si="1"/>
        <v>119</v>
      </c>
      <c r="B131" s="116">
        <f>'Initial Client Information'!B131</f>
        <v>0</v>
      </c>
      <c r="C131" s="117">
        <f>'Initial Client Information'!C131</f>
        <v>0</v>
      </c>
      <c r="D131" s="118">
        <f>'Initial Client Information'!D131</f>
        <v>0</v>
      </c>
      <c r="E131" s="130">
        <f>'Initial Client Information'!E131</f>
        <v>0</v>
      </c>
      <c r="F131" s="140"/>
      <c r="G131" s="136"/>
      <c r="H131" s="136"/>
      <c r="I131" s="142"/>
      <c r="J131" s="176">
        <f>'Discharge Information'!F131</f>
        <v>0</v>
      </c>
      <c r="K131" s="87"/>
    </row>
    <row r="132" spans="1:11" ht="60" customHeight="1" x14ac:dyDescent="0.25">
      <c r="A132" s="1">
        <f t="shared" si="1"/>
        <v>120</v>
      </c>
      <c r="B132" s="116">
        <f>'Initial Client Information'!B132</f>
        <v>0</v>
      </c>
      <c r="C132" s="117">
        <f>'Initial Client Information'!C132</f>
        <v>0</v>
      </c>
      <c r="D132" s="118">
        <f>'Initial Client Information'!D132</f>
        <v>0</v>
      </c>
      <c r="E132" s="130">
        <f>'Initial Client Information'!E132</f>
        <v>0</v>
      </c>
      <c r="F132" s="140"/>
      <c r="G132" s="136"/>
      <c r="H132" s="136"/>
      <c r="I132" s="142"/>
      <c r="J132" s="176">
        <f>'Discharge Information'!F132</f>
        <v>0</v>
      </c>
      <c r="K132" s="87"/>
    </row>
    <row r="133" spans="1:11" ht="60" customHeight="1" x14ac:dyDescent="0.25">
      <c r="A133" s="1">
        <f t="shared" si="1"/>
        <v>121</v>
      </c>
      <c r="B133" s="116">
        <f>'Initial Client Information'!B133</f>
        <v>0</v>
      </c>
      <c r="C133" s="117">
        <f>'Initial Client Information'!C133</f>
        <v>0</v>
      </c>
      <c r="D133" s="118">
        <f>'Initial Client Information'!D133</f>
        <v>0</v>
      </c>
      <c r="E133" s="130">
        <f>'Initial Client Information'!E133</f>
        <v>0</v>
      </c>
      <c r="F133" s="140"/>
      <c r="G133" s="136"/>
      <c r="H133" s="136"/>
      <c r="I133" s="142"/>
      <c r="J133" s="176">
        <f>'Discharge Information'!F133</f>
        <v>0</v>
      </c>
      <c r="K133" s="87"/>
    </row>
    <row r="134" spans="1:11" ht="60" customHeight="1" x14ac:dyDescent="0.25">
      <c r="A134" s="1">
        <f t="shared" si="1"/>
        <v>122</v>
      </c>
      <c r="B134" s="116">
        <f>'Initial Client Information'!B134</f>
        <v>0</v>
      </c>
      <c r="C134" s="117">
        <f>'Initial Client Information'!C134</f>
        <v>0</v>
      </c>
      <c r="D134" s="118">
        <f>'Initial Client Information'!D134</f>
        <v>0</v>
      </c>
      <c r="E134" s="130">
        <f>'Initial Client Information'!E134</f>
        <v>0</v>
      </c>
      <c r="F134" s="140"/>
      <c r="G134" s="136"/>
      <c r="H134" s="136"/>
      <c r="I134" s="142"/>
      <c r="J134" s="176">
        <f>'Discharge Information'!F134</f>
        <v>0</v>
      </c>
      <c r="K134" s="87"/>
    </row>
    <row r="135" spans="1:11" ht="60" customHeight="1" x14ac:dyDescent="0.25">
      <c r="A135" s="1">
        <f t="shared" si="1"/>
        <v>123</v>
      </c>
      <c r="B135" s="116">
        <f>'Initial Client Information'!B135</f>
        <v>0</v>
      </c>
      <c r="C135" s="117">
        <f>'Initial Client Information'!C135</f>
        <v>0</v>
      </c>
      <c r="D135" s="118">
        <f>'Initial Client Information'!D135</f>
        <v>0</v>
      </c>
      <c r="E135" s="130">
        <f>'Initial Client Information'!E135</f>
        <v>0</v>
      </c>
      <c r="F135" s="140"/>
      <c r="G135" s="136"/>
      <c r="H135" s="136"/>
      <c r="I135" s="142"/>
      <c r="J135" s="176">
        <f>'Discharge Information'!F135</f>
        <v>0</v>
      </c>
      <c r="K135" s="87"/>
    </row>
    <row r="136" spans="1:11" ht="60" customHeight="1" x14ac:dyDescent="0.25">
      <c r="A136" s="1">
        <f t="shared" si="1"/>
        <v>124</v>
      </c>
      <c r="B136" s="116">
        <f>'Initial Client Information'!B136</f>
        <v>0</v>
      </c>
      <c r="C136" s="117">
        <f>'Initial Client Information'!C136</f>
        <v>0</v>
      </c>
      <c r="D136" s="118">
        <f>'Initial Client Information'!D136</f>
        <v>0</v>
      </c>
      <c r="E136" s="130">
        <f>'Initial Client Information'!E136</f>
        <v>0</v>
      </c>
      <c r="F136" s="140"/>
      <c r="G136" s="136"/>
      <c r="H136" s="136"/>
      <c r="I136" s="142"/>
      <c r="J136" s="176">
        <f>'Discharge Information'!F136</f>
        <v>0</v>
      </c>
      <c r="K136" s="87"/>
    </row>
    <row r="137" spans="1:11" ht="60" customHeight="1" x14ac:dyDescent="0.25">
      <c r="A137" s="1">
        <f t="shared" si="1"/>
        <v>125</v>
      </c>
      <c r="B137" s="116">
        <f>'Initial Client Information'!B137</f>
        <v>0</v>
      </c>
      <c r="C137" s="117">
        <f>'Initial Client Information'!C137</f>
        <v>0</v>
      </c>
      <c r="D137" s="118">
        <f>'Initial Client Information'!D137</f>
        <v>0</v>
      </c>
      <c r="E137" s="130">
        <f>'Initial Client Information'!E137</f>
        <v>0</v>
      </c>
      <c r="F137" s="140"/>
      <c r="G137" s="136"/>
      <c r="H137" s="136"/>
      <c r="I137" s="142"/>
      <c r="J137" s="176">
        <f>'Discharge Information'!F137</f>
        <v>0</v>
      </c>
      <c r="K137" s="87"/>
    </row>
    <row r="138" spans="1:11" ht="60" customHeight="1" x14ac:dyDescent="0.25">
      <c r="A138" s="1">
        <f t="shared" si="1"/>
        <v>126</v>
      </c>
      <c r="B138" s="116">
        <f>'Initial Client Information'!B138</f>
        <v>0</v>
      </c>
      <c r="C138" s="117">
        <f>'Initial Client Information'!C138</f>
        <v>0</v>
      </c>
      <c r="D138" s="118">
        <f>'Initial Client Information'!D138</f>
        <v>0</v>
      </c>
      <c r="E138" s="130">
        <f>'Initial Client Information'!E138</f>
        <v>0</v>
      </c>
      <c r="F138" s="140"/>
      <c r="G138" s="136"/>
      <c r="H138" s="136"/>
      <c r="I138" s="142"/>
      <c r="J138" s="176">
        <f>'Discharge Information'!F138</f>
        <v>0</v>
      </c>
      <c r="K138" s="87"/>
    </row>
    <row r="139" spans="1:11" ht="60" customHeight="1" x14ac:dyDescent="0.25">
      <c r="A139" s="1">
        <f t="shared" si="1"/>
        <v>127</v>
      </c>
      <c r="B139" s="116">
        <f>'Initial Client Information'!B139</f>
        <v>0</v>
      </c>
      <c r="C139" s="117">
        <f>'Initial Client Information'!C139</f>
        <v>0</v>
      </c>
      <c r="D139" s="118">
        <f>'Initial Client Information'!D139</f>
        <v>0</v>
      </c>
      <c r="E139" s="130">
        <f>'Initial Client Information'!E139</f>
        <v>0</v>
      </c>
      <c r="F139" s="140"/>
      <c r="G139" s="136"/>
      <c r="H139" s="136"/>
      <c r="I139" s="142"/>
      <c r="J139" s="176">
        <f>'Discharge Information'!F139</f>
        <v>0</v>
      </c>
      <c r="K139" s="87"/>
    </row>
    <row r="140" spans="1:11" ht="60" customHeight="1" x14ac:dyDescent="0.25">
      <c r="A140" s="1">
        <f t="shared" si="1"/>
        <v>128</v>
      </c>
      <c r="B140" s="116">
        <f>'Initial Client Information'!B140</f>
        <v>0</v>
      </c>
      <c r="C140" s="117">
        <f>'Initial Client Information'!C140</f>
        <v>0</v>
      </c>
      <c r="D140" s="118">
        <f>'Initial Client Information'!D140</f>
        <v>0</v>
      </c>
      <c r="E140" s="130">
        <f>'Initial Client Information'!E140</f>
        <v>0</v>
      </c>
      <c r="F140" s="140"/>
      <c r="G140" s="136"/>
      <c r="H140" s="136"/>
      <c r="I140" s="142"/>
      <c r="J140" s="176">
        <f>'Discharge Information'!F140</f>
        <v>0</v>
      </c>
      <c r="K140" s="87"/>
    </row>
    <row r="141" spans="1:11" ht="60" customHeight="1" x14ac:dyDescent="0.25">
      <c r="A141" s="1">
        <f t="shared" si="1"/>
        <v>129</v>
      </c>
      <c r="B141" s="116">
        <f>'Initial Client Information'!B141</f>
        <v>0</v>
      </c>
      <c r="C141" s="117">
        <f>'Initial Client Information'!C141</f>
        <v>0</v>
      </c>
      <c r="D141" s="118">
        <f>'Initial Client Information'!D141</f>
        <v>0</v>
      </c>
      <c r="E141" s="130">
        <f>'Initial Client Information'!E141</f>
        <v>0</v>
      </c>
      <c r="F141" s="140"/>
      <c r="G141" s="136"/>
      <c r="H141" s="136"/>
      <c r="I141" s="142"/>
      <c r="J141" s="176">
        <f>'Discharge Information'!F141</f>
        <v>0</v>
      </c>
      <c r="K141" s="87"/>
    </row>
    <row r="142" spans="1:11" ht="60" customHeight="1" x14ac:dyDescent="0.25">
      <c r="A142" s="1">
        <f t="shared" ref="A142:A205" si="2">ROW(A130)</f>
        <v>130</v>
      </c>
      <c r="B142" s="116">
        <f>'Initial Client Information'!B142</f>
        <v>0</v>
      </c>
      <c r="C142" s="117">
        <f>'Initial Client Information'!C142</f>
        <v>0</v>
      </c>
      <c r="D142" s="118">
        <f>'Initial Client Information'!D142</f>
        <v>0</v>
      </c>
      <c r="E142" s="130">
        <f>'Initial Client Information'!E142</f>
        <v>0</v>
      </c>
      <c r="F142" s="140"/>
      <c r="G142" s="136"/>
      <c r="H142" s="136"/>
      <c r="I142" s="142"/>
      <c r="J142" s="176">
        <f>'Discharge Information'!F142</f>
        <v>0</v>
      </c>
      <c r="K142" s="87"/>
    </row>
    <row r="143" spans="1:11" ht="60" customHeight="1" x14ac:dyDescent="0.25">
      <c r="A143" s="1">
        <f t="shared" si="2"/>
        <v>131</v>
      </c>
      <c r="B143" s="116">
        <f>'Initial Client Information'!B143</f>
        <v>0</v>
      </c>
      <c r="C143" s="117">
        <f>'Initial Client Information'!C143</f>
        <v>0</v>
      </c>
      <c r="D143" s="118">
        <f>'Initial Client Information'!D143</f>
        <v>0</v>
      </c>
      <c r="E143" s="130">
        <f>'Initial Client Information'!E143</f>
        <v>0</v>
      </c>
      <c r="F143" s="140"/>
      <c r="G143" s="136"/>
      <c r="H143" s="136"/>
      <c r="I143" s="142"/>
      <c r="J143" s="176">
        <f>'Discharge Information'!F143</f>
        <v>0</v>
      </c>
      <c r="K143" s="87"/>
    </row>
    <row r="144" spans="1:11" ht="60" customHeight="1" x14ac:dyDescent="0.25">
      <c r="A144" s="1">
        <f t="shared" si="2"/>
        <v>132</v>
      </c>
      <c r="B144" s="116">
        <f>'Initial Client Information'!B144</f>
        <v>0</v>
      </c>
      <c r="C144" s="117">
        <f>'Initial Client Information'!C144</f>
        <v>0</v>
      </c>
      <c r="D144" s="118">
        <f>'Initial Client Information'!D144</f>
        <v>0</v>
      </c>
      <c r="E144" s="130">
        <f>'Initial Client Information'!E144</f>
        <v>0</v>
      </c>
      <c r="F144" s="140"/>
      <c r="G144" s="136"/>
      <c r="H144" s="136"/>
      <c r="I144" s="142"/>
      <c r="J144" s="176">
        <f>'Discharge Information'!F144</f>
        <v>0</v>
      </c>
      <c r="K144" s="87"/>
    </row>
    <row r="145" spans="1:11" ht="60" customHeight="1" x14ac:dyDescent="0.25">
      <c r="A145" s="1">
        <f t="shared" si="2"/>
        <v>133</v>
      </c>
      <c r="B145" s="116">
        <f>'Initial Client Information'!B145</f>
        <v>0</v>
      </c>
      <c r="C145" s="117">
        <f>'Initial Client Information'!C145</f>
        <v>0</v>
      </c>
      <c r="D145" s="118">
        <f>'Initial Client Information'!D145</f>
        <v>0</v>
      </c>
      <c r="E145" s="130">
        <f>'Initial Client Information'!E145</f>
        <v>0</v>
      </c>
      <c r="F145" s="140"/>
      <c r="G145" s="136"/>
      <c r="H145" s="136"/>
      <c r="I145" s="142"/>
      <c r="J145" s="176">
        <f>'Discharge Information'!F145</f>
        <v>0</v>
      </c>
      <c r="K145" s="87"/>
    </row>
    <row r="146" spans="1:11" ht="60" customHeight="1" x14ac:dyDescent="0.25">
      <c r="A146" s="1">
        <f t="shared" si="2"/>
        <v>134</v>
      </c>
      <c r="B146" s="116">
        <f>'Initial Client Information'!B146</f>
        <v>0</v>
      </c>
      <c r="C146" s="117">
        <f>'Initial Client Information'!C146</f>
        <v>0</v>
      </c>
      <c r="D146" s="118">
        <f>'Initial Client Information'!D146</f>
        <v>0</v>
      </c>
      <c r="E146" s="130">
        <f>'Initial Client Information'!E146</f>
        <v>0</v>
      </c>
      <c r="F146" s="140"/>
      <c r="G146" s="136"/>
      <c r="H146" s="136"/>
      <c r="I146" s="142"/>
      <c r="J146" s="176">
        <f>'Discharge Information'!F146</f>
        <v>0</v>
      </c>
      <c r="K146" s="87"/>
    </row>
    <row r="147" spans="1:11" ht="60" customHeight="1" x14ac:dyDescent="0.25">
      <c r="A147" s="1">
        <f t="shared" si="2"/>
        <v>135</v>
      </c>
      <c r="B147" s="116">
        <f>'Initial Client Information'!B147</f>
        <v>0</v>
      </c>
      <c r="C147" s="117">
        <f>'Initial Client Information'!C147</f>
        <v>0</v>
      </c>
      <c r="D147" s="118">
        <f>'Initial Client Information'!D147</f>
        <v>0</v>
      </c>
      <c r="E147" s="130">
        <f>'Initial Client Information'!E147</f>
        <v>0</v>
      </c>
      <c r="F147" s="140"/>
      <c r="G147" s="136"/>
      <c r="H147" s="136"/>
      <c r="I147" s="142"/>
      <c r="J147" s="176">
        <f>'Discharge Information'!F147</f>
        <v>0</v>
      </c>
      <c r="K147" s="87"/>
    </row>
    <row r="148" spans="1:11" ht="60" customHeight="1" x14ac:dyDescent="0.25">
      <c r="A148" s="1">
        <f t="shared" si="2"/>
        <v>136</v>
      </c>
      <c r="B148" s="116">
        <f>'Initial Client Information'!B148</f>
        <v>0</v>
      </c>
      <c r="C148" s="117">
        <f>'Initial Client Information'!C148</f>
        <v>0</v>
      </c>
      <c r="D148" s="118">
        <f>'Initial Client Information'!D148</f>
        <v>0</v>
      </c>
      <c r="E148" s="130">
        <f>'Initial Client Information'!E148</f>
        <v>0</v>
      </c>
      <c r="F148" s="140"/>
      <c r="G148" s="136"/>
      <c r="H148" s="136"/>
      <c r="I148" s="142"/>
      <c r="J148" s="176">
        <f>'Discharge Information'!F148</f>
        <v>0</v>
      </c>
      <c r="K148" s="87"/>
    </row>
    <row r="149" spans="1:11" ht="60" customHeight="1" x14ac:dyDescent="0.25">
      <c r="A149" s="1">
        <f t="shared" si="2"/>
        <v>137</v>
      </c>
      <c r="B149" s="116">
        <f>'Initial Client Information'!B149</f>
        <v>0</v>
      </c>
      <c r="C149" s="117">
        <f>'Initial Client Information'!C149</f>
        <v>0</v>
      </c>
      <c r="D149" s="118">
        <f>'Initial Client Information'!D149</f>
        <v>0</v>
      </c>
      <c r="E149" s="130">
        <f>'Initial Client Information'!E149</f>
        <v>0</v>
      </c>
      <c r="F149" s="140"/>
      <c r="G149" s="136"/>
      <c r="H149" s="136"/>
      <c r="I149" s="142"/>
      <c r="J149" s="176">
        <f>'Discharge Information'!F149</f>
        <v>0</v>
      </c>
      <c r="K149" s="87"/>
    </row>
    <row r="150" spans="1:11" ht="60" customHeight="1" x14ac:dyDescent="0.25">
      <c r="A150" s="1">
        <f t="shared" si="2"/>
        <v>138</v>
      </c>
      <c r="B150" s="116">
        <f>'Initial Client Information'!B150</f>
        <v>0</v>
      </c>
      <c r="C150" s="117">
        <f>'Initial Client Information'!C150</f>
        <v>0</v>
      </c>
      <c r="D150" s="118">
        <f>'Initial Client Information'!D150</f>
        <v>0</v>
      </c>
      <c r="E150" s="130">
        <f>'Initial Client Information'!E150</f>
        <v>0</v>
      </c>
      <c r="F150" s="140"/>
      <c r="G150" s="136"/>
      <c r="H150" s="136"/>
      <c r="I150" s="142"/>
      <c r="J150" s="176">
        <f>'Discharge Information'!F150</f>
        <v>0</v>
      </c>
      <c r="K150" s="87"/>
    </row>
    <row r="151" spans="1:11" ht="60" customHeight="1" x14ac:dyDescent="0.25">
      <c r="A151" s="1">
        <f t="shared" si="2"/>
        <v>139</v>
      </c>
      <c r="B151" s="116">
        <f>'Initial Client Information'!B151</f>
        <v>0</v>
      </c>
      <c r="C151" s="117">
        <f>'Initial Client Information'!C151</f>
        <v>0</v>
      </c>
      <c r="D151" s="118">
        <f>'Initial Client Information'!D151</f>
        <v>0</v>
      </c>
      <c r="E151" s="130">
        <f>'Initial Client Information'!E151</f>
        <v>0</v>
      </c>
      <c r="F151" s="140"/>
      <c r="G151" s="136"/>
      <c r="H151" s="136"/>
      <c r="I151" s="142"/>
      <c r="J151" s="176">
        <f>'Discharge Information'!F151</f>
        <v>0</v>
      </c>
      <c r="K151" s="87"/>
    </row>
    <row r="152" spans="1:11" ht="60" customHeight="1" x14ac:dyDescent="0.25">
      <c r="A152" s="1">
        <f t="shared" si="2"/>
        <v>140</v>
      </c>
      <c r="B152" s="116">
        <f>'Initial Client Information'!B152</f>
        <v>0</v>
      </c>
      <c r="C152" s="117">
        <f>'Initial Client Information'!C152</f>
        <v>0</v>
      </c>
      <c r="D152" s="118">
        <f>'Initial Client Information'!D152</f>
        <v>0</v>
      </c>
      <c r="E152" s="130">
        <f>'Initial Client Information'!E152</f>
        <v>0</v>
      </c>
      <c r="F152" s="140"/>
      <c r="G152" s="136"/>
      <c r="H152" s="136"/>
      <c r="I152" s="142"/>
      <c r="J152" s="176">
        <f>'Discharge Information'!F152</f>
        <v>0</v>
      </c>
      <c r="K152" s="87"/>
    </row>
    <row r="153" spans="1:11" ht="60" customHeight="1" x14ac:dyDescent="0.25">
      <c r="A153" s="1">
        <f t="shared" si="2"/>
        <v>141</v>
      </c>
      <c r="B153" s="116">
        <f>'Initial Client Information'!B153</f>
        <v>0</v>
      </c>
      <c r="C153" s="117">
        <f>'Initial Client Information'!C153</f>
        <v>0</v>
      </c>
      <c r="D153" s="118">
        <f>'Initial Client Information'!D153</f>
        <v>0</v>
      </c>
      <c r="E153" s="130">
        <f>'Initial Client Information'!E153</f>
        <v>0</v>
      </c>
      <c r="F153" s="140"/>
      <c r="G153" s="136"/>
      <c r="H153" s="136"/>
      <c r="I153" s="142"/>
      <c r="J153" s="176">
        <f>'Discharge Information'!F153</f>
        <v>0</v>
      </c>
      <c r="K153" s="87"/>
    </row>
    <row r="154" spans="1:11" ht="60" customHeight="1" x14ac:dyDescent="0.25">
      <c r="A154" s="1">
        <f t="shared" si="2"/>
        <v>142</v>
      </c>
      <c r="B154" s="116">
        <f>'Initial Client Information'!B154</f>
        <v>0</v>
      </c>
      <c r="C154" s="117">
        <f>'Initial Client Information'!C154</f>
        <v>0</v>
      </c>
      <c r="D154" s="118">
        <f>'Initial Client Information'!D154</f>
        <v>0</v>
      </c>
      <c r="E154" s="130">
        <f>'Initial Client Information'!E154</f>
        <v>0</v>
      </c>
      <c r="F154" s="140"/>
      <c r="G154" s="136"/>
      <c r="H154" s="136"/>
      <c r="I154" s="142"/>
      <c r="J154" s="176">
        <f>'Discharge Information'!F154</f>
        <v>0</v>
      </c>
      <c r="K154" s="87"/>
    </row>
    <row r="155" spans="1:11" ht="60" customHeight="1" x14ac:dyDescent="0.25">
      <c r="A155" s="1">
        <f t="shared" si="2"/>
        <v>143</v>
      </c>
      <c r="B155" s="116">
        <f>'Initial Client Information'!B155</f>
        <v>0</v>
      </c>
      <c r="C155" s="117">
        <f>'Initial Client Information'!C155</f>
        <v>0</v>
      </c>
      <c r="D155" s="118">
        <f>'Initial Client Information'!D155</f>
        <v>0</v>
      </c>
      <c r="E155" s="130">
        <f>'Initial Client Information'!E155</f>
        <v>0</v>
      </c>
      <c r="F155" s="140"/>
      <c r="G155" s="136"/>
      <c r="H155" s="136"/>
      <c r="I155" s="142"/>
      <c r="J155" s="176">
        <f>'Discharge Information'!F155</f>
        <v>0</v>
      </c>
      <c r="K155" s="87"/>
    </row>
    <row r="156" spans="1:11" ht="60" customHeight="1" x14ac:dyDescent="0.25">
      <c r="A156" s="1">
        <f t="shared" si="2"/>
        <v>144</v>
      </c>
      <c r="B156" s="116">
        <f>'Initial Client Information'!B156</f>
        <v>0</v>
      </c>
      <c r="C156" s="117">
        <f>'Initial Client Information'!C156</f>
        <v>0</v>
      </c>
      <c r="D156" s="118">
        <f>'Initial Client Information'!D156</f>
        <v>0</v>
      </c>
      <c r="E156" s="130">
        <f>'Initial Client Information'!E156</f>
        <v>0</v>
      </c>
      <c r="F156" s="140"/>
      <c r="G156" s="136"/>
      <c r="H156" s="136"/>
      <c r="I156" s="142"/>
      <c r="J156" s="176">
        <f>'Discharge Information'!F156</f>
        <v>0</v>
      </c>
      <c r="K156" s="87"/>
    </row>
    <row r="157" spans="1:11" ht="60" customHeight="1" x14ac:dyDescent="0.25">
      <c r="A157" s="1">
        <f t="shared" si="2"/>
        <v>145</v>
      </c>
      <c r="B157" s="116">
        <f>'Initial Client Information'!B157</f>
        <v>0</v>
      </c>
      <c r="C157" s="117">
        <f>'Initial Client Information'!C157</f>
        <v>0</v>
      </c>
      <c r="D157" s="118">
        <f>'Initial Client Information'!D157</f>
        <v>0</v>
      </c>
      <c r="E157" s="130">
        <f>'Initial Client Information'!E157</f>
        <v>0</v>
      </c>
      <c r="F157" s="140"/>
      <c r="G157" s="136"/>
      <c r="H157" s="136"/>
      <c r="I157" s="142"/>
      <c r="J157" s="176">
        <f>'Discharge Information'!F157</f>
        <v>0</v>
      </c>
      <c r="K157" s="87"/>
    </row>
    <row r="158" spans="1:11" ht="60" customHeight="1" x14ac:dyDescent="0.25">
      <c r="A158" s="1">
        <f t="shared" si="2"/>
        <v>146</v>
      </c>
      <c r="B158" s="116">
        <f>'Initial Client Information'!B158</f>
        <v>0</v>
      </c>
      <c r="C158" s="117">
        <f>'Initial Client Information'!C158</f>
        <v>0</v>
      </c>
      <c r="D158" s="118">
        <f>'Initial Client Information'!D158</f>
        <v>0</v>
      </c>
      <c r="E158" s="130">
        <f>'Initial Client Information'!E158</f>
        <v>0</v>
      </c>
      <c r="F158" s="140"/>
      <c r="G158" s="136"/>
      <c r="H158" s="136"/>
      <c r="I158" s="142"/>
      <c r="J158" s="176">
        <f>'Discharge Information'!F158</f>
        <v>0</v>
      </c>
      <c r="K158" s="87"/>
    </row>
    <row r="159" spans="1:11" ht="60" customHeight="1" x14ac:dyDescent="0.25">
      <c r="A159" s="1">
        <f t="shared" si="2"/>
        <v>147</v>
      </c>
      <c r="B159" s="116">
        <f>'Initial Client Information'!B159</f>
        <v>0</v>
      </c>
      <c r="C159" s="117">
        <f>'Initial Client Information'!C159</f>
        <v>0</v>
      </c>
      <c r="D159" s="118">
        <f>'Initial Client Information'!D159</f>
        <v>0</v>
      </c>
      <c r="E159" s="130">
        <f>'Initial Client Information'!E159</f>
        <v>0</v>
      </c>
      <c r="F159" s="140"/>
      <c r="G159" s="136"/>
      <c r="H159" s="136"/>
      <c r="I159" s="142"/>
      <c r="J159" s="176">
        <f>'Discharge Information'!F159</f>
        <v>0</v>
      </c>
      <c r="K159" s="87"/>
    </row>
    <row r="160" spans="1:11" ht="60" customHeight="1" x14ac:dyDescent="0.25">
      <c r="A160" s="1">
        <f t="shared" si="2"/>
        <v>148</v>
      </c>
      <c r="B160" s="116">
        <f>'Initial Client Information'!B160</f>
        <v>0</v>
      </c>
      <c r="C160" s="117">
        <f>'Initial Client Information'!C160</f>
        <v>0</v>
      </c>
      <c r="D160" s="118">
        <f>'Initial Client Information'!D160</f>
        <v>0</v>
      </c>
      <c r="E160" s="130">
        <f>'Initial Client Information'!E160</f>
        <v>0</v>
      </c>
      <c r="F160" s="140"/>
      <c r="G160" s="136"/>
      <c r="H160" s="136"/>
      <c r="I160" s="142"/>
      <c r="J160" s="176">
        <f>'Discharge Information'!F160</f>
        <v>0</v>
      </c>
      <c r="K160" s="87"/>
    </row>
    <row r="161" spans="1:11" ht="60" customHeight="1" x14ac:dyDescent="0.25">
      <c r="A161" s="1">
        <f t="shared" si="2"/>
        <v>149</v>
      </c>
      <c r="B161" s="116">
        <f>'Initial Client Information'!B161</f>
        <v>0</v>
      </c>
      <c r="C161" s="117">
        <f>'Initial Client Information'!C161</f>
        <v>0</v>
      </c>
      <c r="D161" s="118">
        <f>'Initial Client Information'!D161</f>
        <v>0</v>
      </c>
      <c r="E161" s="130">
        <f>'Initial Client Information'!E161</f>
        <v>0</v>
      </c>
      <c r="F161" s="140"/>
      <c r="G161" s="136"/>
      <c r="H161" s="136"/>
      <c r="I161" s="142"/>
      <c r="J161" s="176">
        <f>'Discharge Information'!F161</f>
        <v>0</v>
      </c>
      <c r="K161" s="87"/>
    </row>
    <row r="162" spans="1:11" ht="60" customHeight="1" x14ac:dyDescent="0.25">
      <c r="A162" s="1">
        <f t="shared" si="2"/>
        <v>150</v>
      </c>
      <c r="B162" s="116">
        <f>'Initial Client Information'!B162</f>
        <v>0</v>
      </c>
      <c r="C162" s="117">
        <f>'Initial Client Information'!C162</f>
        <v>0</v>
      </c>
      <c r="D162" s="118">
        <f>'Initial Client Information'!D162</f>
        <v>0</v>
      </c>
      <c r="E162" s="130">
        <f>'Initial Client Information'!E162</f>
        <v>0</v>
      </c>
      <c r="F162" s="140"/>
      <c r="G162" s="136"/>
      <c r="H162" s="136"/>
      <c r="I162" s="142"/>
      <c r="J162" s="176">
        <f>'Discharge Information'!F162</f>
        <v>0</v>
      </c>
      <c r="K162" s="87"/>
    </row>
    <row r="163" spans="1:11" ht="60" customHeight="1" x14ac:dyDescent="0.25">
      <c r="A163" s="1">
        <f t="shared" si="2"/>
        <v>151</v>
      </c>
      <c r="B163" s="116">
        <f>'Initial Client Information'!B163</f>
        <v>0</v>
      </c>
      <c r="C163" s="117">
        <f>'Initial Client Information'!C163</f>
        <v>0</v>
      </c>
      <c r="D163" s="118">
        <f>'Initial Client Information'!D163</f>
        <v>0</v>
      </c>
      <c r="E163" s="130">
        <f>'Initial Client Information'!E163</f>
        <v>0</v>
      </c>
      <c r="F163" s="140"/>
      <c r="G163" s="136"/>
      <c r="H163" s="136"/>
      <c r="I163" s="142"/>
      <c r="J163" s="176">
        <f>'Discharge Information'!F163</f>
        <v>0</v>
      </c>
      <c r="K163" s="87"/>
    </row>
    <row r="164" spans="1:11" ht="60" customHeight="1" x14ac:dyDescent="0.25">
      <c r="A164" s="1">
        <f t="shared" si="2"/>
        <v>152</v>
      </c>
      <c r="B164" s="116">
        <f>'Initial Client Information'!B164</f>
        <v>0</v>
      </c>
      <c r="C164" s="117">
        <f>'Initial Client Information'!C164</f>
        <v>0</v>
      </c>
      <c r="D164" s="118">
        <f>'Initial Client Information'!D164</f>
        <v>0</v>
      </c>
      <c r="E164" s="130">
        <f>'Initial Client Information'!E164</f>
        <v>0</v>
      </c>
      <c r="F164" s="140"/>
      <c r="G164" s="136"/>
      <c r="H164" s="136"/>
      <c r="I164" s="142"/>
      <c r="J164" s="176">
        <f>'Discharge Information'!F164</f>
        <v>0</v>
      </c>
      <c r="K164" s="87"/>
    </row>
    <row r="165" spans="1:11" ht="60" customHeight="1" x14ac:dyDescent="0.25">
      <c r="A165" s="1">
        <f t="shared" si="2"/>
        <v>153</v>
      </c>
      <c r="B165" s="116">
        <f>'Initial Client Information'!B165</f>
        <v>0</v>
      </c>
      <c r="C165" s="117">
        <f>'Initial Client Information'!C165</f>
        <v>0</v>
      </c>
      <c r="D165" s="118">
        <f>'Initial Client Information'!D165</f>
        <v>0</v>
      </c>
      <c r="E165" s="130">
        <f>'Initial Client Information'!E165</f>
        <v>0</v>
      </c>
      <c r="F165" s="140"/>
      <c r="G165" s="136"/>
      <c r="H165" s="136"/>
      <c r="I165" s="142"/>
      <c r="J165" s="176">
        <f>'Discharge Information'!F165</f>
        <v>0</v>
      </c>
      <c r="K165" s="87"/>
    </row>
    <row r="166" spans="1:11" ht="60" customHeight="1" x14ac:dyDescent="0.25">
      <c r="A166" s="1">
        <f t="shared" si="2"/>
        <v>154</v>
      </c>
      <c r="B166" s="116">
        <f>'Initial Client Information'!B166</f>
        <v>0</v>
      </c>
      <c r="C166" s="117">
        <f>'Initial Client Information'!C166</f>
        <v>0</v>
      </c>
      <c r="D166" s="118">
        <f>'Initial Client Information'!D166</f>
        <v>0</v>
      </c>
      <c r="E166" s="130">
        <f>'Initial Client Information'!E166</f>
        <v>0</v>
      </c>
      <c r="F166" s="140"/>
      <c r="G166" s="136"/>
      <c r="H166" s="136"/>
      <c r="I166" s="142"/>
      <c r="J166" s="176">
        <f>'Discharge Information'!F166</f>
        <v>0</v>
      </c>
      <c r="K166" s="87"/>
    </row>
    <row r="167" spans="1:11" ht="60" customHeight="1" x14ac:dyDescent="0.25">
      <c r="A167" s="1">
        <f t="shared" si="2"/>
        <v>155</v>
      </c>
      <c r="B167" s="116">
        <f>'Initial Client Information'!B167</f>
        <v>0</v>
      </c>
      <c r="C167" s="117">
        <f>'Initial Client Information'!C167</f>
        <v>0</v>
      </c>
      <c r="D167" s="118">
        <f>'Initial Client Information'!D167</f>
        <v>0</v>
      </c>
      <c r="E167" s="130">
        <f>'Initial Client Information'!E167</f>
        <v>0</v>
      </c>
      <c r="F167" s="140"/>
      <c r="G167" s="136"/>
      <c r="H167" s="136"/>
      <c r="I167" s="142"/>
      <c r="J167" s="176">
        <f>'Discharge Information'!F167</f>
        <v>0</v>
      </c>
      <c r="K167" s="87"/>
    </row>
    <row r="168" spans="1:11" ht="60" customHeight="1" x14ac:dyDescent="0.25">
      <c r="A168" s="1">
        <f t="shared" si="2"/>
        <v>156</v>
      </c>
      <c r="B168" s="116">
        <f>'Initial Client Information'!B168</f>
        <v>0</v>
      </c>
      <c r="C168" s="117">
        <f>'Initial Client Information'!C168</f>
        <v>0</v>
      </c>
      <c r="D168" s="118">
        <f>'Initial Client Information'!D168</f>
        <v>0</v>
      </c>
      <c r="E168" s="130">
        <f>'Initial Client Information'!E168</f>
        <v>0</v>
      </c>
      <c r="F168" s="140"/>
      <c r="G168" s="136"/>
      <c r="H168" s="136"/>
      <c r="I168" s="142"/>
      <c r="J168" s="176">
        <f>'Discharge Information'!F168</f>
        <v>0</v>
      </c>
      <c r="K168" s="87"/>
    </row>
    <row r="169" spans="1:11" ht="60" customHeight="1" x14ac:dyDescent="0.25">
      <c r="A169" s="1">
        <f t="shared" si="2"/>
        <v>157</v>
      </c>
      <c r="B169" s="116">
        <f>'Initial Client Information'!B169</f>
        <v>0</v>
      </c>
      <c r="C169" s="117">
        <f>'Initial Client Information'!C169</f>
        <v>0</v>
      </c>
      <c r="D169" s="118">
        <f>'Initial Client Information'!D169</f>
        <v>0</v>
      </c>
      <c r="E169" s="130">
        <f>'Initial Client Information'!E169</f>
        <v>0</v>
      </c>
      <c r="F169" s="140"/>
      <c r="G169" s="136"/>
      <c r="H169" s="136"/>
      <c r="I169" s="142"/>
      <c r="J169" s="176">
        <f>'Discharge Information'!F169</f>
        <v>0</v>
      </c>
      <c r="K169" s="87"/>
    </row>
    <row r="170" spans="1:11" ht="60" customHeight="1" x14ac:dyDescent="0.25">
      <c r="A170" s="1">
        <f t="shared" si="2"/>
        <v>158</v>
      </c>
      <c r="B170" s="116">
        <f>'Initial Client Information'!B170</f>
        <v>0</v>
      </c>
      <c r="C170" s="117">
        <f>'Initial Client Information'!C170</f>
        <v>0</v>
      </c>
      <c r="D170" s="118">
        <f>'Initial Client Information'!D170</f>
        <v>0</v>
      </c>
      <c r="E170" s="130">
        <f>'Initial Client Information'!E170</f>
        <v>0</v>
      </c>
      <c r="F170" s="140"/>
      <c r="G170" s="136"/>
      <c r="H170" s="136"/>
      <c r="I170" s="142"/>
      <c r="J170" s="176">
        <f>'Discharge Information'!F170</f>
        <v>0</v>
      </c>
      <c r="K170" s="87"/>
    </row>
    <row r="171" spans="1:11" ht="60" customHeight="1" x14ac:dyDescent="0.25">
      <c r="A171" s="1">
        <f t="shared" si="2"/>
        <v>159</v>
      </c>
      <c r="B171" s="116">
        <f>'Initial Client Information'!B171</f>
        <v>0</v>
      </c>
      <c r="C171" s="117">
        <f>'Initial Client Information'!C171</f>
        <v>0</v>
      </c>
      <c r="D171" s="118">
        <f>'Initial Client Information'!D171</f>
        <v>0</v>
      </c>
      <c r="E171" s="130">
        <f>'Initial Client Information'!E171</f>
        <v>0</v>
      </c>
      <c r="F171" s="140"/>
      <c r="G171" s="136"/>
      <c r="H171" s="136"/>
      <c r="I171" s="142"/>
      <c r="J171" s="176">
        <f>'Discharge Information'!F171</f>
        <v>0</v>
      </c>
      <c r="K171" s="87"/>
    </row>
    <row r="172" spans="1:11" ht="60" customHeight="1" x14ac:dyDescent="0.25">
      <c r="A172" s="1">
        <f t="shared" si="2"/>
        <v>160</v>
      </c>
      <c r="B172" s="116">
        <f>'Initial Client Information'!B172</f>
        <v>0</v>
      </c>
      <c r="C172" s="117">
        <f>'Initial Client Information'!C172</f>
        <v>0</v>
      </c>
      <c r="D172" s="118">
        <f>'Initial Client Information'!D172</f>
        <v>0</v>
      </c>
      <c r="E172" s="130">
        <f>'Initial Client Information'!E172</f>
        <v>0</v>
      </c>
      <c r="F172" s="140"/>
      <c r="G172" s="136"/>
      <c r="H172" s="136"/>
      <c r="I172" s="142"/>
      <c r="J172" s="176">
        <f>'Discharge Information'!F172</f>
        <v>0</v>
      </c>
      <c r="K172" s="87"/>
    </row>
    <row r="173" spans="1:11" ht="60" customHeight="1" x14ac:dyDescent="0.25">
      <c r="A173" s="1">
        <f t="shared" si="2"/>
        <v>161</v>
      </c>
      <c r="B173" s="116">
        <f>'Initial Client Information'!B173</f>
        <v>0</v>
      </c>
      <c r="C173" s="117">
        <f>'Initial Client Information'!C173</f>
        <v>0</v>
      </c>
      <c r="D173" s="118">
        <f>'Initial Client Information'!D173</f>
        <v>0</v>
      </c>
      <c r="E173" s="130">
        <f>'Initial Client Information'!E173</f>
        <v>0</v>
      </c>
      <c r="F173" s="140"/>
      <c r="G173" s="136"/>
      <c r="H173" s="136"/>
      <c r="I173" s="142"/>
      <c r="J173" s="176">
        <f>'Discharge Information'!F173</f>
        <v>0</v>
      </c>
      <c r="K173" s="87"/>
    </row>
    <row r="174" spans="1:11" ht="60" customHeight="1" x14ac:dyDescent="0.25">
      <c r="A174" s="1">
        <f t="shared" si="2"/>
        <v>162</v>
      </c>
      <c r="B174" s="116">
        <f>'Initial Client Information'!B174</f>
        <v>0</v>
      </c>
      <c r="C174" s="117">
        <f>'Initial Client Information'!C174</f>
        <v>0</v>
      </c>
      <c r="D174" s="118">
        <f>'Initial Client Information'!D174</f>
        <v>0</v>
      </c>
      <c r="E174" s="130">
        <f>'Initial Client Information'!E174</f>
        <v>0</v>
      </c>
      <c r="F174" s="140"/>
      <c r="G174" s="136"/>
      <c r="H174" s="136"/>
      <c r="I174" s="142"/>
      <c r="J174" s="176">
        <f>'Discharge Information'!F174</f>
        <v>0</v>
      </c>
      <c r="K174" s="87"/>
    </row>
    <row r="175" spans="1:11" ht="60" customHeight="1" x14ac:dyDescent="0.25">
      <c r="A175" s="1">
        <f t="shared" si="2"/>
        <v>163</v>
      </c>
      <c r="B175" s="116">
        <f>'Initial Client Information'!B175</f>
        <v>0</v>
      </c>
      <c r="C175" s="117">
        <f>'Initial Client Information'!C175</f>
        <v>0</v>
      </c>
      <c r="D175" s="118">
        <f>'Initial Client Information'!D175</f>
        <v>0</v>
      </c>
      <c r="E175" s="130">
        <f>'Initial Client Information'!E175</f>
        <v>0</v>
      </c>
      <c r="F175" s="140"/>
      <c r="G175" s="136"/>
      <c r="H175" s="136"/>
      <c r="I175" s="142"/>
      <c r="J175" s="176">
        <f>'Discharge Information'!F175</f>
        <v>0</v>
      </c>
      <c r="K175" s="87"/>
    </row>
    <row r="176" spans="1:11" ht="60" customHeight="1" x14ac:dyDescent="0.25">
      <c r="A176" s="1">
        <f t="shared" si="2"/>
        <v>164</v>
      </c>
      <c r="B176" s="116">
        <f>'Initial Client Information'!B176</f>
        <v>0</v>
      </c>
      <c r="C176" s="117">
        <f>'Initial Client Information'!C176</f>
        <v>0</v>
      </c>
      <c r="D176" s="118">
        <f>'Initial Client Information'!D176</f>
        <v>0</v>
      </c>
      <c r="E176" s="130">
        <f>'Initial Client Information'!E176</f>
        <v>0</v>
      </c>
      <c r="F176" s="140"/>
      <c r="G176" s="136"/>
      <c r="H176" s="136"/>
      <c r="I176" s="142"/>
      <c r="J176" s="176">
        <f>'Discharge Information'!F176</f>
        <v>0</v>
      </c>
      <c r="K176" s="87"/>
    </row>
    <row r="177" spans="1:11" ht="60" customHeight="1" x14ac:dyDescent="0.25">
      <c r="A177" s="1">
        <f t="shared" si="2"/>
        <v>165</v>
      </c>
      <c r="B177" s="116">
        <f>'Initial Client Information'!B177</f>
        <v>0</v>
      </c>
      <c r="C177" s="117">
        <f>'Initial Client Information'!C177</f>
        <v>0</v>
      </c>
      <c r="D177" s="118">
        <f>'Initial Client Information'!D177</f>
        <v>0</v>
      </c>
      <c r="E177" s="130">
        <f>'Initial Client Information'!E177</f>
        <v>0</v>
      </c>
      <c r="F177" s="140"/>
      <c r="G177" s="136"/>
      <c r="H177" s="136"/>
      <c r="I177" s="142"/>
      <c r="J177" s="176">
        <f>'Discharge Information'!F177</f>
        <v>0</v>
      </c>
      <c r="K177" s="87"/>
    </row>
    <row r="178" spans="1:11" ht="60" customHeight="1" x14ac:dyDescent="0.25">
      <c r="A178" s="1">
        <f t="shared" si="2"/>
        <v>166</v>
      </c>
      <c r="B178" s="116">
        <f>'Initial Client Information'!B178</f>
        <v>0</v>
      </c>
      <c r="C178" s="117">
        <f>'Initial Client Information'!C178</f>
        <v>0</v>
      </c>
      <c r="D178" s="118">
        <f>'Initial Client Information'!D178</f>
        <v>0</v>
      </c>
      <c r="E178" s="130">
        <f>'Initial Client Information'!E178</f>
        <v>0</v>
      </c>
      <c r="F178" s="140"/>
      <c r="G178" s="136"/>
      <c r="H178" s="136"/>
      <c r="I178" s="142"/>
      <c r="J178" s="176">
        <f>'Discharge Information'!F178</f>
        <v>0</v>
      </c>
      <c r="K178" s="87"/>
    </row>
    <row r="179" spans="1:11" ht="60" customHeight="1" x14ac:dyDescent="0.25">
      <c r="A179" s="1">
        <f t="shared" si="2"/>
        <v>167</v>
      </c>
      <c r="B179" s="116">
        <f>'Initial Client Information'!B179</f>
        <v>0</v>
      </c>
      <c r="C179" s="117">
        <f>'Initial Client Information'!C179</f>
        <v>0</v>
      </c>
      <c r="D179" s="118">
        <f>'Initial Client Information'!D179</f>
        <v>0</v>
      </c>
      <c r="E179" s="130">
        <f>'Initial Client Information'!E179</f>
        <v>0</v>
      </c>
      <c r="F179" s="140"/>
      <c r="G179" s="136"/>
      <c r="H179" s="136"/>
      <c r="I179" s="142"/>
      <c r="J179" s="176">
        <f>'Discharge Information'!F179</f>
        <v>0</v>
      </c>
      <c r="K179" s="87"/>
    </row>
    <row r="180" spans="1:11" ht="60" customHeight="1" x14ac:dyDescent="0.25">
      <c r="A180" s="1">
        <f t="shared" si="2"/>
        <v>168</v>
      </c>
      <c r="B180" s="116">
        <f>'Initial Client Information'!B180</f>
        <v>0</v>
      </c>
      <c r="C180" s="117">
        <f>'Initial Client Information'!C180</f>
        <v>0</v>
      </c>
      <c r="D180" s="118">
        <f>'Initial Client Information'!D180</f>
        <v>0</v>
      </c>
      <c r="E180" s="130">
        <f>'Initial Client Information'!E180</f>
        <v>0</v>
      </c>
      <c r="F180" s="140"/>
      <c r="G180" s="136"/>
      <c r="H180" s="136"/>
      <c r="I180" s="142"/>
      <c r="J180" s="176">
        <f>'Discharge Information'!F180</f>
        <v>0</v>
      </c>
      <c r="K180" s="87"/>
    </row>
    <row r="181" spans="1:11" ht="60" customHeight="1" x14ac:dyDescent="0.25">
      <c r="A181" s="1">
        <f t="shared" si="2"/>
        <v>169</v>
      </c>
      <c r="B181" s="116">
        <f>'Initial Client Information'!B181</f>
        <v>0</v>
      </c>
      <c r="C181" s="117">
        <f>'Initial Client Information'!C181</f>
        <v>0</v>
      </c>
      <c r="D181" s="118">
        <f>'Initial Client Information'!D181</f>
        <v>0</v>
      </c>
      <c r="E181" s="130">
        <f>'Initial Client Information'!E181</f>
        <v>0</v>
      </c>
      <c r="F181" s="140"/>
      <c r="G181" s="136"/>
      <c r="H181" s="136"/>
      <c r="I181" s="142"/>
      <c r="J181" s="176">
        <f>'Discharge Information'!F181</f>
        <v>0</v>
      </c>
      <c r="K181" s="87"/>
    </row>
    <row r="182" spans="1:11" ht="60" customHeight="1" x14ac:dyDescent="0.25">
      <c r="A182" s="1">
        <f t="shared" si="2"/>
        <v>170</v>
      </c>
      <c r="B182" s="116">
        <f>'Initial Client Information'!B182</f>
        <v>0</v>
      </c>
      <c r="C182" s="117">
        <f>'Initial Client Information'!C182</f>
        <v>0</v>
      </c>
      <c r="D182" s="118">
        <f>'Initial Client Information'!D182</f>
        <v>0</v>
      </c>
      <c r="E182" s="130">
        <f>'Initial Client Information'!E182</f>
        <v>0</v>
      </c>
      <c r="F182" s="140"/>
      <c r="G182" s="136"/>
      <c r="H182" s="136"/>
      <c r="I182" s="142"/>
      <c r="J182" s="176">
        <f>'Discharge Information'!F182</f>
        <v>0</v>
      </c>
      <c r="K182" s="87"/>
    </row>
    <row r="183" spans="1:11" ht="60" customHeight="1" x14ac:dyDescent="0.25">
      <c r="A183" s="1">
        <f t="shared" si="2"/>
        <v>171</v>
      </c>
      <c r="B183" s="116">
        <f>'Initial Client Information'!B183</f>
        <v>0</v>
      </c>
      <c r="C183" s="117">
        <f>'Initial Client Information'!C183</f>
        <v>0</v>
      </c>
      <c r="D183" s="118">
        <f>'Initial Client Information'!D183</f>
        <v>0</v>
      </c>
      <c r="E183" s="130">
        <f>'Initial Client Information'!E183</f>
        <v>0</v>
      </c>
      <c r="F183" s="140"/>
      <c r="G183" s="136"/>
      <c r="H183" s="136"/>
      <c r="I183" s="142"/>
      <c r="J183" s="176">
        <f>'Discharge Information'!F183</f>
        <v>0</v>
      </c>
      <c r="K183" s="87"/>
    </row>
    <row r="184" spans="1:11" ht="60" customHeight="1" x14ac:dyDescent="0.25">
      <c r="A184" s="1">
        <f t="shared" si="2"/>
        <v>172</v>
      </c>
      <c r="B184" s="116">
        <f>'Initial Client Information'!B184</f>
        <v>0</v>
      </c>
      <c r="C184" s="117">
        <f>'Initial Client Information'!C184</f>
        <v>0</v>
      </c>
      <c r="D184" s="118">
        <f>'Initial Client Information'!D184</f>
        <v>0</v>
      </c>
      <c r="E184" s="130">
        <f>'Initial Client Information'!E184</f>
        <v>0</v>
      </c>
      <c r="F184" s="140"/>
      <c r="G184" s="136"/>
      <c r="H184" s="136"/>
      <c r="I184" s="142"/>
      <c r="J184" s="176">
        <f>'Discharge Information'!F184</f>
        <v>0</v>
      </c>
      <c r="K184" s="87"/>
    </row>
    <row r="185" spans="1:11" ht="60" customHeight="1" x14ac:dyDescent="0.25">
      <c r="A185" s="1">
        <f t="shared" si="2"/>
        <v>173</v>
      </c>
      <c r="B185" s="116">
        <f>'Initial Client Information'!B185</f>
        <v>0</v>
      </c>
      <c r="C185" s="117">
        <f>'Initial Client Information'!C185</f>
        <v>0</v>
      </c>
      <c r="D185" s="118">
        <f>'Initial Client Information'!D185</f>
        <v>0</v>
      </c>
      <c r="E185" s="130">
        <f>'Initial Client Information'!E185</f>
        <v>0</v>
      </c>
      <c r="F185" s="140"/>
      <c r="G185" s="136"/>
      <c r="H185" s="136"/>
      <c r="I185" s="142"/>
      <c r="J185" s="176">
        <f>'Discharge Information'!F185</f>
        <v>0</v>
      </c>
      <c r="K185" s="87"/>
    </row>
    <row r="186" spans="1:11" ht="60" customHeight="1" x14ac:dyDescent="0.25">
      <c r="A186" s="1">
        <f t="shared" si="2"/>
        <v>174</v>
      </c>
      <c r="B186" s="116">
        <f>'Initial Client Information'!B186</f>
        <v>0</v>
      </c>
      <c r="C186" s="117">
        <f>'Initial Client Information'!C186</f>
        <v>0</v>
      </c>
      <c r="D186" s="118">
        <f>'Initial Client Information'!D186</f>
        <v>0</v>
      </c>
      <c r="E186" s="130">
        <f>'Initial Client Information'!E186</f>
        <v>0</v>
      </c>
      <c r="F186" s="140"/>
      <c r="G186" s="136"/>
      <c r="H186" s="136"/>
      <c r="I186" s="142"/>
      <c r="J186" s="176">
        <f>'Discharge Information'!F186</f>
        <v>0</v>
      </c>
      <c r="K186" s="87"/>
    </row>
    <row r="187" spans="1:11" ht="60" customHeight="1" x14ac:dyDescent="0.25">
      <c r="A187" s="1">
        <f t="shared" si="2"/>
        <v>175</v>
      </c>
      <c r="B187" s="116">
        <f>'Initial Client Information'!B187</f>
        <v>0</v>
      </c>
      <c r="C187" s="117">
        <f>'Initial Client Information'!C187</f>
        <v>0</v>
      </c>
      <c r="D187" s="118">
        <f>'Initial Client Information'!D187</f>
        <v>0</v>
      </c>
      <c r="E187" s="130">
        <f>'Initial Client Information'!E187</f>
        <v>0</v>
      </c>
      <c r="F187" s="140"/>
      <c r="G187" s="136"/>
      <c r="H187" s="136"/>
      <c r="I187" s="142"/>
      <c r="J187" s="176">
        <f>'Discharge Information'!F187</f>
        <v>0</v>
      </c>
      <c r="K187" s="87"/>
    </row>
    <row r="188" spans="1:11" ht="60" customHeight="1" x14ac:dyDescent="0.25">
      <c r="A188" s="1">
        <f t="shared" si="2"/>
        <v>176</v>
      </c>
      <c r="B188" s="116">
        <f>'Initial Client Information'!B188</f>
        <v>0</v>
      </c>
      <c r="C188" s="117">
        <f>'Initial Client Information'!C188</f>
        <v>0</v>
      </c>
      <c r="D188" s="118">
        <f>'Initial Client Information'!D188</f>
        <v>0</v>
      </c>
      <c r="E188" s="130">
        <f>'Initial Client Information'!E188</f>
        <v>0</v>
      </c>
      <c r="F188" s="140"/>
      <c r="G188" s="136"/>
      <c r="H188" s="136"/>
      <c r="I188" s="142"/>
      <c r="J188" s="176">
        <f>'Discharge Information'!F188</f>
        <v>0</v>
      </c>
      <c r="K188" s="87"/>
    </row>
    <row r="189" spans="1:11" ht="60" customHeight="1" x14ac:dyDescent="0.25">
      <c r="A189" s="1">
        <f t="shared" si="2"/>
        <v>177</v>
      </c>
      <c r="B189" s="116">
        <f>'Initial Client Information'!B189</f>
        <v>0</v>
      </c>
      <c r="C189" s="117">
        <f>'Initial Client Information'!C189</f>
        <v>0</v>
      </c>
      <c r="D189" s="118">
        <f>'Initial Client Information'!D189</f>
        <v>0</v>
      </c>
      <c r="E189" s="130">
        <f>'Initial Client Information'!E189</f>
        <v>0</v>
      </c>
      <c r="F189" s="140"/>
      <c r="G189" s="136"/>
      <c r="H189" s="136"/>
      <c r="I189" s="142"/>
      <c r="J189" s="176">
        <f>'Discharge Information'!F189</f>
        <v>0</v>
      </c>
      <c r="K189" s="87"/>
    </row>
    <row r="190" spans="1:11" ht="60" customHeight="1" x14ac:dyDescent="0.25">
      <c r="A190" s="1">
        <f t="shared" si="2"/>
        <v>178</v>
      </c>
      <c r="B190" s="116">
        <f>'Initial Client Information'!B190</f>
        <v>0</v>
      </c>
      <c r="C190" s="117">
        <f>'Initial Client Information'!C190</f>
        <v>0</v>
      </c>
      <c r="D190" s="118">
        <f>'Initial Client Information'!D190</f>
        <v>0</v>
      </c>
      <c r="E190" s="130">
        <f>'Initial Client Information'!E190</f>
        <v>0</v>
      </c>
      <c r="F190" s="140"/>
      <c r="G190" s="136"/>
      <c r="H190" s="136"/>
      <c r="I190" s="142"/>
      <c r="J190" s="176">
        <f>'Discharge Information'!F190</f>
        <v>0</v>
      </c>
      <c r="K190" s="87"/>
    </row>
    <row r="191" spans="1:11" ht="60" customHeight="1" x14ac:dyDescent="0.25">
      <c r="A191" s="1">
        <f t="shared" si="2"/>
        <v>179</v>
      </c>
      <c r="B191" s="116">
        <f>'Initial Client Information'!B191</f>
        <v>0</v>
      </c>
      <c r="C191" s="117">
        <f>'Initial Client Information'!C191</f>
        <v>0</v>
      </c>
      <c r="D191" s="118">
        <f>'Initial Client Information'!D191</f>
        <v>0</v>
      </c>
      <c r="E191" s="130">
        <f>'Initial Client Information'!E191</f>
        <v>0</v>
      </c>
      <c r="F191" s="140"/>
      <c r="G191" s="136"/>
      <c r="H191" s="136"/>
      <c r="I191" s="142"/>
      <c r="J191" s="176">
        <f>'Discharge Information'!F191</f>
        <v>0</v>
      </c>
      <c r="K191" s="87"/>
    </row>
    <row r="192" spans="1:11" ht="60" customHeight="1" x14ac:dyDescent="0.25">
      <c r="A192" s="1">
        <f t="shared" si="2"/>
        <v>180</v>
      </c>
      <c r="B192" s="116">
        <f>'Initial Client Information'!B192</f>
        <v>0</v>
      </c>
      <c r="C192" s="117">
        <f>'Initial Client Information'!C192</f>
        <v>0</v>
      </c>
      <c r="D192" s="118">
        <f>'Initial Client Information'!D192</f>
        <v>0</v>
      </c>
      <c r="E192" s="130">
        <f>'Initial Client Information'!E192</f>
        <v>0</v>
      </c>
      <c r="F192" s="140"/>
      <c r="G192" s="136"/>
      <c r="H192" s="136"/>
      <c r="I192" s="142"/>
      <c r="J192" s="176">
        <f>'Discharge Information'!F192</f>
        <v>0</v>
      </c>
      <c r="K192" s="87"/>
    </row>
    <row r="193" spans="1:11" ht="60" customHeight="1" x14ac:dyDescent="0.25">
      <c r="A193" s="1">
        <f t="shared" si="2"/>
        <v>181</v>
      </c>
      <c r="B193" s="116">
        <f>'Initial Client Information'!B193</f>
        <v>0</v>
      </c>
      <c r="C193" s="117">
        <f>'Initial Client Information'!C193</f>
        <v>0</v>
      </c>
      <c r="D193" s="118">
        <f>'Initial Client Information'!D193</f>
        <v>0</v>
      </c>
      <c r="E193" s="130">
        <f>'Initial Client Information'!E193</f>
        <v>0</v>
      </c>
      <c r="F193" s="140"/>
      <c r="G193" s="136"/>
      <c r="H193" s="136"/>
      <c r="I193" s="142"/>
      <c r="J193" s="176">
        <f>'Discharge Information'!F193</f>
        <v>0</v>
      </c>
      <c r="K193" s="87"/>
    </row>
    <row r="194" spans="1:11" ht="60" customHeight="1" x14ac:dyDescent="0.25">
      <c r="A194" s="1">
        <f t="shared" si="2"/>
        <v>182</v>
      </c>
      <c r="B194" s="116">
        <f>'Initial Client Information'!B194</f>
        <v>0</v>
      </c>
      <c r="C194" s="117">
        <f>'Initial Client Information'!C194</f>
        <v>0</v>
      </c>
      <c r="D194" s="118">
        <f>'Initial Client Information'!D194</f>
        <v>0</v>
      </c>
      <c r="E194" s="130">
        <f>'Initial Client Information'!E194</f>
        <v>0</v>
      </c>
      <c r="F194" s="140"/>
      <c r="G194" s="136"/>
      <c r="H194" s="136"/>
      <c r="I194" s="142"/>
      <c r="J194" s="176">
        <f>'Discharge Information'!F194</f>
        <v>0</v>
      </c>
      <c r="K194" s="87"/>
    </row>
    <row r="195" spans="1:11" ht="60" customHeight="1" x14ac:dyDescent="0.25">
      <c r="A195" s="1">
        <f t="shared" si="2"/>
        <v>183</v>
      </c>
      <c r="B195" s="116">
        <f>'Initial Client Information'!B195</f>
        <v>0</v>
      </c>
      <c r="C195" s="117">
        <f>'Initial Client Information'!C195</f>
        <v>0</v>
      </c>
      <c r="D195" s="118">
        <f>'Initial Client Information'!D195</f>
        <v>0</v>
      </c>
      <c r="E195" s="130">
        <f>'Initial Client Information'!E195</f>
        <v>0</v>
      </c>
      <c r="F195" s="140"/>
      <c r="G195" s="136"/>
      <c r="H195" s="136"/>
      <c r="I195" s="142"/>
      <c r="J195" s="176">
        <f>'Discharge Information'!F195</f>
        <v>0</v>
      </c>
      <c r="K195" s="87"/>
    </row>
    <row r="196" spans="1:11" ht="60" customHeight="1" x14ac:dyDescent="0.25">
      <c r="A196" s="1">
        <f t="shared" si="2"/>
        <v>184</v>
      </c>
      <c r="B196" s="116">
        <f>'Initial Client Information'!B196</f>
        <v>0</v>
      </c>
      <c r="C196" s="117">
        <f>'Initial Client Information'!C196</f>
        <v>0</v>
      </c>
      <c r="D196" s="118">
        <f>'Initial Client Information'!D196</f>
        <v>0</v>
      </c>
      <c r="E196" s="130">
        <f>'Initial Client Information'!E196</f>
        <v>0</v>
      </c>
      <c r="F196" s="140"/>
      <c r="G196" s="136"/>
      <c r="H196" s="136"/>
      <c r="I196" s="142"/>
      <c r="J196" s="176">
        <f>'Discharge Information'!F196</f>
        <v>0</v>
      </c>
      <c r="K196" s="87"/>
    </row>
    <row r="197" spans="1:11" ht="60" customHeight="1" x14ac:dyDescent="0.25">
      <c r="A197" s="1">
        <f t="shared" si="2"/>
        <v>185</v>
      </c>
      <c r="B197" s="116">
        <f>'Initial Client Information'!B197</f>
        <v>0</v>
      </c>
      <c r="C197" s="117">
        <f>'Initial Client Information'!C197</f>
        <v>0</v>
      </c>
      <c r="D197" s="118">
        <f>'Initial Client Information'!D197</f>
        <v>0</v>
      </c>
      <c r="E197" s="130">
        <f>'Initial Client Information'!E197</f>
        <v>0</v>
      </c>
      <c r="F197" s="140"/>
      <c r="G197" s="136"/>
      <c r="H197" s="136"/>
      <c r="I197" s="142"/>
      <c r="J197" s="176">
        <f>'Discharge Information'!F197</f>
        <v>0</v>
      </c>
      <c r="K197" s="87"/>
    </row>
    <row r="198" spans="1:11" ht="60" customHeight="1" x14ac:dyDescent="0.25">
      <c r="A198" s="1">
        <f t="shared" si="2"/>
        <v>186</v>
      </c>
      <c r="B198" s="116">
        <f>'Initial Client Information'!B198</f>
        <v>0</v>
      </c>
      <c r="C198" s="117">
        <f>'Initial Client Information'!C198</f>
        <v>0</v>
      </c>
      <c r="D198" s="118">
        <f>'Initial Client Information'!D198</f>
        <v>0</v>
      </c>
      <c r="E198" s="130">
        <f>'Initial Client Information'!E198</f>
        <v>0</v>
      </c>
      <c r="F198" s="140"/>
      <c r="G198" s="136"/>
      <c r="H198" s="136"/>
      <c r="I198" s="142"/>
      <c r="J198" s="176">
        <f>'Discharge Information'!F198</f>
        <v>0</v>
      </c>
      <c r="K198" s="87"/>
    </row>
    <row r="199" spans="1:11" ht="60" customHeight="1" x14ac:dyDescent="0.25">
      <c r="A199" s="1">
        <f t="shared" si="2"/>
        <v>187</v>
      </c>
      <c r="B199" s="116">
        <f>'Initial Client Information'!B199</f>
        <v>0</v>
      </c>
      <c r="C199" s="117">
        <f>'Initial Client Information'!C199</f>
        <v>0</v>
      </c>
      <c r="D199" s="118">
        <f>'Initial Client Information'!D199</f>
        <v>0</v>
      </c>
      <c r="E199" s="130">
        <f>'Initial Client Information'!E199</f>
        <v>0</v>
      </c>
      <c r="F199" s="140"/>
      <c r="G199" s="136"/>
      <c r="H199" s="136"/>
      <c r="I199" s="142"/>
      <c r="J199" s="176">
        <f>'Discharge Information'!F199</f>
        <v>0</v>
      </c>
      <c r="K199" s="87"/>
    </row>
    <row r="200" spans="1:11" ht="60" customHeight="1" x14ac:dyDescent="0.25">
      <c r="A200" s="1">
        <f t="shared" si="2"/>
        <v>188</v>
      </c>
      <c r="B200" s="116">
        <f>'Initial Client Information'!B200</f>
        <v>0</v>
      </c>
      <c r="C200" s="117">
        <f>'Initial Client Information'!C200</f>
        <v>0</v>
      </c>
      <c r="D200" s="118">
        <f>'Initial Client Information'!D200</f>
        <v>0</v>
      </c>
      <c r="E200" s="130">
        <f>'Initial Client Information'!E200</f>
        <v>0</v>
      </c>
      <c r="F200" s="140"/>
      <c r="G200" s="136"/>
      <c r="H200" s="136"/>
      <c r="I200" s="142"/>
      <c r="J200" s="176">
        <f>'Discharge Information'!F200</f>
        <v>0</v>
      </c>
      <c r="K200" s="87"/>
    </row>
    <row r="201" spans="1:11" ht="60" customHeight="1" x14ac:dyDescent="0.25">
      <c r="A201" s="1">
        <f t="shared" si="2"/>
        <v>189</v>
      </c>
      <c r="B201" s="116">
        <f>'Initial Client Information'!B201</f>
        <v>0</v>
      </c>
      <c r="C201" s="117">
        <f>'Initial Client Information'!C201</f>
        <v>0</v>
      </c>
      <c r="D201" s="118">
        <f>'Initial Client Information'!D201</f>
        <v>0</v>
      </c>
      <c r="E201" s="130">
        <f>'Initial Client Information'!E201</f>
        <v>0</v>
      </c>
      <c r="F201" s="140"/>
      <c r="G201" s="136"/>
      <c r="H201" s="136"/>
      <c r="I201" s="142"/>
      <c r="J201" s="176">
        <f>'Discharge Information'!F201</f>
        <v>0</v>
      </c>
      <c r="K201" s="87"/>
    </row>
    <row r="202" spans="1:11" ht="60" customHeight="1" x14ac:dyDescent="0.25">
      <c r="A202" s="1">
        <f t="shared" si="2"/>
        <v>190</v>
      </c>
      <c r="B202" s="116">
        <f>'Initial Client Information'!B202</f>
        <v>0</v>
      </c>
      <c r="C202" s="117">
        <f>'Initial Client Information'!C202</f>
        <v>0</v>
      </c>
      <c r="D202" s="118">
        <f>'Initial Client Information'!D202</f>
        <v>0</v>
      </c>
      <c r="E202" s="130">
        <f>'Initial Client Information'!E202</f>
        <v>0</v>
      </c>
      <c r="F202" s="140"/>
      <c r="G202" s="136"/>
      <c r="H202" s="136"/>
      <c r="I202" s="142"/>
      <c r="J202" s="176">
        <f>'Discharge Information'!F202</f>
        <v>0</v>
      </c>
      <c r="K202" s="87"/>
    </row>
    <row r="203" spans="1:11" ht="60" customHeight="1" x14ac:dyDescent="0.25">
      <c r="A203" s="1">
        <f t="shared" si="2"/>
        <v>191</v>
      </c>
      <c r="B203" s="116">
        <f>'Initial Client Information'!B203</f>
        <v>0</v>
      </c>
      <c r="C203" s="117">
        <f>'Initial Client Information'!C203</f>
        <v>0</v>
      </c>
      <c r="D203" s="118">
        <f>'Initial Client Information'!D203</f>
        <v>0</v>
      </c>
      <c r="E203" s="130">
        <f>'Initial Client Information'!E203</f>
        <v>0</v>
      </c>
      <c r="F203" s="140"/>
      <c r="G203" s="136"/>
      <c r="H203" s="136"/>
      <c r="I203" s="142"/>
      <c r="J203" s="176">
        <f>'Discharge Information'!F203</f>
        <v>0</v>
      </c>
      <c r="K203" s="87"/>
    </row>
    <row r="204" spans="1:11" ht="60" customHeight="1" x14ac:dyDescent="0.25">
      <c r="A204" s="1">
        <f t="shared" si="2"/>
        <v>192</v>
      </c>
      <c r="B204" s="116">
        <f>'Initial Client Information'!B204</f>
        <v>0</v>
      </c>
      <c r="C204" s="117">
        <f>'Initial Client Information'!C204</f>
        <v>0</v>
      </c>
      <c r="D204" s="118">
        <f>'Initial Client Information'!D204</f>
        <v>0</v>
      </c>
      <c r="E204" s="130">
        <f>'Initial Client Information'!E204</f>
        <v>0</v>
      </c>
      <c r="F204" s="140"/>
      <c r="G204" s="136"/>
      <c r="H204" s="136"/>
      <c r="I204" s="142"/>
      <c r="J204" s="176">
        <f>'Discharge Information'!F204</f>
        <v>0</v>
      </c>
      <c r="K204" s="87"/>
    </row>
    <row r="205" spans="1:11" ht="60" customHeight="1" x14ac:dyDescent="0.25">
      <c r="A205" s="1">
        <f t="shared" si="2"/>
        <v>193</v>
      </c>
      <c r="B205" s="116">
        <f>'Initial Client Information'!B205</f>
        <v>0</v>
      </c>
      <c r="C205" s="117">
        <f>'Initial Client Information'!C205</f>
        <v>0</v>
      </c>
      <c r="D205" s="118">
        <f>'Initial Client Information'!D205</f>
        <v>0</v>
      </c>
      <c r="E205" s="130">
        <f>'Initial Client Information'!E205</f>
        <v>0</v>
      </c>
      <c r="F205" s="140"/>
      <c r="G205" s="136"/>
      <c r="H205" s="136"/>
      <c r="I205" s="142"/>
      <c r="J205" s="176">
        <f>'Discharge Information'!F205</f>
        <v>0</v>
      </c>
      <c r="K205" s="87"/>
    </row>
    <row r="206" spans="1:11" ht="60" customHeight="1" x14ac:dyDescent="0.25">
      <c r="A206" s="1">
        <f t="shared" ref="A206:A269" si="3">ROW(A194)</f>
        <v>194</v>
      </c>
      <c r="B206" s="116">
        <f>'Initial Client Information'!B206</f>
        <v>0</v>
      </c>
      <c r="C206" s="117">
        <f>'Initial Client Information'!C206</f>
        <v>0</v>
      </c>
      <c r="D206" s="118">
        <f>'Initial Client Information'!D206</f>
        <v>0</v>
      </c>
      <c r="E206" s="130">
        <f>'Initial Client Information'!E206</f>
        <v>0</v>
      </c>
      <c r="F206" s="140"/>
      <c r="G206" s="136"/>
      <c r="H206" s="136"/>
      <c r="I206" s="142"/>
      <c r="J206" s="176">
        <f>'Discharge Information'!F206</f>
        <v>0</v>
      </c>
      <c r="K206" s="87"/>
    </row>
    <row r="207" spans="1:11" ht="60" customHeight="1" x14ac:dyDescent="0.25">
      <c r="A207" s="1">
        <f t="shared" si="3"/>
        <v>195</v>
      </c>
      <c r="B207" s="116">
        <f>'Initial Client Information'!B207</f>
        <v>0</v>
      </c>
      <c r="C207" s="117">
        <f>'Initial Client Information'!C207</f>
        <v>0</v>
      </c>
      <c r="D207" s="118">
        <f>'Initial Client Information'!D207</f>
        <v>0</v>
      </c>
      <c r="E207" s="130">
        <f>'Initial Client Information'!E207</f>
        <v>0</v>
      </c>
      <c r="F207" s="140"/>
      <c r="G207" s="136"/>
      <c r="H207" s="136"/>
      <c r="I207" s="142"/>
      <c r="J207" s="176">
        <f>'Discharge Information'!F207</f>
        <v>0</v>
      </c>
      <c r="K207" s="87"/>
    </row>
    <row r="208" spans="1:11" ht="60" customHeight="1" x14ac:dyDescent="0.25">
      <c r="A208" s="1">
        <f t="shared" si="3"/>
        <v>196</v>
      </c>
      <c r="B208" s="116">
        <f>'Initial Client Information'!B208</f>
        <v>0</v>
      </c>
      <c r="C208" s="117">
        <f>'Initial Client Information'!C208</f>
        <v>0</v>
      </c>
      <c r="D208" s="118">
        <f>'Initial Client Information'!D208</f>
        <v>0</v>
      </c>
      <c r="E208" s="130">
        <f>'Initial Client Information'!E208</f>
        <v>0</v>
      </c>
      <c r="F208" s="140"/>
      <c r="G208" s="136"/>
      <c r="H208" s="136"/>
      <c r="I208" s="142"/>
      <c r="J208" s="176">
        <f>'Discharge Information'!F208</f>
        <v>0</v>
      </c>
      <c r="K208" s="87"/>
    </row>
    <row r="209" spans="1:11" ht="60" customHeight="1" x14ac:dyDescent="0.25">
      <c r="A209" s="1">
        <f t="shared" si="3"/>
        <v>197</v>
      </c>
      <c r="B209" s="116">
        <f>'Initial Client Information'!B209</f>
        <v>0</v>
      </c>
      <c r="C209" s="117">
        <f>'Initial Client Information'!C209</f>
        <v>0</v>
      </c>
      <c r="D209" s="118">
        <f>'Initial Client Information'!D209</f>
        <v>0</v>
      </c>
      <c r="E209" s="130">
        <f>'Initial Client Information'!E209</f>
        <v>0</v>
      </c>
      <c r="F209" s="140"/>
      <c r="G209" s="136"/>
      <c r="H209" s="136"/>
      <c r="I209" s="142"/>
      <c r="J209" s="176">
        <f>'Discharge Information'!F209</f>
        <v>0</v>
      </c>
      <c r="K209" s="87"/>
    </row>
    <row r="210" spans="1:11" ht="60" customHeight="1" x14ac:dyDescent="0.25">
      <c r="A210" s="1">
        <f t="shared" si="3"/>
        <v>198</v>
      </c>
      <c r="B210" s="116">
        <f>'Initial Client Information'!B210</f>
        <v>0</v>
      </c>
      <c r="C210" s="117">
        <f>'Initial Client Information'!C210</f>
        <v>0</v>
      </c>
      <c r="D210" s="118">
        <f>'Initial Client Information'!D210</f>
        <v>0</v>
      </c>
      <c r="E210" s="130">
        <f>'Initial Client Information'!E210</f>
        <v>0</v>
      </c>
      <c r="F210" s="140"/>
      <c r="G210" s="136"/>
      <c r="H210" s="136"/>
      <c r="I210" s="142"/>
      <c r="J210" s="176">
        <f>'Discharge Information'!F210</f>
        <v>0</v>
      </c>
      <c r="K210" s="87"/>
    </row>
    <row r="211" spans="1:11" ht="60" customHeight="1" x14ac:dyDescent="0.25">
      <c r="A211" s="1">
        <f t="shared" si="3"/>
        <v>199</v>
      </c>
      <c r="B211" s="116">
        <f>'Initial Client Information'!B211</f>
        <v>0</v>
      </c>
      <c r="C211" s="117">
        <f>'Initial Client Information'!C211</f>
        <v>0</v>
      </c>
      <c r="D211" s="118">
        <f>'Initial Client Information'!D211</f>
        <v>0</v>
      </c>
      <c r="E211" s="130">
        <f>'Initial Client Information'!E211</f>
        <v>0</v>
      </c>
      <c r="F211" s="140"/>
      <c r="G211" s="136"/>
      <c r="H211" s="136"/>
      <c r="I211" s="142"/>
      <c r="J211" s="176">
        <f>'Discharge Information'!F211</f>
        <v>0</v>
      </c>
      <c r="K211" s="87"/>
    </row>
    <row r="212" spans="1:11" ht="60" customHeight="1" x14ac:dyDescent="0.25">
      <c r="A212" s="1">
        <f t="shared" si="3"/>
        <v>200</v>
      </c>
      <c r="B212" s="116">
        <f>'Initial Client Information'!B212</f>
        <v>0</v>
      </c>
      <c r="C212" s="117">
        <f>'Initial Client Information'!C212</f>
        <v>0</v>
      </c>
      <c r="D212" s="118">
        <f>'Initial Client Information'!D212</f>
        <v>0</v>
      </c>
      <c r="E212" s="130">
        <f>'Initial Client Information'!E212</f>
        <v>0</v>
      </c>
      <c r="F212" s="140"/>
      <c r="G212" s="136"/>
      <c r="H212" s="136"/>
      <c r="I212" s="142"/>
      <c r="J212" s="176">
        <f>'Discharge Information'!F212</f>
        <v>0</v>
      </c>
      <c r="K212" s="87"/>
    </row>
    <row r="213" spans="1:11" ht="60" customHeight="1" x14ac:dyDescent="0.25">
      <c r="A213" s="1">
        <f t="shared" si="3"/>
        <v>201</v>
      </c>
      <c r="B213" s="116">
        <f>'Initial Client Information'!B213</f>
        <v>0</v>
      </c>
      <c r="C213" s="117">
        <f>'Initial Client Information'!C213</f>
        <v>0</v>
      </c>
      <c r="D213" s="118">
        <f>'Initial Client Information'!D213</f>
        <v>0</v>
      </c>
      <c r="E213" s="130">
        <f>'Initial Client Information'!E213</f>
        <v>0</v>
      </c>
      <c r="F213" s="140"/>
      <c r="G213" s="136"/>
      <c r="H213" s="136"/>
      <c r="I213" s="142"/>
      <c r="J213" s="176">
        <f>'Discharge Information'!F213</f>
        <v>0</v>
      </c>
      <c r="K213" s="87"/>
    </row>
    <row r="214" spans="1:11" ht="60" customHeight="1" x14ac:dyDescent="0.25">
      <c r="A214" s="1">
        <f t="shared" si="3"/>
        <v>202</v>
      </c>
      <c r="B214" s="116">
        <f>'Initial Client Information'!B214</f>
        <v>0</v>
      </c>
      <c r="C214" s="117">
        <f>'Initial Client Information'!C214</f>
        <v>0</v>
      </c>
      <c r="D214" s="118">
        <f>'Initial Client Information'!D214</f>
        <v>0</v>
      </c>
      <c r="E214" s="130">
        <f>'Initial Client Information'!E214</f>
        <v>0</v>
      </c>
      <c r="F214" s="140"/>
      <c r="G214" s="136"/>
      <c r="H214" s="136"/>
      <c r="I214" s="142"/>
      <c r="J214" s="176">
        <f>'Discharge Information'!F214</f>
        <v>0</v>
      </c>
      <c r="K214" s="87"/>
    </row>
    <row r="215" spans="1:11" ht="60" customHeight="1" x14ac:dyDescent="0.25">
      <c r="A215" s="1">
        <f t="shared" si="3"/>
        <v>203</v>
      </c>
      <c r="B215" s="116">
        <f>'Initial Client Information'!B215</f>
        <v>0</v>
      </c>
      <c r="C215" s="117">
        <f>'Initial Client Information'!C215</f>
        <v>0</v>
      </c>
      <c r="D215" s="118">
        <f>'Initial Client Information'!D215</f>
        <v>0</v>
      </c>
      <c r="E215" s="130">
        <f>'Initial Client Information'!E215</f>
        <v>0</v>
      </c>
      <c r="F215" s="140"/>
      <c r="G215" s="136"/>
      <c r="H215" s="136"/>
      <c r="I215" s="142"/>
      <c r="J215" s="176">
        <f>'Discharge Information'!F215</f>
        <v>0</v>
      </c>
      <c r="K215" s="87"/>
    </row>
    <row r="216" spans="1:11" ht="60" customHeight="1" x14ac:dyDescent="0.25">
      <c r="A216" s="1">
        <f t="shared" si="3"/>
        <v>204</v>
      </c>
      <c r="B216" s="116">
        <f>'Initial Client Information'!B216</f>
        <v>0</v>
      </c>
      <c r="C216" s="117">
        <f>'Initial Client Information'!C216</f>
        <v>0</v>
      </c>
      <c r="D216" s="118">
        <f>'Initial Client Information'!D216</f>
        <v>0</v>
      </c>
      <c r="E216" s="130">
        <f>'Initial Client Information'!E216</f>
        <v>0</v>
      </c>
      <c r="F216" s="140"/>
      <c r="G216" s="136"/>
      <c r="H216" s="136"/>
      <c r="I216" s="142"/>
      <c r="J216" s="176">
        <f>'Discharge Information'!F216</f>
        <v>0</v>
      </c>
      <c r="K216" s="87"/>
    </row>
    <row r="217" spans="1:11" ht="60" customHeight="1" x14ac:dyDescent="0.25">
      <c r="A217" s="1">
        <f t="shared" si="3"/>
        <v>205</v>
      </c>
      <c r="B217" s="116">
        <f>'Initial Client Information'!B217</f>
        <v>0</v>
      </c>
      <c r="C217" s="117">
        <f>'Initial Client Information'!C217</f>
        <v>0</v>
      </c>
      <c r="D217" s="118">
        <f>'Initial Client Information'!D217</f>
        <v>0</v>
      </c>
      <c r="E217" s="130">
        <f>'Initial Client Information'!E217</f>
        <v>0</v>
      </c>
      <c r="F217" s="140"/>
      <c r="G217" s="136"/>
      <c r="H217" s="136"/>
      <c r="I217" s="142"/>
      <c r="J217" s="176">
        <f>'Discharge Information'!F217</f>
        <v>0</v>
      </c>
      <c r="K217" s="87"/>
    </row>
    <row r="218" spans="1:11" ht="60" customHeight="1" x14ac:dyDescent="0.25">
      <c r="A218" s="1">
        <f t="shared" si="3"/>
        <v>206</v>
      </c>
      <c r="B218" s="116">
        <f>'Initial Client Information'!B218</f>
        <v>0</v>
      </c>
      <c r="C218" s="117">
        <f>'Initial Client Information'!C218</f>
        <v>0</v>
      </c>
      <c r="D218" s="118">
        <f>'Initial Client Information'!D218</f>
        <v>0</v>
      </c>
      <c r="E218" s="130">
        <f>'Initial Client Information'!E218</f>
        <v>0</v>
      </c>
      <c r="F218" s="140"/>
      <c r="G218" s="136"/>
      <c r="H218" s="136"/>
      <c r="I218" s="142"/>
      <c r="J218" s="176">
        <f>'Discharge Information'!F218</f>
        <v>0</v>
      </c>
      <c r="K218" s="87"/>
    </row>
    <row r="219" spans="1:11" ht="60" customHeight="1" x14ac:dyDescent="0.25">
      <c r="A219" s="1">
        <f t="shared" si="3"/>
        <v>207</v>
      </c>
      <c r="B219" s="116">
        <f>'Initial Client Information'!B219</f>
        <v>0</v>
      </c>
      <c r="C219" s="117">
        <f>'Initial Client Information'!C219</f>
        <v>0</v>
      </c>
      <c r="D219" s="118">
        <f>'Initial Client Information'!D219</f>
        <v>0</v>
      </c>
      <c r="E219" s="130">
        <f>'Initial Client Information'!E219</f>
        <v>0</v>
      </c>
      <c r="F219" s="140"/>
      <c r="G219" s="136"/>
      <c r="H219" s="136"/>
      <c r="I219" s="142"/>
      <c r="J219" s="176">
        <f>'Discharge Information'!F219</f>
        <v>0</v>
      </c>
      <c r="K219" s="87"/>
    </row>
    <row r="220" spans="1:11" ht="60" customHeight="1" x14ac:dyDescent="0.25">
      <c r="A220" s="1">
        <f t="shared" si="3"/>
        <v>208</v>
      </c>
      <c r="B220" s="116">
        <f>'Initial Client Information'!B220</f>
        <v>0</v>
      </c>
      <c r="C220" s="117">
        <f>'Initial Client Information'!C220</f>
        <v>0</v>
      </c>
      <c r="D220" s="118">
        <f>'Initial Client Information'!D220</f>
        <v>0</v>
      </c>
      <c r="E220" s="130">
        <f>'Initial Client Information'!E220</f>
        <v>0</v>
      </c>
      <c r="F220" s="140"/>
      <c r="G220" s="136"/>
      <c r="H220" s="136"/>
      <c r="I220" s="142"/>
      <c r="J220" s="176">
        <f>'Discharge Information'!F220</f>
        <v>0</v>
      </c>
      <c r="K220" s="87"/>
    </row>
    <row r="221" spans="1:11" ht="60" customHeight="1" x14ac:dyDescent="0.25">
      <c r="A221" s="1">
        <f t="shared" si="3"/>
        <v>209</v>
      </c>
      <c r="B221" s="116">
        <f>'Initial Client Information'!B221</f>
        <v>0</v>
      </c>
      <c r="C221" s="117">
        <f>'Initial Client Information'!C221</f>
        <v>0</v>
      </c>
      <c r="D221" s="118">
        <f>'Initial Client Information'!D221</f>
        <v>0</v>
      </c>
      <c r="E221" s="130">
        <f>'Initial Client Information'!E221</f>
        <v>0</v>
      </c>
      <c r="F221" s="140"/>
      <c r="G221" s="136"/>
      <c r="H221" s="136"/>
      <c r="I221" s="142"/>
      <c r="J221" s="176">
        <f>'Discharge Information'!F221</f>
        <v>0</v>
      </c>
      <c r="K221" s="87"/>
    </row>
    <row r="222" spans="1:11" ht="60" customHeight="1" x14ac:dyDescent="0.25">
      <c r="A222" s="1">
        <f t="shared" si="3"/>
        <v>210</v>
      </c>
      <c r="B222" s="116">
        <f>'Initial Client Information'!B222</f>
        <v>0</v>
      </c>
      <c r="C222" s="117">
        <f>'Initial Client Information'!C222</f>
        <v>0</v>
      </c>
      <c r="D222" s="118">
        <f>'Initial Client Information'!D222</f>
        <v>0</v>
      </c>
      <c r="E222" s="130">
        <f>'Initial Client Information'!E222</f>
        <v>0</v>
      </c>
      <c r="F222" s="140"/>
      <c r="G222" s="136"/>
      <c r="H222" s="136"/>
      <c r="I222" s="142"/>
      <c r="J222" s="176">
        <f>'Discharge Information'!F222</f>
        <v>0</v>
      </c>
      <c r="K222" s="87"/>
    </row>
    <row r="223" spans="1:11" ht="60" customHeight="1" x14ac:dyDescent="0.25">
      <c r="A223" s="1">
        <f t="shared" si="3"/>
        <v>211</v>
      </c>
      <c r="B223" s="116">
        <f>'Initial Client Information'!B223</f>
        <v>0</v>
      </c>
      <c r="C223" s="117">
        <f>'Initial Client Information'!C223</f>
        <v>0</v>
      </c>
      <c r="D223" s="118">
        <f>'Initial Client Information'!D223</f>
        <v>0</v>
      </c>
      <c r="E223" s="130">
        <f>'Initial Client Information'!E223</f>
        <v>0</v>
      </c>
      <c r="F223" s="140"/>
      <c r="G223" s="136"/>
      <c r="H223" s="136"/>
      <c r="I223" s="142"/>
      <c r="J223" s="176">
        <f>'Discharge Information'!F223</f>
        <v>0</v>
      </c>
      <c r="K223" s="87"/>
    </row>
    <row r="224" spans="1:11" ht="60" customHeight="1" x14ac:dyDescent="0.25">
      <c r="A224" s="1">
        <f t="shared" si="3"/>
        <v>212</v>
      </c>
      <c r="B224" s="116">
        <f>'Initial Client Information'!B224</f>
        <v>0</v>
      </c>
      <c r="C224" s="117">
        <f>'Initial Client Information'!C224</f>
        <v>0</v>
      </c>
      <c r="D224" s="118">
        <f>'Initial Client Information'!D224</f>
        <v>0</v>
      </c>
      <c r="E224" s="130">
        <f>'Initial Client Information'!E224</f>
        <v>0</v>
      </c>
      <c r="F224" s="140"/>
      <c r="G224" s="136"/>
      <c r="H224" s="136"/>
      <c r="I224" s="142"/>
      <c r="J224" s="176">
        <f>'Discharge Information'!F224</f>
        <v>0</v>
      </c>
      <c r="K224" s="87"/>
    </row>
    <row r="225" spans="1:11" ht="60" customHeight="1" x14ac:dyDescent="0.25">
      <c r="A225" s="1">
        <f t="shared" si="3"/>
        <v>213</v>
      </c>
      <c r="B225" s="116">
        <f>'Initial Client Information'!B225</f>
        <v>0</v>
      </c>
      <c r="C225" s="117">
        <f>'Initial Client Information'!C225</f>
        <v>0</v>
      </c>
      <c r="D225" s="118">
        <f>'Initial Client Information'!D225</f>
        <v>0</v>
      </c>
      <c r="E225" s="130">
        <f>'Initial Client Information'!E225</f>
        <v>0</v>
      </c>
      <c r="F225" s="140"/>
      <c r="G225" s="136"/>
      <c r="H225" s="136"/>
      <c r="I225" s="142"/>
      <c r="J225" s="176">
        <f>'Discharge Information'!F225</f>
        <v>0</v>
      </c>
      <c r="K225" s="87"/>
    </row>
    <row r="226" spans="1:11" ht="60" customHeight="1" x14ac:dyDescent="0.25">
      <c r="A226" s="1">
        <f t="shared" si="3"/>
        <v>214</v>
      </c>
      <c r="B226" s="116">
        <f>'Initial Client Information'!B226</f>
        <v>0</v>
      </c>
      <c r="C226" s="117">
        <f>'Initial Client Information'!C226</f>
        <v>0</v>
      </c>
      <c r="D226" s="118">
        <f>'Initial Client Information'!D226</f>
        <v>0</v>
      </c>
      <c r="E226" s="130">
        <f>'Initial Client Information'!E226</f>
        <v>0</v>
      </c>
      <c r="F226" s="140"/>
      <c r="G226" s="136"/>
      <c r="H226" s="136"/>
      <c r="I226" s="142"/>
      <c r="J226" s="176">
        <f>'Discharge Information'!F226</f>
        <v>0</v>
      </c>
      <c r="K226" s="87"/>
    </row>
    <row r="227" spans="1:11" ht="60" customHeight="1" x14ac:dyDescent="0.25">
      <c r="A227" s="1">
        <f t="shared" si="3"/>
        <v>215</v>
      </c>
      <c r="B227" s="116">
        <f>'Initial Client Information'!B227</f>
        <v>0</v>
      </c>
      <c r="C227" s="117">
        <f>'Initial Client Information'!C227</f>
        <v>0</v>
      </c>
      <c r="D227" s="118">
        <f>'Initial Client Information'!D227</f>
        <v>0</v>
      </c>
      <c r="E227" s="130">
        <f>'Initial Client Information'!E227</f>
        <v>0</v>
      </c>
      <c r="F227" s="140"/>
      <c r="G227" s="136"/>
      <c r="H227" s="136"/>
      <c r="I227" s="142"/>
      <c r="J227" s="176">
        <f>'Discharge Information'!F227</f>
        <v>0</v>
      </c>
      <c r="K227" s="87"/>
    </row>
    <row r="228" spans="1:11" ht="60" customHeight="1" x14ac:dyDescent="0.25">
      <c r="A228" s="1">
        <f t="shared" si="3"/>
        <v>216</v>
      </c>
      <c r="B228" s="116">
        <f>'Initial Client Information'!B228</f>
        <v>0</v>
      </c>
      <c r="C228" s="117">
        <f>'Initial Client Information'!C228</f>
        <v>0</v>
      </c>
      <c r="D228" s="118">
        <f>'Initial Client Information'!D228</f>
        <v>0</v>
      </c>
      <c r="E228" s="130">
        <f>'Initial Client Information'!E228</f>
        <v>0</v>
      </c>
      <c r="F228" s="140"/>
      <c r="G228" s="136"/>
      <c r="H228" s="136"/>
      <c r="I228" s="142"/>
      <c r="J228" s="176">
        <f>'Discharge Information'!F228</f>
        <v>0</v>
      </c>
      <c r="K228" s="87"/>
    </row>
    <row r="229" spans="1:11" ht="60" customHeight="1" x14ac:dyDescent="0.25">
      <c r="A229" s="1">
        <f t="shared" si="3"/>
        <v>217</v>
      </c>
      <c r="B229" s="116">
        <f>'Initial Client Information'!B229</f>
        <v>0</v>
      </c>
      <c r="C229" s="117">
        <f>'Initial Client Information'!C229</f>
        <v>0</v>
      </c>
      <c r="D229" s="118">
        <f>'Initial Client Information'!D229</f>
        <v>0</v>
      </c>
      <c r="E229" s="130">
        <f>'Initial Client Information'!E229</f>
        <v>0</v>
      </c>
      <c r="F229" s="140"/>
      <c r="G229" s="136"/>
      <c r="H229" s="136"/>
      <c r="I229" s="142"/>
      <c r="J229" s="176">
        <f>'Discharge Information'!F229</f>
        <v>0</v>
      </c>
      <c r="K229" s="87"/>
    </row>
    <row r="230" spans="1:11" ht="60" customHeight="1" x14ac:dyDescent="0.25">
      <c r="A230" s="1">
        <f t="shared" si="3"/>
        <v>218</v>
      </c>
      <c r="B230" s="116">
        <f>'Initial Client Information'!B230</f>
        <v>0</v>
      </c>
      <c r="C230" s="117">
        <f>'Initial Client Information'!C230</f>
        <v>0</v>
      </c>
      <c r="D230" s="118">
        <f>'Initial Client Information'!D230</f>
        <v>0</v>
      </c>
      <c r="E230" s="130">
        <f>'Initial Client Information'!E230</f>
        <v>0</v>
      </c>
      <c r="F230" s="140"/>
      <c r="G230" s="136"/>
      <c r="H230" s="136"/>
      <c r="I230" s="142"/>
      <c r="J230" s="176">
        <f>'Discharge Information'!F230</f>
        <v>0</v>
      </c>
      <c r="K230" s="87"/>
    </row>
    <row r="231" spans="1:11" ht="60" customHeight="1" x14ac:dyDescent="0.25">
      <c r="A231" s="1">
        <f t="shared" si="3"/>
        <v>219</v>
      </c>
      <c r="B231" s="116">
        <f>'Initial Client Information'!B231</f>
        <v>0</v>
      </c>
      <c r="C231" s="117">
        <f>'Initial Client Information'!C231</f>
        <v>0</v>
      </c>
      <c r="D231" s="118">
        <f>'Initial Client Information'!D231</f>
        <v>0</v>
      </c>
      <c r="E231" s="130">
        <f>'Initial Client Information'!E231</f>
        <v>0</v>
      </c>
      <c r="F231" s="140"/>
      <c r="G231" s="136"/>
      <c r="H231" s="136"/>
      <c r="I231" s="142"/>
      <c r="J231" s="176">
        <f>'Discharge Information'!F231</f>
        <v>0</v>
      </c>
      <c r="K231" s="87"/>
    </row>
    <row r="232" spans="1:11" ht="60" customHeight="1" x14ac:dyDescent="0.25">
      <c r="A232" s="1">
        <f t="shared" si="3"/>
        <v>220</v>
      </c>
      <c r="B232" s="116">
        <f>'Initial Client Information'!B232</f>
        <v>0</v>
      </c>
      <c r="C232" s="117">
        <f>'Initial Client Information'!C232</f>
        <v>0</v>
      </c>
      <c r="D232" s="118">
        <f>'Initial Client Information'!D232</f>
        <v>0</v>
      </c>
      <c r="E232" s="130">
        <f>'Initial Client Information'!E232</f>
        <v>0</v>
      </c>
      <c r="F232" s="140"/>
      <c r="G232" s="136"/>
      <c r="H232" s="136"/>
      <c r="I232" s="142"/>
      <c r="J232" s="176">
        <f>'Discharge Information'!F232</f>
        <v>0</v>
      </c>
      <c r="K232" s="87"/>
    </row>
    <row r="233" spans="1:11" ht="60" customHeight="1" x14ac:dyDescent="0.25">
      <c r="A233" s="1">
        <f t="shared" si="3"/>
        <v>221</v>
      </c>
      <c r="B233" s="116">
        <f>'Initial Client Information'!B233</f>
        <v>0</v>
      </c>
      <c r="C233" s="117">
        <f>'Initial Client Information'!C233</f>
        <v>0</v>
      </c>
      <c r="D233" s="118">
        <f>'Initial Client Information'!D233</f>
        <v>0</v>
      </c>
      <c r="E233" s="130">
        <f>'Initial Client Information'!E233</f>
        <v>0</v>
      </c>
      <c r="F233" s="140"/>
      <c r="G233" s="136"/>
      <c r="H233" s="136"/>
      <c r="I233" s="142"/>
      <c r="J233" s="176">
        <f>'Discharge Information'!F233</f>
        <v>0</v>
      </c>
      <c r="K233" s="87"/>
    </row>
    <row r="234" spans="1:11" ht="60" customHeight="1" x14ac:dyDescent="0.25">
      <c r="A234" s="1">
        <f t="shared" si="3"/>
        <v>222</v>
      </c>
      <c r="B234" s="116">
        <f>'Initial Client Information'!B234</f>
        <v>0</v>
      </c>
      <c r="C234" s="117">
        <f>'Initial Client Information'!C234</f>
        <v>0</v>
      </c>
      <c r="D234" s="118">
        <f>'Initial Client Information'!D234</f>
        <v>0</v>
      </c>
      <c r="E234" s="130">
        <f>'Initial Client Information'!E234</f>
        <v>0</v>
      </c>
      <c r="F234" s="140"/>
      <c r="G234" s="136"/>
      <c r="H234" s="136"/>
      <c r="I234" s="142"/>
      <c r="J234" s="176">
        <f>'Discharge Information'!F234</f>
        <v>0</v>
      </c>
      <c r="K234" s="87"/>
    </row>
    <row r="235" spans="1:11" ht="60" customHeight="1" x14ac:dyDescent="0.25">
      <c r="A235" s="1">
        <f t="shared" si="3"/>
        <v>223</v>
      </c>
      <c r="B235" s="116">
        <f>'Initial Client Information'!B235</f>
        <v>0</v>
      </c>
      <c r="C235" s="117">
        <f>'Initial Client Information'!C235</f>
        <v>0</v>
      </c>
      <c r="D235" s="118">
        <f>'Initial Client Information'!D235</f>
        <v>0</v>
      </c>
      <c r="E235" s="130">
        <f>'Initial Client Information'!E235</f>
        <v>0</v>
      </c>
      <c r="F235" s="140"/>
      <c r="G235" s="136"/>
      <c r="H235" s="136"/>
      <c r="I235" s="142"/>
      <c r="J235" s="176">
        <f>'Discharge Information'!F235</f>
        <v>0</v>
      </c>
      <c r="K235" s="87"/>
    </row>
    <row r="236" spans="1:11" ht="60" customHeight="1" x14ac:dyDescent="0.25">
      <c r="A236" s="1">
        <f t="shared" si="3"/>
        <v>224</v>
      </c>
      <c r="B236" s="116">
        <f>'Initial Client Information'!B236</f>
        <v>0</v>
      </c>
      <c r="C236" s="117">
        <f>'Initial Client Information'!C236</f>
        <v>0</v>
      </c>
      <c r="D236" s="118">
        <f>'Initial Client Information'!D236</f>
        <v>0</v>
      </c>
      <c r="E236" s="130">
        <f>'Initial Client Information'!E236</f>
        <v>0</v>
      </c>
      <c r="F236" s="140"/>
      <c r="G236" s="136"/>
      <c r="H236" s="136"/>
      <c r="I236" s="142"/>
      <c r="J236" s="176">
        <f>'Discharge Information'!F236</f>
        <v>0</v>
      </c>
      <c r="K236" s="87"/>
    </row>
    <row r="237" spans="1:11" ht="60" customHeight="1" x14ac:dyDescent="0.25">
      <c r="A237" s="1">
        <f t="shared" si="3"/>
        <v>225</v>
      </c>
      <c r="B237" s="116">
        <f>'Initial Client Information'!B237</f>
        <v>0</v>
      </c>
      <c r="C237" s="117">
        <f>'Initial Client Information'!C237</f>
        <v>0</v>
      </c>
      <c r="D237" s="118">
        <f>'Initial Client Information'!D237</f>
        <v>0</v>
      </c>
      <c r="E237" s="130">
        <f>'Initial Client Information'!E237</f>
        <v>0</v>
      </c>
      <c r="F237" s="140"/>
      <c r="G237" s="136"/>
      <c r="H237" s="136"/>
      <c r="I237" s="142"/>
      <c r="J237" s="176">
        <f>'Discharge Information'!F237</f>
        <v>0</v>
      </c>
      <c r="K237" s="87"/>
    </row>
    <row r="238" spans="1:11" ht="60" customHeight="1" x14ac:dyDescent="0.25">
      <c r="A238" s="1">
        <f t="shared" si="3"/>
        <v>226</v>
      </c>
      <c r="B238" s="116">
        <f>'Initial Client Information'!B238</f>
        <v>0</v>
      </c>
      <c r="C238" s="117">
        <f>'Initial Client Information'!C238</f>
        <v>0</v>
      </c>
      <c r="D238" s="118">
        <f>'Initial Client Information'!D238</f>
        <v>0</v>
      </c>
      <c r="E238" s="130">
        <f>'Initial Client Information'!E238</f>
        <v>0</v>
      </c>
      <c r="F238" s="140"/>
      <c r="G238" s="136"/>
      <c r="H238" s="136"/>
      <c r="I238" s="142"/>
      <c r="J238" s="176">
        <f>'Discharge Information'!F238</f>
        <v>0</v>
      </c>
      <c r="K238" s="87"/>
    </row>
    <row r="239" spans="1:11" ht="60" customHeight="1" x14ac:dyDescent="0.25">
      <c r="A239" s="1">
        <f t="shared" si="3"/>
        <v>227</v>
      </c>
      <c r="B239" s="116">
        <f>'Initial Client Information'!B239</f>
        <v>0</v>
      </c>
      <c r="C239" s="117">
        <f>'Initial Client Information'!C239</f>
        <v>0</v>
      </c>
      <c r="D239" s="118">
        <f>'Initial Client Information'!D239</f>
        <v>0</v>
      </c>
      <c r="E239" s="130">
        <f>'Initial Client Information'!E239</f>
        <v>0</v>
      </c>
      <c r="F239" s="140"/>
      <c r="G239" s="136"/>
      <c r="H239" s="136"/>
      <c r="I239" s="142"/>
      <c r="J239" s="176">
        <f>'Discharge Information'!F239</f>
        <v>0</v>
      </c>
      <c r="K239" s="87"/>
    </row>
    <row r="240" spans="1:11" ht="60" customHeight="1" x14ac:dyDescent="0.25">
      <c r="A240" s="1">
        <f t="shared" si="3"/>
        <v>228</v>
      </c>
      <c r="B240" s="116">
        <f>'Initial Client Information'!B240</f>
        <v>0</v>
      </c>
      <c r="C240" s="117">
        <f>'Initial Client Information'!C240</f>
        <v>0</v>
      </c>
      <c r="D240" s="118">
        <f>'Initial Client Information'!D240</f>
        <v>0</v>
      </c>
      <c r="E240" s="130">
        <f>'Initial Client Information'!E240</f>
        <v>0</v>
      </c>
      <c r="F240" s="140"/>
      <c r="G240" s="136"/>
      <c r="H240" s="136"/>
      <c r="I240" s="142"/>
      <c r="J240" s="176">
        <f>'Discharge Information'!F240</f>
        <v>0</v>
      </c>
      <c r="K240" s="87"/>
    </row>
    <row r="241" spans="1:11" ht="60" customHeight="1" x14ac:dyDescent="0.25">
      <c r="A241" s="1">
        <f t="shared" si="3"/>
        <v>229</v>
      </c>
      <c r="B241" s="116">
        <f>'Initial Client Information'!B241</f>
        <v>0</v>
      </c>
      <c r="C241" s="117">
        <f>'Initial Client Information'!C241</f>
        <v>0</v>
      </c>
      <c r="D241" s="118">
        <f>'Initial Client Information'!D241</f>
        <v>0</v>
      </c>
      <c r="E241" s="130">
        <f>'Initial Client Information'!E241</f>
        <v>0</v>
      </c>
      <c r="F241" s="140"/>
      <c r="G241" s="136"/>
      <c r="H241" s="136"/>
      <c r="I241" s="142"/>
      <c r="J241" s="176">
        <f>'Discharge Information'!F241</f>
        <v>0</v>
      </c>
      <c r="K241" s="87"/>
    </row>
    <row r="242" spans="1:11" ht="60" customHeight="1" x14ac:dyDescent="0.25">
      <c r="A242" s="1">
        <f t="shared" si="3"/>
        <v>230</v>
      </c>
      <c r="B242" s="116">
        <f>'Initial Client Information'!B242</f>
        <v>0</v>
      </c>
      <c r="C242" s="117">
        <f>'Initial Client Information'!C242</f>
        <v>0</v>
      </c>
      <c r="D242" s="118">
        <f>'Initial Client Information'!D242</f>
        <v>0</v>
      </c>
      <c r="E242" s="130">
        <f>'Initial Client Information'!E242</f>
        <v>0</v>
      </c>
      <c r="F242" s="140"/>
      <c r="G242" s="136"/>
      <c r="H242" s="136"/>
      <c r="I242" s="142"/>
      <c r="J242" s="176">
        <f>'Discharge Information'!F242</f>
        <v>0</v>
      </c>
      <c r="K242" s="87"/>
    </row>
    <row r="243" spans="1:11" ht="60" customHeight="1" x14ac:dyDescent="0.25">
      <c r="A243" s="1">
        <f t="shared" si="3"/>
        <v>231</v>
      </c>
      <c r="B243" s="116">
        <f>'Initial Client Information'!B243</f>
        <v>0</v>
      </c>
      <c r="C243" s="117">
        <f>'Initial Client Information'!C243</f>
        <v>0</v>
      </c>
      <c r="D243" s="118">
        <f>'Initial Client Information'!D243</f>
        <v>0</v>
      </c>
      <c r="E243" s="130">
        <f>'Initial Client Information'!E243</f>
        <v>0</v>
      </c>
      <c r="F243" s="140"/>
      <c r="G243" s="136"/>
      <c r="H243" s="136"/>
      <c r="I243" s="142"/>
      <c r="J243" s="176">
        <f>'Discharge Information'!F243</f>
        <v>0</v>
      </c>
      <c r="K243" s="87"/>
    </row>
    <row r="244" spans="1:11" ht="60" customHeight="1" x14ac:dyDescent="0.25">
      <c r="A244" s="1">
        <f t="shared" si="3"/>
        <v>232</v>
      </c>
      <c r="B244" s="116">
        <f>'Initial Client Information'!B244</f>
        <v>0</v>
      </c>
      <c r="C244" s="117">
        <f>'Initial Client Information'!C244</f>
        <v>0</v>
      </c>
      <c r="D244" s="118">
        <f>'Initial Client Information'!D244</f>
        <v>0</v>
      </c>
      <c r="E244" s="130">
        <f>'Initial Client Information'!E244</f>
        <v>0</v>
      </c>
      <c r="F244" s="140"/>
      <c r="G244" s="136"/>
      <c r="H244" s="136"/>
      <c r="I244" s="142"/>
      <c r="J244" s="176">
        <f>'Discharge Information'!F244</f>
        <v>0</v>
      </c>
      <c r="K244" s="87"/>
    </row>
    <row r="245" spans="1:11" ht="60" customHeight="1" x14ac:dyDescent="0.25">
      <c r="A245" s="1">
        <f t="shared" si="3"/>
        <v>233</v>
      </c>
      <c r="B245" s="116">
        <f>'Initial Client Information'!B245</f>
        <v>0</v>
      </c>
      <c r="C245" s="117">
        <f>'Initial Client Information'!C245</f>
        <v>0</v>
      </c>
      <c r="D245" s="118">
        <f>'Initial Client Information'!D245</f>
        <v>0</v>
      </c>
      <c r="E245" s="130">
        <f>'Initial Client Information'!E245</f>
        <v>0</v>
      </c>
      <c r="F245" s="140"/>
      <c r="G245" s="136"/>
      <c r="H245" s="136"/>
      <c r="I245" s="142"/>
      <c r="J245" s="176">
        <f>'Discharge Information'!F245</f>
        <v>0</v>
      </c>
      <c r="K245" s="87"/>
    </row>
    <row r="246" spans="1:11" ht="60" customHeight="1" x14ac:dyDescent="0.25">
      <c r="A246" s="1">
        <f t="shared" si="3"/>
        <v>234</v>
      </c>
      <c r="B246" s="116">
        <f>'Initial Client Information'!B246</f>
        <v>0</v>
      </c>
      <c r="C246" s="117">
        <f>'Initial Client Information'!C246</f>
        <v>0</v>
      </c>
      <c r="D246" s="118">
        <f>'Initial Client Information'!D246</f>
        <v>0</v>
      </c>
      <c r="E246" s="130">
        <f>'Initial Client Information'!E246</f>
        <v>0</v>
      </c>
      <c r="F246" s="140"/>
      <c r="G246" s="136"/>
      <c r="H246" s="136"/>
      <c r="I246" s="142"/>
      <c r="J246" s="176">
        <f>'Discharge Information'!F246</f>
        <v>0</v>
      </c>
      <c r="K246" s="87"/>
    </row>
    <row r="247" spans="1:11" ht="60" customHeight="1" x14ac:dyDescent="0.25">
      <c r="A247" s="1">
        <f t="shared" si="3"/>
        <v>235</v>
      </c>
      <c r="B247" s="116">
        <f>'Initial Client Information'!B247</f>
        <v>0</v>
      </c>
      <c r="C247" s="117">
        <f>'Initial Client Information'!C247</f>
        <v>0</v>
      </c>
      <c r="D247" s="118">
        <f>'Initial Client Information'!D247</f>
        <v>0</v>
      </c>
      <c r="E247" s="130">
        <f>'Initial Client Information'!E247</f>
        <v>0</v>
      </c>
      <c r="F247" s="140"/>
      <c r="G247" s="136"/>
      <c r="H247" s="136"/>
      <c r="I247" s="142"/>
      <c r="J247" s="176">
        <f>'Discharge Information'!F247</f>
        <v>0</v>
      </c>
      <c r="K247" s="87"/>
    </row>
    <row r="248" spans="1:11" ht="60" customHeight="1" x14ac:dyDescent="0.25">
      <c r="A248" s="1">
        <f t="shared" si="3"/>
        <v>236</v>
      </c>
      <c r="B248" s="116">
        <f>'Initial Client Information'!B248</f>
        <v>0</v>
      </c>
      <c r="C248" s="117">
        <f>'Initial Client Information'!C248</f>
        <v>0</v>
      </c>
      <c r="D248" s="118">
        <f>'Initial Client Information'!D248</f>
        <v>0</v>
      </c>
      <c r="E248" s="130">
        <f>'Initial Client Information'!E248</f>
        <v>0</v>
      </c>
      <c r="F248" s="140"/>
      <c r="G248" s="136"/>
      <c r="H248" s="136"/>
      <c r="I248" s="142"/>
      <c r="J248" s="176">
        <f>'Discharge Information'!F248</f>
        <v>0</v>
      </c>
      <c r="K248" s="87"/>
    </row>
    <row r="249" spans="1:11" ht="60" customHeight="1" x14ac:dyDescent="0.25">
      <c r="A249" s="1">
        <f t="shared" si="3"/>
        <v>237</v>
      </c>
      <c r="B249" s="116">
        <f>'Initial Client Information'!B249</f>
        <v>0</v>
      </c>
      <c r="C249" s="117">
        <f>'Initial Client Information'!C249</f>
        <v>0</v>
      </c>
      <c r="D249" s="118">
        <f>'Initial Client Information'!D249</f>
        <v>0</v>
      </c>
      <c r="E249" s="130">
        <f>'Initial Client Information'!E249</f>
        <v>0</v>
      </c>
      <c r="F249" s="140"/>
      <c r="G249" s="136"/>
      <c r="H249" s="136"/>
      <c r="I249" s="142"/>
      <c r="J249" s="176">
        <f>'Discharge Information'!F249</f>
        <v>0</v>
      </c>
      <c r="K249" s="87"/>
    </row>
    <row r="250" spans="1:11" ht="60" customHeight="1" x14ac:dyDescent="0.25">
      <c r="A250" s="1">
        <f t="shared" si="3"/>
        <v>238</v>
      </c>
      <c r="B250" s="116">
        <f>'Initial Client Information'!B250</f>
        <v>0</v>
      </c>
      <c r="C250" s="117">
        <f>'Initial Client Information'!C250</f>
        <v>0</v>
      </c>
      <c r="D250" s="118">
        <f>'Initial Client Information'!D250</f>
        <v>0</v>
      </c>
      <c r="E250" s="130">
        <f>'Initial Client Information'!E250</f>
        <v>0</v>
      </c>
      <c r="F250" s="140"/>
      <c r="G250" s="136"/>
      <c r="H250" s="136"/>
      <c r="I250" s="142"/>
      <c r="J250" s="176">
        <f>'Discharge Information'!F250</f>
        <v>0</v>
      </c>
      <c r="K250" s="87"/>
    </row>
    <row r="251" spans="1:11" ht="60" customHeight="1" x14ac:dyDescent="0.25">
      <c r="A251" s="1">
        <f t="shared" si="3"/>
        <v>239</v>
      </c>
      <c r="B251" s="116">
        <f>'Initial Client Information'!B251</f>
        <v>0</v>
      </c>
      <c r="C251" s="117">
        <f>'Initial Client Information'!C251</f>
        <v>0</v>
      </c>
      <c r="D251" s="118">
        <f>'Initial Client Information'!D251</f>
        <v>0</v>
      </c>
      <c r="E251" s="130">
        <f>'Initial Client Information'!E251</f>
        <v>0</v>
      </c>
      <c r="F251" s="140"/>
      <c r="G251" s="136"/>
      <c r="H251" s="136"/>
      <c r="I251" s="142"/>
      <c r="J251" s="176">
        <f>'Discharge Information'!F251</f>
        <v>0</v>
      </c>
      <c r="K251" s="87"/>
    </row>
    <row r="252" spans="1:11" ht="60" customHeight="1" x14ac:dyDescent="0.25">
      <c r="A252" s="1">
        <f t="shared" si="3"/>
        <v>240</v>
      </c>
      <c r="B252" s="116">
        <f>'Initial Client Information'!B252</f>
        <v>0</v>
      </c>
      <c r="C252" s="117">
        <f>'Initial Client Information'!C252</f>
        <v>0</v>
      </c>
      <c r="D252" s="118">
        <f>'Initial Client Information'!D252</f>
        <v>0</v>
      </c>
      <c r="E252" s="130">
        <f>'Initial Client Information'!E252</f>
        <v>0</v>
      </c>
      <c r="F252" s="140"/>
      <c r="G252" s="136"/>
      <c r="H252" s="136"/>
      <c r="I252" s="142"/>
      <c r="J252" s="176">
        <f>'Discharge Information'!F252</f>
        <v>0</v>
      </c>
      <c r="K252" s="87"/>
    </row>
    <row r="253" spans="1:11" ht="60" customHeight="1" x14ac:dyDescent="0.25">
      <c r="A253" s="1">
        <f t="shared" si="3"/>
        <v>241</v>
      </c>
      <c r="B253" s="116">
        <f>'Initial Client Information'!B253</f>
        <v>0</v>
      </c>
      <c r="C253" s="117">
        <f>'Initial Client Information'!C253</f>
        <v>0</v>
      </c>
      <c r="D253" s="118">
        <f>'Initial Client Information'!D253</f>
        <v>0</v>
      </c>
      <c r="E253" s="130">
        <f>'Initial Client Information'!E253</f>
        <v>0</v>
      </c>
      <c r="F253" s="140"/>
      <c r="G253" s="136"/>
      <c r="H253" s="136"/>
      <c r="I253" s="142"/>
      <c r="J253" s="176">
        <f>'Discharge Information'!F253</f>
        <v>0</v>
      </c>
      <c r="K253" s="87"/>
    </row>
    <row r="254" spans="1:11" ht="60" customHeight="1" x14ac:dyDescent="0.25">
      <c r="A254" s="1">
        <f t="shared" si="3"/>
        <v>242</v>
      </c>
      <c r="B254" s="116">
        <f>'Initial Client Information'!B254</f>
        <v>0</v>
      </c>
      <c r="C254" s="117">
        <f>'Initial Client Information'!C254</f>
        <v>0</v>
      </c>
      <c r="D254" s="118">
        <f>'Initial Client Information'!D254</f>
        <v>0</v>
      </c>
      <c r="E254" s="130">
        <f>'Initial Client Information'!E254</f>
        <v>0</v>
      </c>
      <c r="F254" s="140"/>
      <c r="G254" s="136"/>
      <c r="H254" s="136"/>
      <c r="I254" s="142"/>
      <c r="J254" s="176">
        <f>'Discharge Information'!F254</f>
        <v>0</v>
      </c>
      <c r="K254" s="87"/>
    </row>
    <row r="255" spans="1:11" ht="60" customHeight="1" x14ac:dyDescent="0.25">
      <c r="A255" s="1">
        <f t="shared" si="3"/>
        <v>243</v>
      </c>
      <c r="B255" s="116">
        <f>'Initial Client Information'!B255</f>
        <v>0</v>
      </c>
      <c r="C255" s="117">
        <f>'Initial Client Information'!C255</f>
        <v>0</v>
      </c>
      <c r="D255" s="118">
        <f>'Initial Client Information'!D255</f>
        <v>0</v>
      </c>
      <c r="E255" s="130">
        <f>'Initial Client Information'!E255</f>
        <v>0</v>
      </c>
      <c r="F255" s="140"/>
      <c r="G255" s="136"/>
      <c r="H255" s="136"/>
      <c r="I255" s="142"/>
      <c r="J255" s="176">
        <f>'Discharge Information'!F255</f>
        <v>0</v>
      </c>
      <c r="K255" s="87"/>
    </row>
    <row r="256" spans="1:11" ht="60" customHeight="1" x14ac:dyDescent="0.25">
      <c r="A256" s="1">
        <f t="shared" si="3"/>
        <v>244</v>
      </c>
      <c r="B256" s="116">
        <f>'Initial Client Information'!B256</f>
        <v>0</v>
      </c>
      <c r="C256" s="117">
        <f>'Initial Client Information'!C256</f>
        <v>0</v>
      </c>
      <c r="D256" s="118">
        <f>'Initial Client Information'!D256</f>
        <v>0</v>
      </c>
      <c r="E256" s="130">
        <f>'Initial Client Information'!E256</f>
        <v>0</v>
      </c>
      <c r="F256" s="140"/>
      <c r="G256" s="136"/>
      <c r="H256" s="136"/>
      <c r="I256" s="142"/>
      <c r="J256" s="176">
        <f>'Discharge Information'!F256</f>
        <v>0</v>
      </c>
      <c r="K256" s="87"/>
    </row>
    <row r="257" spans="1:11" ht="60" customHeight="1" x14ac:dyDescent="0.25">
      <c r="A257" s="1">
        <f t="shared" si="3"/>
        <v>245</v>
      </c>
      <c r="B257" s="116">
        <f>'Initial Client Information'!B257</f>
        <v>0</v>
      </c>
      <c r="C257" s="117">
        <f>'Initial Client Information'!C257</f>
        <v>0</v>
      </c>
      <c r="D257" s="118">
        <f>'Initial Client Information'!D257</f>
        <v>0</v>
      </c>
      <c r="E257" s="130">
        <f>'Initial Client Information'!E257</f>
        <v>0</v>
      </c>
      <c r="F257" s="140"/>
      <c r="G257" s="136"/>
      <c r="H257" s="136"/>
      <c r="I257" s="142"/>
      <c r="J257" s="176">
        <f>'Discharge Information'!F257</f>
        <v>0</v>
      </c>
      <c r="K257" s="87"/>
    </row>
    <row r="258" spans="1:11" ht="60" customHeight="1" x14ac:dyDescent="0.25">
      <c r="A258" s="1">
        <f t="shared" si="3"/>
        <v>246</v>
      </c>
      <c r="B258" s="116">
        <f>'Initial Client Information'!B258</f>
        <v>0</v>
      </c>
      <c r="C258" s="117">
        <f>'Initial Client Information'!C258</f>
        <v>0</v>
      </c>
      <c r="D258" s="118">
        <f>'Initial Client Information'!D258</f>
        <v>0</v>
      </c>
      <c r="E258" s="130">
        <f>'Initial Client Information'!E258</f>
        <v>0</v>
      </c>
      <c r="F258" s="140"/>
      <c r="G258" s="136"/>
      <c r="H258" s="136"/>
      <c r="I258" s="142"/>
      <c r="J258" s="176">
        <f>'Discharge Information'!F258</f>
        <v>0</v>
      </c>
      <c r="K258" s="87"/>
    </row>
    <row r="259" spans="1:11" ht="60" customHeight="1" x14ac:dyDescent="0.25">
      <c r="A259" s="1">
        <f t="shared" si="3"/>
        <v>247</v>
      </c>
      <c r="B259" s="116">
        <f>'Initial Client Information'!B259</f>
        <v>0</v>
      </c>
      <c r="C259" s="117">
        <f>'Initial Client Information'!C259</f>
        <v>0</v>
      </c>
      <c r="D259" s="118">
        <f>'Initial Client Information'!D259</f>
        <v>0</v>
      </c>
      <c r="E259" s="130">
        <f>'Initial Client Information'!E259</f>
        <v>0</v>
      </c>
      <c r="F259" s="140"/>
      <c r="G259" s="136"/>
      <c r="H259" s="136"/>
      <c r="I259" s="142"/>
      <c r="J259" s="176">
        <f>'Discharge Information'!F259</f>
        <v>0</v>
      </c>
      <c r="K259" s="87"/>
    </row>
    <row r="260" spans="1:11" ht="60" customHeight="1" x14ac:dyDescent="0.25">
      <c r="A260" s="1">
        <f t="shared" si="3"/>
        <v>248</v>
      </c>
      <c r="B260" s="116">
        <f>'Initial Client Information'!B260</f>
        <v>0</v>
      </c>
      <c r="C260" s="117">
        <f>'Initial Client Information'!C260</f>
        <v>0</v>
      </c>
      <c r="D260" s="118">
        <f>'Initial Client Information'!D260</f>
        <v>0</v>
      </c>
      <c r="E260" s="130">
        <f>'Initial Client Information'!E260</f>
        <v>0</v>
      </c>
      <c r="F260" s="140"/>
      <c r="G260" s="136"/>
      <c r="H260" s="136"/>
      <c r="I260" s="142"/>
      <c r="J260" s="176">
        <f>'Discharge Information'!F260</f>
        <v>0</v>
      </c>
      <c r="K260" s="87"/>
    </row>
    <row r="261" spans="1:11" ht="60" customHeight="1" x14ac:dyDescent="0.25">
      <c r="A261" s="1">
        <f t="shared" si="3"/>
        <v>249</v>
      </c>
      <c r="B261" s="116">
        <f>'Initial Client Information'!B261</f>
        <v>0</v>
      </c>
      <c r="C261" s="117">
        <f>'Initial Client Information'!C261</f>
        <v>0</v>
      </c>
      <c r="D261" s="118">
        <f>'Initial Client Information'!D261</f>
        <v>0</v>
      </c>
      <c r="E261" s="130">
        <f>'Initial Client Information'!E261</f>
        <v>0</v>
      </c>
      <c r="F261" s="140"/>
      <c r="G261" s="136"/>
      <c r="H261" s="136"/>
      <c r="I261" s="142"/>
      <c r="J261" s="176">
        <f>'Discharge Information'!F261</f>
        <v>0</v>
      </c>
      <c r="K261" s="87"/>
    </row>
    <row r="262" spans="1:11" ht="60" customHeight="1" x14ac:dyDescent="0.25">
      <c r="A262" s="1">
        <f t="shared" si="3"/>
        <v>250</v>
      </c>
      <c r="B262" s="116">
        <f>'Initial Client Information'!B262</f>
        <v>0</v>
      </c>
      <c r="C262" s="117">
        <f>'Initial Client Information'!C262</f>
        <v>0</v>
      </c>
      <c r="D262" s="118">
        <f>'Initial Client Information'!D262</f>
        <v>0</v>
      </c>
      <c r="E262" s="130">
        <f>'Initial Client Information'!E262</f>
        <v>0</v>
      </c>
      <c r="F262" s="140"/>
      <c r="G262" s="136"/>
      <c r="H262" s="136"/>
      <c r="I262" s="142"/>
      <c r="J262" s="176">
        <f>'Discharge Information'!F262</f>
        <v>0</v>
      </c>
      <c r="K262" s="87"/>
    </row>
    <row r="263" spans="1:11" ht="60" customHeight="1" x14ac:dyDescent="0.25">
      <c r="A263" s="1">
        <f t="shared" si="3"/>
        <v>251</v>
      </c>
      <c r="B263" s="116">
        <f>'Initial Client Information'!B263</f>
        <v>0</v>
      </c>
      <c r="C263" s="117">
        <f>'Initial Client Information'!C263</f>
        <v>0</v>
      </c>
      <c r="D263" s="118">
        <f>'Initial Client Information'!D263</f>
        <v>0</v>
      </c>
      <c r="E263" s="130">
        <f>'Initial Client Information'!E263</f>
        <v>0</v>
      </c>
      <c r="F263" s="140"/>
      <c r="G263" s="136"/>
      <c r="H263" s="136"/>
      <c r="I263" s="142"/>
      <c r="J263" s="176">
        <f>'Discharge Information'!F263</f>
        <v>0</v>
      </c>
      <c r="K263" s="87"/>
    </row>
    <row r="264" spans="1:11" ht="60" customHeight="1" x14ac:dyDescent="0.25">
      <c r="A264" s="1">
        <f t="shared" si="3"/>
        <v>252</v>
      </c>
      <c r="B264" s="116">
        <f>'Initial Client Information'!B264</f>
        <v>0</v>
      </c>
      <c r="C264" s="117">
        <f>'Initial Client Information'!C264</f>
        <v>0</v>
      </c>
      <c r="D264" s="118">
        <f>'Initial Client Information'!D264</f>
        <v>0</v>
      </c>
      <c r="E264" s="130">
        <f>'Initial Client Information'!E264</f>
        <v>0</v>
      </c>
      <c r="F264" s="140"/>
      <c r="G264" s="136"/>
      <c r="H264" s="136"/>
      <c r="I264" s="142"/>
      <c r="J264" s="176">
        <f>'Discharge Information'!F264</f>
        <v>0</v>
      </c>
      <c r="K264" s="87"/>
    </row>
    <row r="265" spans="1:11" ht="60" customHeight="1" x14ac:dyDescent="0.25">
      <c r="A265" s="1">
        <f t="shared" si="3"/>
        <v>253</v>
      </c>
      <c r="B265" s="116">
        <f>'Initial Client Information'!B265</f>
        <v>0</v>
      </c>
      <c r="C265" s="117">
        <f>'Initial Client Information'!C265</f>
        <v>0</v>
      </c>
      <c r="D265" s="118">
        <f>'Initial Client Information'!D265</f>
        <v>0</v>
      </c>
      <c r="E265" s="130">
        <f>'Initial Client Information'!E265</f>
        <v>0</v>
      </c>
      <c r="F265" s="140"/>
      <c r="G265" s="136"/>
      <c r="H265" s="136"/>
      <c r="I265" s="142"/>
      <c r="J265" s="176">
        <f>'Discharge Information'!F265</f>
        <v>0</v>
      </c>
      <c r="K265" s="87"/>
    </row>
    <row r="266" spans="1:11" ht="60" customHeight="1" x14ac:dyDescent="0.25">
      <c r="A266" s="1">
        <f t="shared" si="3"/>
        <v>254</v>
      </c>
      <c r="B266" s="116">
        <f>'Initial Client Information'!B266</f>
        <v>0</v>
      </c>
      <c r="C266" s="117">
        <f>'Initial Client Information'!C266</f>
        <v>0</v>
      </c>
      <c r="D266" s="118">
        <f>'Initial Client Information'!D266</f>
        <v>0</v>
      </c>
      <c r="E266" s="130">
        <f>'Initial Client Information'!E266</f>
        <v>0</v>
      </c>
      <c r="F266" s="140"/>
      <c r="G266" s="136"/>
      <c r="H266" s="136"/>
      <c r="I266" s="142"/>
      <c r="J266" s="176">
        <f>'Discharge Information'!F266</f>
        <v>0</v>
      </c>
      <c r="K266" s="87"/>
    </row>
    <row r="267" spans="1:11" ht="60" customHeight="1" x14ac:dyDescent="0.25">
      <c r="A267" s="1">
        <f t="shared" si="3"/>
        <v>255</v>
      </c>
      <c r="B267" s="116">
        <f>'Initial Client Information'!B267</f>
        <v>0</v>
      </c>
      <c r="C267" s="117">
        <f>'Initial Client Information'!C267</f>
        <v>0</v>
      </c>
      <c r="D267" s="118">
        <f>'Initial Client Information'!D267</f>
        <v>0</v>
      </c>
      <c r="E267" s="130">
        <f>'Initial Client Information'!E267</f>
        <v>0</v>
      </c>
      <c r="F267" s="140"/>
      <c r="G267" s="136"/>
      <c r="H267" s="136"/>
      <c r="I267" s="142"/>
      <c r="J267" s="176">
        <f>'Discharge Information'!F267</f>
        <v>0</v>
      </c>
      <c r="K267" s="87"/>
    </row>
    <row r="268" spans="1:11" ht="60" customHeight="1" x14ac:dyDescent="0.25">
      <c r="A268" s="1">
        <f t="shared" si="3"/>
        <v>256</v>
      </c>
      <c r="B268" s="116">
        <f>'Initial Client Information'!B268</f>
        <v>0</v>
      </c>
      <c r="C268" s="117">
        <f>'Initial Client Information'!C268</f>
        <v>0</v>
      </c>
      <c r="D268" s="118">
        <f>'Initial Client Information'!D268</f>
        <v>0</v>
      </c>
      <c r="E268" s="130">
        <f>'Initial Client Information'!E268</f>
        <v>0</v>
      </c>
      <c r="F268" s="140"/>
      <c r="G268" s="136"/>
      <c r="H268" s="136"/>
      <c r="I268" s="142"/>
      <c r="J268" s="176">
        <f>'Discharge Information'!F268</f>
        <v>0</v>
      </c>
      <c r="K268" s="87"/>
    </row>
    <row r="269" spans="1:11" ht="60" customHeight="1" x14ac:dyDescent="0.25">
      <c r="A269" s="1">
        <f t="shared" si="3"/>
        <v>257</v>
      </c>
      <c r="B269" s="116">
        <f>'Initial Client Information'!B269</f>
        <v>0</v>
      </c>
      <c r="C269" s="117">
        <f>'Initial Client Information'!C269</f>
        <v>0</v>
      </c>
      <c r="D269" s="118">
        <f>'Initial Client Information'!D269</f>
        <v>0</v>
      </c>
      <c r="E269" s="130">
        <f>'Initial Client Information'!E269</f>
        <v>0</v>
      </c>
      <c r="F269" s="140"/>
      <c r="G269" s="136"/>
      <c r="H269" s="136"/>
      <c r="I269" s="142"/>
      <c r="J269" s="176">
        <f>'Discharge Information'!F269</f>
        <v>0</v>
      </c>
      <c r="K269" s="87"/>
    </row>
    <row r="270" spans="1:11" ht="60" customHeight="1" x14ac:dyDescent="0.25">
      <c r="A270" s="1">
        <f t="shared" ref="A270:A333" si="4">ROW(A258)</f>
        <v>258</v>
      </c>
      <c r="B270" s="116">
        <f>'Initial Client Information'!B270</f>
        <v>0</v>
      </c>
      <c r="C270" s="117">
        <f>'Initial Client Information'!C270</f>
        <v>0</v>
      </c>
      <c r="D270" s="118">
        <f>'Initial Client Information'!D270</f>
        <v>0</v>
      </c>
      <c r="E270" s="130">
        <f>'Initial Client Information'!E270</f>
        <v>0</v>
      </c>
      <c r="F270" s="140"/>
      <c r="G270" s="136"/>
      <c r="H270" s="136"/>
      <c r="I270" s="142"/>
      <c r="J270" s="176">
        <f>'Discharge Information'!F270</f>
        <v>0</v>
      </c>
      <c r="K270" s="87"/>
    </row>
    <row r="271" spans="1:11" ht="60" customHeight="1" x14ac:dyDescent="0.25">
      <c r="A271" s="1">
        <f t="shared" si="4"/>
        <v>259</v>
      </c>
      <c r="B271" s="116">
        <f>'Initial Client Information'!B271</f>
        <v>0</v>
      </c>
      <c r="C271" s="117">
        <f>'Initial Client Information'!C271</f>
        <v>0</v>
      </c>
      <c r="D271" s="118">
        <f>'Initial Client Information'!D271</f>
        <v>0</v>
      </c>
      <c r="E271" s="130">
        <f>'Initial Client Information'!E271</f>
        <v>0</v>
      </c>
      <c r="F271" s="140"/>
      <c r="G271" s="136"/>
      <c r="H271" s="136"/>
      <c r="I271" s="142"/>
      <c r="J271" s="176">
        <f>'Discharge Information'!F271</f>
        <v>0</v>
      </c>
      <c r="K271" s="87"/>
    </row>
    <row r="272" spans="1:11" ht="60" customHeight="1" x14ac:dyDescent="0.25">
      <c r="A272" s="1">
        <f t="shared" si="4"/>
        <v>260</v>
      </c>
      <c r="B272" s="116">
        <f>'Initial Client Information'!B272</f>
        <v>0</v>
      </c>
      <c r="C272" s="117">
        <f>'Initial Client Information'!C272</f>
        <v>0</v>
      </c>
      <c r="D272" s="118">
        <f>'Initial Client Information'!D272</f>
        <v>0</v>
      </c>
      <c r="E272" s="130">
        <f>'Initial Client Information'!E272</f>
        <v>0</v>
      </c>
      <c r="F272" s="140"/>
      <c r="G272" s="136"/>
      <c r="H272" s="136"/>
      <c r="I272" s="142"/>
      <c r="J272" s="176">
        <f>'Discharge Information'!F272</f>
        <v>0</v>
      </c>
      <c r="K272" s="87"/>
    </row>
    <row r="273" spans="1:11" ht="60" customHeight="1" x14ac:dyDescent="0.25">
      <c r="A273" s="1">
        <f t="shared" si="4"/>
        <v>261</v>
      </c>
      <c r="B273" s="116">
        <f>'Initial Client Information'!B273</f>
        <v>0</v>
      </c>
      <c r="C273" s="117">
        <f>'Initial Client Information'!C273</f>
        <v>0</v>
      </c>
      <c r="D273" s="118">
        <f>'Initial Client Information'!D273</f>
        <v>0</v>
      </c>
      <c r="E273" s="130">
        <f>'Initial Client Information'!E273</f>
        <v>0</v>
      </c>
      <c r="F273" s="140"/>
      <c r="G273" s="136"/>
      <c r="H273" s="136"/>
      <c r="I273" s="142"/>
      <c r="J273" s="176">
        <f>'Discharge Information'!F273</f>
        <v>0</v>
      </c>
      <c r="K273" s="87"/>
    </row>
    <row r="274" spans="1:11" ht="60" customHeight="1" x14ac:dyDescent="0.25">
      <c r="A274" s="1">
        <f t="shared" si="4"/>
        <v>262</v>
      </c>
      <c r="B274" s="116">
        <f>'Initial Client Information'!B274</f>
        <v>0</v>
      </c>
      <c r="C274" s="117">
        <f>'Initial Client Information'!C274</f>
        <v>0</v>
      </c>
      <c r="D274" s="118">
        <f>'Initial Client Information'!D274</f>
        <v>0</v>
      </c>
      <c r="E274" s="130">
        <f>'Initial Client Information'!E274</f>
        <v>0</v>
      </c>
      <c r="F274" s="140"/>
      <c r="G274" s="136"/>
      <c r="H274" s="136"/>
      <c r="I274" s="142"/>
      <c r="J274" s="176">
        <f>'Discharge Information'!F274</f>
        <v>0</v>
      </c>
      <c r="K274" s="87"/>
    </row>
    <row r="275" spans="1:11" ht="60" customHeight="1" x14ac:dyDescent="0.25">
      <c r="A275" s="1">
        <f t="shared" si="4"/>
        <v>263</v>
      </c>
      <c r="B275" s="116">
        <f>'Initial Client Information'!B275</f>
        <v>0</v>
      </c>
      <c r="C275" s="117">
        <f>'Initial Client Information'!C275</f>
        <v>0</v>
      </c>
      <c r="D275" s="118">
        <f>'Initial Client Information'!D275</f>
        <v>0</v>
      </c>
      <c r="E275" s="130">
        <f>'Initial Client Information'!E275</f>
        <v>0</v>
      </c>
      <c r="F275" s="140"/>
      <c r="G275" s="136"/>
      <c r="H275" s="136"/>
      <c r="I275" s="142"/>
      <c r="J275" s="176">
        <f>'Discharge Information'!F275</f>
        <v>0</v>
      </c>
      <c r="K275" s="87"/>
    </row>
    <row r="276" spans="1:11" ht="60" customHeight="1" x14ac:dyDescent="0.25">
      <c r="A276" s="1">
        <f t="shared" si="4"/>
        <v>264</v>
      </c>
      <c r="B276" s="116">
        <f>'Initial Client Information'!B276</f>
        <v>0</v>
      </c>
      <c r="C276" s="117">
        <f>'Initial Client Information'!C276</f>
        <v>0</v>
      </c>
      <c r="D276" s="118">
        <f>'Initial Client Information'!D276</f>
        <v>0</v>
      </c>
      <c r="E276" s="130">
        <f>'Initial Client Information'!E276</f>
        <v>0</v>
      </c>
      <c r="F276" s="140"/>
      <c r="G276" s="136"/>
      <c r="H276" s="136"/>
      <c r="I276" s="142"/>
      <c r="J276" s="176">
        <f>'Discharge Information'!F276</f>
        <v>0</v>
      </c>
      <c r="K276" s="87"/>
    </row>
    <row r="277" spans="1:11" ht="60" customHeight="1" x14ac:dyDescent="0.25">
      <c r="A277" s="1">
        <f t="shared" si="4"/>
        <v>265</v>
      </c>
      <c r="B277" s="116">
        <f>'Initial Client Information'!B277</f>
        <v>0</v>
      </c>
      <c r="C277" s="117">
        <f>'Initial Client Information'!C277</f>
        <v>0</v>
      </c>
      <c r="D277" s="118">
        <f>'Initial Client Information'!D277</f>
        <v>0</v>
      </c>
      <c r="E277" s="130">
        <f>'Initial Client Information'!E277</f>
        <v>0</v>
      </c>
      <c r="F277" s="140"/>
      <c r="G277" s="136"/>
      <c r="H277" s="136"/>
      <c r="I277" s="142"/>
      <c r="J277" s="176">
        <f>'Discharge Information'!F277</f>
        <v>0</v>
      </c>
      <c r="K277" s="87"/>
    </row>
    <row r="278" spans="1:11" ht="60" customHeight="1" x14ac:dyDescent="0.25">
      <c r="A278" s="1">
        <f t="shared" si="4"/>
        <v>266</v>
      </c>
      <c r="B278" s="116">
        <f>'Initial Client Information'!B278</f>
        <v>0</v>
      </c>
      <c r="C278" s="117">
        <f>'Initial Client Information'!C278</f>
        <v>0</v>
      </c>
      <c r="D278" s="118">
        <f>'Initial Client Information'!D278</f>
        <v>0</v>
      </c>
      <c r="E278" s="130">
        <f>'Initial Client Information'!E278</f>
        <v>0</v>
      </c>
      <c r="F278" s="140"/>
      <c r="G278" s="136"/>
      <c r="H278" s="136"/>
      <c r="I278" s="142"/>
      <c r="J278" s="176">
        <f>'Discharge Information'!F278</f>
        <v>0</v>
      </c>
      <c r="K278" s="87"/>
    </row>
    <row r="279" spans="1:11" ht="60" customHeight="1" x14ac:dyDescent="0.25">
      <c r="A279" s="1">
        <f t="shared" si="4"/>
        <v>267</v>
      </c>
      <c r="B279" s="116">
        <f>'Initial Client Information'!B279</f>
        <v>0</v>
      </c>
      <c r="C279" s="117">
        <f>'Initial Client Information'!C279</f>
        <v>0</v>
      </c>
      <c r="D279" s="118">
        <f>'Initial Client Information'!D279</f>
        <v>0</v>
      </c>
      <c r="E279" s="130">
        <f>'Initial Client Information'!E279</f>
        <v>0</v>
      </c>
      <c r="F279" s="140"/>
      <c r="G279" s="136"/>
      <c r="H279" s="136"/>
      <c r="I279" s="142"/>
      <c r="J279" s="176">
        <f>'Discharge Information'!F279</f>
        <v>0</v>
      </c>
      <c r="K279" s="87"/>
    </row>
    <row r="280" spans="1:11" ht="60" customHeight="1" x14ac:dyDescent="0.25">
      <c r="A280" s="1">
        <f t="shared" si="4"/>
        <v>268</v>
      </c>
      <c r="B280" s="116">
        <f>'Initial Client Information'!B280</f>
        <v>0</v>
      </c>
      <c r="C280" s="117">
        <f>'Initial Client Information'!C280</f>
        <v>0</v>
      </c>
      <c r="D280" s="118">
        <f>'Initial Client Information'!D280</f>
        <v>0</v>
      </c>
      <c r="E280" s="130">
        <f>'Initial Client Information'!E280</f>
        <v>0</v>
      </c>
      <c r="F280" s="140"/>
      <c r="G280" s="136"/>
      <c r="H280" s="136"/>
      <c r="I280" s="142"/>
      <c r="J280" s="176">
        <f>'Discharge Information'!F280</f>
        <v>0</v>
      </c>
      <c r="K280" s="87"/>
    </row>
    <row r="281" spans="1:11" ht="60" customHeight="1" x14ac:dyDescent="0.25">
      <c r="A281" s="1">
        <f t="shared" si="4"/>
        <v>269</v>
      </c>
      <c r="B281" s="116">
        <f>'Initial Client Information'!B281</f>
        <v>0</v>
      </c>
      <c r="C281" s="117">
        <f>'Initial Client Information'!C281</f>
        <v>0</v>
      </c>
      <c r="D281" s="118">
        <f>'Initial Client Information'!D281</f>
        <v>0</v>
      </c>
      <c r="E281" s="130">
        <f>'Initial Client Information'!E281</f>
        <v>0</v>
      </c>
      <c r="F281" s="140"/>
      <c r="G281" s="136"/>
      <c r="H281" s="136"/>
      <c r="I281" s="142"/>
      <c r="J281" s="176">
        <f>'Discharge Information'!F281</f>
        <v>0</v>
      </c>
      <c r="K281" s="87"/>
    </row>
    <row r="282" spans="1:11" ht="60" customHeight="1" x14ac:dyDescent="0.25">
      <c r="A282" s="1">
        <f t="shared" si="4"/>
        <v>270</v>
      </c>
      <c r="B282" s="116">
        <f>'Initial Client Information'!B282</f>
        <v>0</v>
      </c>
      <c r="C282" s="117">
        <f>'Initial Client Information'!C282</f>
        <v>0</v>
      </c>
      <c r="D282" s="118">
        <f>'Initial Client Information'!D282</f>
        <v>0</v>
      </c>
      <c r="E282" s="130">
        <f>'Initial Client Information'!E282</f>
        <v>0</v>
      </c>
      <c r="F282" s="140"/>
      <c r="G282" s="136"/>
      <c r="H282" s="136"/>
      <c r="I282" s="142"/>
      <c r="J282" s="176">
        <f>'Discharge Information'!F282</f>
        <v>0</v>
      </c>
      <c r="K282" s="87"/>
    </row>
    <row r="283" spans="1:11" ht="60" customHeight="1" x14ac:dyDescent="0.25">
      <c r="A283" s="1">
        <f t="shared" si="4"/>
        <v>271</v>
      </c>
      <c r="B283" s="116">
        <f>'Initial Client Information'!B283</f>
        <v>0</v>
      </c>
      <c r="C283" s="117">
        <f>'Initial Client Information'!C283</f>
        <v>0</v>
      </c>
      <c r="D283" s="118">
        <f>'Initial Client Information'!D283</f>
        <v>0</v>
      </c>
      <c r="E283" s="130">
        <f>'Initial Client Information'!E283</f>
        <v>0</v>
      </c>
      <c r="F283" s="140"/>
      <c r="G283" s="136"/>
      <c r="H283" s="136"/>
      <c r="I283" s="142"/>
      <c r="J283" s="176">
        <f>'Discharge Information'!F283</f>
        <v>0</v>
      </c>
      <c r="K283" s="87"/>
    </row>
    <row r="284" spans="1:11" ht="60" customHeight="1" x14ac:dyDescent="0.25">
      <c r="A284" s="1">
        <f t="shared" si="4"/>
        <v>272</v>
      </c>
      <c r="B284" s="116">
        <f>'Initial Client Information'!B284</f>
        <v>0</v>
      </c>
      <c r="C284" s="117">
        <f>'Initial Client Information'!C284</f>
        <v>0</v>
      </c>
      <c r="D284" s="118">
        <f>'Initial Client Information'!D284</f>
        <v>0</v>
      </c>
      <c r="E284" s="130">
        <f>'Initial Client Information'!E284</f>
        <v>0</v>
      </c>
      <c r="F284" s="140"/>
      <c r="G284" s="136"/>
      <c r="H284" s="136"/>
      <c r="I284" s="142"/>
      <c r="J284" s="176">
        <f>'Discharge Information'!F284</f>
        <v>0</v>
      </c>
      <c r="K284" s="87"/>
    </row>
    <row r="285" spans="1:11" ht="60" customHeight="1" x14ac:dyDescent="0.25">
      <c r="A285" s="1">
        <f t="shared" si="4"/>
        <v>273</v>
      </c>
      <c r="B285" s="116">
        <f>'Initial Client Information'!B285</f>
        <v>0</v>
      </c>
      <c r="C285" s="117">
        <f>'Initial Client Information'!C285</f>
        <v>0</v>
      </c>
      <c r="D285" s="118">
        <f>'Initial Client Information'!D285</f>
        <v>0</v>
      </c>
      <c r="E285" s="130">
        <f>'Initial Client Information'!E285</f>
        <v>0</v>
      </c>
      <c r="F285" s="140"/>
      <c r="G285" s="136"/>
      <c r="H285" s="136"/>
      <c r="I285" s="142"/>
      <c r="J285" s="176">
        <f>'Discharge Information'!F285</f>
        <v>0</v>
      </c>
      <c r="K285" s="87"/>
    </row>
    <row r="286" spans="1:11" ht="60" customHeight="1" x14ac:dyDescent="0.25">
      <c r="A286" s="1">
        <f t="shared" si="4"/>
        <v>274</v>
      </c>
      <c r="B286" s="116">
        <f>'Initial Client Information'!B286</f>
        <v>0</v>
      </c>
      <c r="C286" s="117">
        <f>'Initial Client Information'!C286</f>
        <v>0</v>
      </c>
      <c r="D286" s="118">
        <f>'Initial Client Information'!D286</f>
        <v>0</v>
      </c>
      <c r="E286" s="130">
        <f>'Initial Client Information'!E286</f>
        <v>0</v>
      </c>
      <c r="F286" s="140"/>
      <c r="G286" s="136"/>
      <c r="H286" s="136"/>
      <c r="I286" s="142"/>
      <c r="J286" s="176">
        <f>'Discharge Information'!F286</f>
        <v>0</v>
      </c>
      <c r="K286" s="87"/>
    </row>
    <row r="287" spans="1:11" ht="60" customHeight="1" x14ac:dyDescent="0.25">
      <c r="A287" s="1">
        <f t="shared" si="4"/>
        <v>275</v>
      </c>
      <c r="B287" s="116">
        <f>'Initial Client Information'!B287</f>
        <v>0</v>
      </c>
      <c r="C287" s="117">
        <f>'Initial Client Information'!C287</f>
        <v>0</v>
      </c>
      <c r="D287" s="118">
        <f>'Initial Client Information'!D287</f>
        <v>0</v>
      </c>
      <c r="E287" s="130">
        <f>'Initial Client Information'!E287</f>
        <v>0</v>
      </c>
      <c r="F287" s="140"/>
      <c r="G287" s="136"/>
      <c r="H287" s="136"/>
      <c r="I287" s="142"/>
      <c r="J287" s="176">
        <f>'Discharge Information'!F287</f>
        <v>0</v>
      </c>
      <c r="K287" s="87"/>
    </row>
    <row r="288" spans="1:11" ht="60" customHeight="1" x14ac:dyDescent="0.25">
      <c r="A288" s="1">
        <f t="shared" si="4"/>
        <v>276</v>
      </c>
      <c r="B288" s="116">
        <f>'Initial Client Information'!B288</f>
        <v>0</v>
      </c>
      <c r="C288" s="117">
        <f>'Initial Client Information'!C288</f>
        <v>0</v>
      </c>
      <c r="D288" s="118">
        <f>'Initial Client Information'!D288</f>
        <v>0</v>
      </c>
      <c r="E288" s="130">
        <f>'Initial Client Information'!E288</f>
        <v>0</v>
      </c>
      <c r="F288" s="140"/>
      <c r="G288" s="136"/>
      <c r="H288" s="136"/>
      <c r="I288" s="142"/>
      <c r="J288" s="176">
        <f>'Discharge Information'!F288</f>
        <v>0</v>
      </c>
      <c r="K288" s="87"/>
    </row>
    <row r="289" spans="1:11" ht="60" customHeight="1" x14ac:dyDescent="0.25">
      <c r="A289" s="1">
        <f t="shared" si="4"/>
        <v>277</v>
      </c>
      <c r="B289" s="116">
        <f>'Initial Client Information'!B289</f>
        <v>0</v>
      </c>
      <c r="C289" s="117">
        <f>'Initial Client Information'!C289</f>
        <v>0</v>
      </c>
      <c r="D289" s="118">
        <f>'Initial Client Information'!D289</f>
        <v>0</v>
      </c>
      <c r="E289" s="130">
        <f>'Initial Client Information'!E289</f>
        <v>0</v>
      </c>
      <c r="F289" s="140"/>
      <c r="G289" s="136"/>
      <c r="H289" s="136"/>
      <c r="I289" s="142"/>
      <c r="J289" s="176">
        <f>'Discharge Information'!F289</f>
        <v>0</v>
      </c>
      <c r="K289" s="87"/>
    </row>
    <row r="290" spans="1:11" ht="60" customHeight="1" x14ac:dyDescent="0.25">
      <c r="A290" s="1">
        <f t="shared" si="4"/>
        <v>278</v>
      </c>
      <c r="B290" s="116">
        <f>'Initial Client Information'!B290</f>
        <v>0</v>
      </c>
      <c r="C290" s="117">
        <f>'Initial Client Information'!C290</f>
        <v>0</v>
      </c>
      <c r="D290" s="118">
        <f>'Initial Client Information'!D290</f>
        <v>0</v>
      </c>
      <c r="E290" s="130">
        <f>'Initial Client Information'!E290</f>
        <v>0</v>
      </c>
      <c r="F290" s="140"/>
      <c r="G290" s="136"/>
      <c r="H290" s="136"/>
      <c r="I290" s="142"/>
      <c r="J290" s="176">
        <f>'Discharge Information'!F290</f>
        <v>0</v>
      </c>
      <c r="K290" s="87"/>
    </row>
    <row r="291" spans="1:11" ht="60" customHeight="1" x14ac:dyDescent="0.25">
      <c r="A291" s="1">
        <f t="shared" si="4"/>
        <v>279</v>
      </c>
      <c r="B291" s="116">
        <f>'Initial Client Information'!B291</f>
        <v>0</v>
      </c>
      <c r="C291" s="117">
        <f>'Initial Client Information'!C291</f>
        <v>0</v>
      </c>
      <c r="D291" s="118">
        <f>'Initial Client Information'!D291</f>
        <v>0</v>
      </c>
      <c r="E291" s="130">
        <f>'Initial Client Information'!E291</f>
        <v>0</v>
      </c>
      <c r="F291" s="140"/>
      <c r="G291" s="136"/>
      <c r="H291" s="136"/>
      <c r="I291" s="142"/>
      <c r="J291" s="176">
        <f>'Discharge Information'!F291</f>
        <v>0</v>
      </c>
      <c r="K291" s="87"/>
    </row>
    <row r="292" spans="1:11" ht="60" customHeight="1" x14ac:dyDescent="0.25">
      <c r="A292" s="1">
        <f t="shared" si="4"/>
        <v>280</v>
      </c>
      <c r="B292" s="116">
        <f>'Initial Client Information'!B292</f>
        <v>0</v>
      </c>
      <c r="C292" s="117">
        <f>'Initial Client Information'!C292</f>
        <v>0</v>
      </c>
      <c r="D292" s="118">
        <f>'Initial Client Information'!D292</f>
        <v>0</v>
      </c>
      <c r="E292" s="130">
        <f>'Initial Client Information'!E292</f>
        <v>0</v>
      </c>
      <c r="F292" s="140"/>
      <c r="G292" s="136"/>
      <c r="H292" s="136"/>
      <c r="I292" s="142"/>
      <c r="J292" s="176">
        <f>'Discharge Information'!F292</f>
        <v>0</v>
      </c>
      <c r="K292" s="87"/>
    </row>
    <row r="293" spans="1:11" ht="60" customHeight="1" x14ac:dyDescent="0.25">
      <c r="A293" s="1">
        <f t="shared" si="4"/>
        <v>281</v>
      </c>
      <c r="B293" s="116">
        <f>'Initial Client Information'!B293</f>
        <v>0</v>
      </c>
      <c r="C293" s="117">
        <f>'Initial Client Information'!C293</f>
        <v>0</v>
      </c>
      <c r="D293" s="118">
        <f>'Initial Client Information'!D293</f>
        <v>0</v>
      </c>
      <c r="E293" s="130">
        <f>'Initial Client Information'!E293</f>
        <v>0</v>
      </c>
      <c r="F293" s="140"/>
      <c r="G293" s="136"/>
      <c r="H293" s="136"/>
      <c r="I293" s="142"/>
      <c r="J293" s="176">
        <f>'Discharge Information'!F293</f>
        <v>0</v>
      </c>
      <c r="K293" s="87"/>
    </row>
    <row r="294" spans="1:11" ht="60" customHeight="1" x14ac:dyDescent="0.25">
      <c r="A294" s="1">
        <f t="shared" si="4"/>
        <v>282</v>
      </c>
      <c r="B294" s="116">
        <f>'Initial Client Information'!B294</f>
        <v>0</v>
      </c>
      <c r="C294" s="117">
        <f>'Initial Client Information'!C294</f>
        <v>0</v>
      </c>
      <c r="D294" s="118">
        <f>'Initial Client Information'!D294</f>
        <v>0</v>
      </c>
      <c r="E294" s="130">
        <f>'Initial Client Information'!E294</f>
        <v>0</v>
      </c>
      <c r="F294" s="140"/>
      <c r="G294" s="136"/>
      <c r="H294" s="136"/>
      <c r="I294" s="142"/>
      <c r="J294" s="176">
        <f>'Discharge Information'!F294</f>
        <v>0</v>
      </c>
      <c r="K294" s="87"/>
    </row>
    <row r="295" spans="1:11" ht="60" customHeight="1" x14ac:dyDescent="0.25">
      <c r="A295" s="1">
        <f t="shared" si="4"/>
        <v>283</v>
      </c>
      <c r="B295" s="116">
        <f>'Initial Client Information'!B295</f>
        <v>0</v>
      </c>
      <c r="C295" s="117">
        <f>'Initial Client Information'!C295</f>
        <v>0</v>
      </c>
      <c r="D295" s="118">
        <f>'Initial Client Information'!D295</f>
        <v>0</v>
      </c>
      <c r="E295" s="130">
        <f>'Initial Client Information'!E295</f>
        <v>0</v>
      </c>
      <c r="F295" s="140"/>
      <c r="G295" s="136"/>
      <c r="H295" s="136"/>
      <c r="I295" s="142"/>
      <c r="J295" s="176">
        <f>'Discharge Information'!F295</f>
        <v>0</v>
      </c>
      <c r="K295" s="87"/>
    </row>
    <row r="296" spans="1:11" ht="60" customHeight="1" x14ac:dyDescent="0.25">
      <c r="A296" s="1">
        <f t="shared" si="4"/>
        <v>284</v>
      </c>
      <c r="B296" s="116">
        <f>'Initial Client Information'!B296</f>
        <v>0</v>
      </c>
      <c r="C296" s="117">
        <f>'Initial Client Information'!C296</f>
        <v>0</v>
      </c>
      <c r="D296" s="118">
        <f>'Initial Client Information'!D296</f>
        <v>0</v>
      </c>
      <c r="E296" s="130">
        <f>'Initial Client Information'!E296</f>
        <v>0</v>
      </c>
      <c r="F296" s="140"/>
      <c r="G296" s="136"/>
      <c r="H296" s="136"/>
      <c r="I296" s="142"/>
      <c r="J296" s="176">
        <f>'Discharge Information'!F296</f>
        <v>0</v>
      </c>
      <c r="K296" s="87"/>
    </row>
    <row r="297" spans="1:11" ht="60" customHeight="1" x14ac:dyDescent="0.25">
      <c r="A297" s="1">
        <f t="shared" si="4"/>
        <v>285</v>
      </c>
      <c r="B297" s="116">
        <f>'Initial Client Information'!B297</f>
        <v>0</v>
      </c>
      <c r="C297" s="117">
        <f>'Initial Client Information'!C297</f>
        <v>0</v>
      </c>
      <c r="D297" s="118">
        <f>'Initial Client Information'!D297</f>
        <v>0</v>
      </c>
      <c r="E297" s="130">
        <f>'Initial Client Information'!E297</f>
        <v>0</v>
      </c>
      <c r="F297" s="140"/>
      <c r="G297" s="136"/>
      <c r="H297" s="136"/>
      <c r="I297" s="142"/>
      <c r="J297" s="176">
        <f>'Discharge Information'!F297</f>
        <v>0</v>
      </c>
      <c r="K297" s="87"/>
    </row>
    <row r="298" spans="1:11" ht="60" customHeight="1" x14ac:dyDescent="0.25">
      <c r="A298" s="1">
        <f t="shared" si="4"/>
        <v>286</v>
      </c>
      <c r="B298" s="116">
        <f>'Initial Client Information'!B298</f>
        <v>0</v>
      </c>
      <c r="C298" s="117">
        <f>'Initial Client Information'!C298</f>
        <v>0</v>
      </c>
      <c r="D298" s="118">
        <f>'Initial Client Information'!D298</f>
        <v>0</v>
      </c>
      <c r="E298" s="130">
        <f>'Initial Client Information'!E298</f>
        <v>0</v>
      </c>
      <c r="F298" s="140"/>
      <c r="G298" s="136"/>
      <c r="H298" s="136"/>
      <c r="I298" s="142"/>
      <c r="J298" s="176">
        <f>'Discharge Information'!F298</f>
        <v>0</v>
      </c>
      <c r="K298" s="87"/>
    </row>
    <row r="299" spans="1:11" ht="60" customHeight="1" x14ac:dyDescent="0.25">
      <c r="A299" s="1">
        <f t="shared" si="4"/>
        <v>287</v>
      </c>
      <c r="B299" s="116">
        <f>'Initial Client Information'!B299</f>
        <v>0</v>
      </c>
      <c r="C299" s="117">
        <f>'Initial Client Information'!C299</f>
        <v>0</v>
      </c>
      <c r="D299" s="118">
        <f>'Initial Client Information'!D299</f>
        <v>0</v>
      </c>
      <c r="E299" s="130">
        <f>'Initial Client Information'!E299</f>
        <v>0</v>
      </c>
      <c r="F299" s="140"/>
      <c r="G299" s="136"/>
      <c r="H299" s="136"/>
      <c r="I299" s="142"/>
      <c r="J299" s="176">
        <f>'Discharge Information'!F299</f>
        <v>0</v>
      </c>
      <c r="K299" s="87"/>
    </row>
    <row r="300" spans="1:11" ht="60" customHeight="1" x14ac:dyDescent="0.25">
      <c r="A300" s="1">
        <f t="shared" si="4"/>
        <v>288</v>
      </c>
      <c r="B300" s="116">
        <f>'Initial Client Information'!B300</f>
        <v>0</v>
      </c>
      <c r="C300" s="117">
        <f>'Initial Client Information'!C300</f>
        <v>0</v>
      </c>
      <c r="D300" s="118">
        <f>'Initial Client Information'!D300</f>
        <v>0</v>
      </c>
      <c r="E300" s="130">
        <f>'Initial Client Information'!E300</f>
        <v>0</v>
      </c>
      <c r="F300" s="140"/>
      <c r="G300" s="136"/>
      <c r="H300" s="136"/>
      <c r="I300" s="142"/>
      <c r="J300" s="176">
        <f>'Discharge Information'!F300</f>
        <v>0</v>
      </c>
      <c r="K300" s="87"/>
    </row>
    <row r="301" spans="1:11" ht="60" customHeight="1" x14ac:dyDescent="0.25">
      <c r="A301" s="1">
        <f t="shared" si="4"/>
        <v>289</v>
      </c>
      <c r="B301" s="116">
        <f>'Initial Client Information'!B301</f>
        <v>0</v>
      </c>
      <c r="C301" s="117">
        <f>'Initial Client Information'!C301</f>
        <v>0</v>
      </c>
      <c r="D301" s="118">
        <f>'Initial Client Information'!D301</f>
        <v>0</v>
      </c>
      <c r="E301" s="130">
        <f>'Initial Client Information'!E301</f>
        <v>0</v>
      </c>
      <c r="F301" s="140"/>
      <c r="G301" s="136"/>
      <c r="H301" s="136"/>
      <c r="I301" s="142"/>
      <c r="J301" s="176">
        <f>'Discharge Information'!F301</f>
        <v>0</v>
      </c>
      <c r="K301" s="87"/>
    </row>
    <row r="302" spans="1:11" ht="60" customHeight="1" x14ac:dyDescent="0.25">
      <c r="A302" s="1">
        <f t="shared" si="4"/>
        <v>290</v>
      </c>
      <c r="B302" s="116">
        <f>'Initial Client Information'!B302</f>
        <v>0</v>
      </c>
      <c r="C302" s="117">
        <f>'Initial Client Information'!C302</f>
        <v>0</v>
      </c>
      <c r="D302" s="118">
        <f>'Initial Client Information'!D302</f>
        <v>0</v>
      </c>
      <c r="E302" s="130">
        <f>'Initial Client Information'!E302</f>
        <v>0</v>
      </c>
      <c r="F302" s="140"/>
      <c r="G302" s="136"/>
      <c r="H302" s="136"/>
      <c r="I302" s="142"/>
      <c r="J302" s="176">
        <f>'Discharge Information'!F302</f>
        <v>0</v>
      </c>
      <c r="K302" s="87"/>
    </row>
    <row r="303" spans="1:11" ht="60" customHeight="1" x14ac:dyDescent="0.25">
      <c r="A303" s="1">
        <f t="shared" si="4"/>
        <v>291</v>
      </c>
      <c r="B303" s="116">
        <f>'Initial Client Information'!B303</f>
        <v>0</v>
      </c>
      <c r="C303" s="117">
        <f>'Initial Client Information'!C303</f>
        <v>0</v>
      </c>
      <c r="D303" s="118">
        <f>'Initial Client Information'!D303</f>
        <v>0</v>
      </c>
      <c r="E303" s="130">
        <f>'Initial Client Information'!E303</f>
        <v>0</v>
      </c>
      <c r="F303" s="140"/>
      <c r="G303" s="136"/>
      <c r="H303" s="136"/>
      <c r="I303" s="142"/>
      <c r="J303" s="176">
        <f>'Discharge Information'!F303</f>
        <v>0</v>
      </c>
      <c r="K303" s="87"/>
    </row>
    <row r="304" spans="1:11" ht="60" customHeight="1" x14ac:dyDescent="0.25">
      <c r="A304" s="1">
        <f t="shared" si="4"/>
        <v>292</v>
      </c>
      <c r="B304" s="116">
        <f>'Initial Client Information'!B304</f>
        <v>0</v>
      </c>
      <c r="C304" s="117">
        <f>'Initial Client Information'!C304</f>
        <v>0</v>
      </c>
      <c r="D304" s="118">
        <f>'Initial Client Information'!D304</f>
        <v>0</v>
      </c>
      <c r="E304" s="130">
        <f>'Initial Client Information'!E304</f>
        <v>0</v>
      </c>
      <c r="F304" s="140"/>
      <c r="G304" s="136"/>
      <c r="H304" s="136"/>
      <c r="I304" s="142"/>
      <c r="J304" s="176">
        <f>'Discharge Information'!F304</f>
        <v>0</v>
      </c>
      <c r="K304" s="87"/>
    </row>
    <row r="305" spans="1:11" ht="60" customHeight="1" x14ac:dyDescent="0.25">
      <c r="A305" s="1">
        <f t="shared" si="4"/>
        <v>293</v>
      </c>
      <c r="B305" s="116">
        <f>'Initial Client Information'!B305</f>
        <v>0</v>
      </c>
      <c r="C305" s="117">
        <f>'Initial Client Information'!C305</f>
        <v>0</v>
      </c>
      <c r="D305" s="118">
        <f>'Initial Client Information'!D305</f>
        <v>0</v>
      </c>
      <c r="E305" s="130">
        <f>'Initial Client Information'!E305</f>
        <v>0</v>
      </c>
      <c r="F305" s="140"/>
      <c r="G305" s="136"/>
      <c r="H305" s="136"/>
      <c r="I305" s="142"/>
      <c r="J305" s="176">
        <f>'Discharge Information'!F305</f>
        <v>0</v>
      </c>
      <c r="K305" s="87"/>
    </row>
    <row r="306" spans="1:11" ht="60" customHeight="1" x14ac:dyDescent="0.25">
      <c r="A306" s="1">
        <f t="shared" si="4"/>
        <v>294</v>
      </c>
      <c r="B306" s="116">
        <f>'Initial Client Information'!B306</f>
        <v>0</v>
      </c>
      <c r="C306" s="117">
        <f>'Initial Client Information'!C306</f>
        <v>0</v>
      </c>
      <c r="D306" s="118">
        <f>'Initial Client Information'!D306</f>
        <v>0</v>
      </c>
      <c r="E306" s="130">
        <f>'Initial Client Information'!E306</f>
        <v>0</v>
      </c>
      <c r="F306" s="140"/>
      <c r="G306" s="136"/>
      <c r="H306" s="136"/>
      <c r="I306" s="142"/>
      <c r="J306" s="176">
        <f>'Discharge Information'!F306</f>
        <v>0</v>
      </c>
      <c r="K306" s="87"/>
    </row>
    <row r="307" spans="1:11" ht="60" customHeight="1" x14ac:dyDescent="0.25">
      <c r="A307" s="1">
        <f t="shared" si="4"/>
        <v>295</v>
      </c>
      <c r="B307" s="116">
        <f>'Initial Client Information'!B307</f>
        <v>0</v>
      </c>
      <c r="C307" s="117">
        <f>'Initial Client Information'!C307</f>
        <v>0</v>
      </c>
      <c r="D307" s="118">
        <f>'Initial Client Information'!D307</f>
        <v>0</v>
      </c>
      <c r="E307" s="130">
        <f>'Initial Client Information'!E307</f>
        <v>0</v>
      </c>
      <c r="F307" s="140"/>
      <c r="G307" s="136"/>
      <c r="H307" s="136"/>
      <c r="I307" s="142"/>
      <c r="J307" s="176">
        <f>'Discharge Information'!F307</f>
        <v>0</v>
      </c>
      <c r="K307" s="87"/>
    </row>
    <row r="308" spans="1:11" ht="60" customHeight="1" x14ac:dyDescent="0.25">
      <c r="A308" s="1">
        <f t="shared" si="4"/>
        <v>296</v>
      </c>
      <c r="B308" s="116">
        <f>'Initial Client Information'!B308</f>
        <v>0</v>
      </c>
      <c r="C308" s="117">
        <f>'Initial Client Information'!C308</f>
        <v>0</v>
      </c>
      <c r="D308" s="118">
        <f>'Initial Client Information'!D308</f>
        <v>0</v>
      </c>
      <c r="E308" s="130">
        <f>'Initial Client Information'!E308</f>
        <v>0</v>
      </c>
      <c r="F308" s="140"/>
      <c r="G308" s="136"/>
      <c r="H308" s="136"/>
      <c r="I308" s="142"/>
      <c r="J308" s="176">
        <f>'Discharge Information'!F308</f>
        <v>0</v>
      </c>
      <c r="K308" s="87"/>
    </row>
    <row r="309" spans="1:11" ht="60" customHeight="1" x14ac:dyDescent="0.25">
      <c r="A309" s="1">
        <f t="shared" si="4"/>
        <v>297</v>
      </c>
      <c r="B309" s="116">
        <f>'Initial Client Information'!B309</f>
        <v>0</v>
      </c>
      <c r="C309" s="117">
        <f>'Initial Client Information'!C309</f>
        <v>0</v>
      </c>
      <c r="D309" s="118">
        <f>'Initial Client Information'!D309</f>
        <v>0</v>
      </c>
      <c r="E309" s="130">
        <f>'Initial Client Information'!E309</f>
        <v>0</v>
      </c>
      <c r="F309" s="140"/>
      <c r="G309" s="136"/>
      <c r="H309" s="136"/>
      <c r="I309" s="142"/>
      <c r="J309" s="176">
        <f>'Discharge Information'!F309</f>
        <v>0</v>
      </c>
      <c r="K309" s="87"/>
    </row>
    <row r="310" spans="1:11" ht="60" customHeight="1" x14ac:dyDescent="0.25">
      <c r="A310" s="1">
        <f t="shared" si="4"/>
        <v>298</v>
      </c>
      <c r="B310" s="116">
        <f>'Initial Client Information'!B310</f>
        <v>0</v>
      </c>
      <c r="C310" s="117">
        <f>'Initial Client Information'!C310</f>
        <v>0</v>
      </c>
      <c r="D310" s="118">
        <f>'Initial Client Information'!D310</f>
        <v>0</v>
      </c>
      <c r="E310" s="130">
        <f>'Initial Client Information'!E310</f>
        <v>0</v>
      </c>
      <c r="F310" s="140"/>
      <c r="G310" s="136"/>
      <c r="H310" s="136"/>
      <c r="I310" s="142"/>
      <c r="J310" s="176">
        <f>'Discharge Information'!F310</f>
        <v>0</v>
      </c>
      <c r="K310" s="87"/>
    </row>
    <row r="311" spans="1:11" ht="60" customHeight="1" x14ac:dyDescent="0.25">
      <c r="A311" s="1">
        <f t="shared" si="4"/>
        <v>299</v>
      </c>
      <c r="B311" s="116">
        <f>'Initial Client Information'!B311</f>
        <v>0</v>
      </c>
      <c r="C311" s="117">
        <f>'Initial Client Information'!C311</f>
        <v>0</v>
      </c>
      <c r="D311" s="118">
        <f>'Initial Client Information'!D311</f>
        <v>0</v>
      </c>
      <c r="E311" s="130">
        <f>'Initial Client Information'!E311</f>
        <v>0</v>
      </c>
      <c r="F311" s="140"/>
      <c r="G311" s="136"/>
      <c r="H311" s="136"/>
      <c r="I311" s="142"/>
      <c r="J311" s="176">
        <f>'Discharge Information'!F311</f>
        <v>0</v>
      </c>
      <c r="K311" s="87"/>
    </row>
    <row r="312" spans="1:11" ht="60" customHeight="1" x14ac:dyDescent="0.25">
      <c r="A312" s="1">
        <f t="shared" si="4"/>
        <v>300</v>
      </c>
      <c r="B312" s="116">
        <f>'Initial Client Information'!B312</f>
        <v>0</v>
      </c>
      <c r="C312" s="117">
        <f>'Initial Client Information'!C312</f>
        <v>0</v>
      </c>
      <c r="D312" s="118">
        <f>'Initial Client Information'!D312</f>
        <v>0</v>
      </c>
      <c r="E312" s="130">
        <f>'Initial Client Information'!E312</f>
        <v>0</v>
      </c>
      <c r="F312" s="140"/>
      <c r="G312" s="136"/>
      <c r="H312" s="136"/>
      <c r="I312" s="142"/>
      <c r="J312" s="176">
        <f>'Discharge Information'!F312</f>
        <v>0</v>
      </c>
      <c r="K312" s="87"/>
    </row>
    <row r="313" spans="1:11" ht="60" customHeight="1" x14ac:dyDescent="0.25">
      <c r="A313" s="1">
        <f t="shared" si="4"/>
        <v>301</v>
      </c>
      <c r="B313" s="116">
        <f>'Initial Client Information'!B313</f>
        <v>0</v>
      </c>
      <c r="C313" s="117">
        <f>'Initial Client Information'!C313</f>
        <v>0</v>
      </c>
      <c r="D313" s="118">
        <f>'Initial Client Information'!D313</f>
        <v>0</v>
      </c>
      <c r="E313" s="130">
        <f>'Initial Client Information'!E313</f>
        <v>0</v>
      </c>
      <c r="F313" s="140"/>
      <c r="G313" s="136"/>
      <c r="H313" s="136"/>
      <c r="I313" s="142"/>
      <c r="J313" s="176">
        <f>'Discharge Information'!F313</f>
        <v>0</v>
      </c>
      <c r="K313" s="87"/>
    </row>
    <row r="314" spans="1:11" ht="60" customHeight="1" x14ac:dyDescent="0.25">
      <c r="A314" s="1">
        <f t="shared" si="4"/>
        <v>302</v>
      </c>
      <c r="B314" s="116">
        <f>'Initial Client Information'!B314</f>
        <v>0</v>
      </c>
      <c r="C314" s="117">
        <f>'Initial Client Information'!C314</f>
        <v>0</v>
      </c>
      <c r="D314" s="118">
        <f>'Initial Client Information'!D314</f>
        <v>0</v>
      </c>
      <c r="E314" s="130">
        <f>'Initial Client Information'!E314</f>
        <v>0</v>
      </c>
      <c r="F314" s="140"/>
      <c r="G314" s="136"/>
      <c r="H314" s="136"/>
      <c r="I314" s="142"/>
      <c r="J314" s="176">
        <f>'Discharge Information'!F314</f>
        <v>0</v>
      </c>
      <c r="K314" s="87"/>
    </row>
    <row r="315" spans="1:11" ht="60" customHeight="1" x14ac:dyDescent="0.25">
      <c r="A315" s="1">
        <f t="shared" si="4"/>
        <v>303</v>
      </c>
      <c r="B315" s="116">
        <f>'Initial Client Information'!B315</f>
        <v>0</v>
      </c>
      <c r="C315" s="117">
        <f>'Initial Client Information'!C315</f>
        <v>0</v>
      </c>
      <c r="D315" s="118">
        <f>'Initial Client Information'!D315</f>
        <v>0</v>
      </c>
      <c r="E315" s="130">
        <f>'Initial Client Information'!E315</f>
        <v>0</v>
      </c>
      <c r="F315" s="140"/>
      <c r="G315" s="136"/>
      <c r="H315" s="136"/>
      <c r="I315" s="142"/>
      <c r="J315" s="176">
        <f>'Discharge Information'!F315</f>
        <v>0</v>
      </c>
      <c r="K315" s="87"/>
    </row>
    <row r="316" spans="1:11" ht="60" customHeight="1" x14ac:dyDescent="0.25">
      <c r="A316" s="1">
        <f t="shared" si="4"/>
        <v>304</v>
      </c>
      <c r="B316" s="116">
        <f>'Initial Client Information'!B316</f>
        <v>0</v>
      </c>
      <c r="C316" s="117">
        <f>'Initial Client Information'!C316</f>
        <v>0</v>
      </c>
      <c r="D316" s="118">
        <f>'Initial Client Information'!D316</f>
        <v>0</v>
      </c>
      <c r="E316" s="130">
        <f>'Initial Client Information'!E316</f>
        <v>0</v>
      </c>
      <c r="F316" s="140"/>
      <c r="G316" s="136"/>
      <c r="H316" s="136"/>
      <c r="I316" s="142"/>
      <c r="J316" s="176">
        <f>'Discharge Information'!F316</f>
        <v>0</v>
      </c>
      <c r="K316" s="87"/>
    </row>
    <row r="317" spans="1:11" ht="60" customHeight="1" x14ac:dyDescent="0.25">
      <c r="A317" s="1">
        <f t="shared" si="4"/>
        <v>305</v>
      </c>
      <c r="B317" s="116">
        <f>'Initial Client Information'!B317</f>
        <v>0</v>
      </c>
      <c r="C317" s="117">
        <f>'Initial Client Information'!C317</f>
        <v>0</v>
      </c>
      <c r="D317" s="118">
        <f>'Initial Client Information'!D317</f>
        <v>0</v>
      </c>
      <c r="E317" s="130">
        <f>'Initial Client Information'!E317</f>
        <v>0</v>
      </c>
      <c r="F317" s="140"/>
      <c r="G317" s="136"/>
      <c r="H317" s="136"/>
      <c r="I317" s="142"/>
      <c r="J317" s="176">
        <f>'Discharge Information'!F317</f>
        <v>0</v>
      </c>
      <c r="K317" s="87"/>
    </row>
    <row r="318" spans="1:11" ht="60" customHeight="1" x14ac:dyDescent="0.25">
      <c r="A318" s="1">
        <f t="shared" si="4"/>
        <v>306</v>
      </c>
      <c r="B318" s="116">
        <f>'Initial Client Information'!B318</f>
        <v>0</v>
      </c>
      <c r="C318" s="117">
        <f>'Initial Client Information'!C318</f>
        <v>0</v>
      </c>
      <c r="D318" s="118">
        <f>'Initial Client Information'!D318</f>
        <v>0</v>
      </c>
      <c r="E318" s="130">
        <f>'Initial Client Information'!E318</f>
        <v>0</v>
      </c>
      <c r="F318" s="140"/>
      <c r="G318" s="136"/>
      <c r="H318" s="136"/>
      <c r="I318" s="142"/>
      <c r="J318" s="176">
        <f>'Discharge Information'!F318</f>
        <v>0</v>
      </c>
      <c r="K318" s="87"/>
    </row>
    <row r="319" spans="1:11" ht="60" customHeight="1" x14ac:dyDescent="0.25">
      <c r="A319" s="1">
        <f t="shared" si="4"/>
        <v>307</v>
      </c>
      <c r="B319" s="116">
        <f>'Initial Client Information'!B319</f>
        <v>0</v>
      </c>
      <c r="C319" s="117">
        <f>'Initial Client Information'!C319</f>
        <v>0</v>
      </c>
      <c r="D319" s="118">
        <f>'Initial Client Information'!D319</f>
        <v>0</v>
      </c>
      <c r="E319" s="130">
        <f>'Initial Client Information'!E319</f>
        <v>0</v>
      </c>
      <c r="F319" s="140"/>
      <c r="G319" s="136"/>
      <c r="H319" s="136"/>
      <c r="I319" s="142"/>
      <c r="J319" s="176">
        <f>'Discharge Information'!F319</f>
        <v>0</v>
      </c>
      <c r="K319" s="87"/>
    </row>
    <row r="320" spans="1:11" ht="60" customHeight="1" x14ac:dyDescent="0.25">
      <c r="A320" s="1">
        <f t="shared" si="4"/>
        <v>308</v>
      </c>
      <c r="B320" s="116">
        <f>'Initial Client Information'!B320</f>
        <v>0</v>
      </c>
      <c r="C320" s="117">
        <f>'Initial Client Information'!C320</f>
        <v>0</v>
      </c>
      <c r="D320" s="118">
        <f>'Initial Client Information'!D320</f>
        <v>0</v>
      </c>
      <c r="E320" s="130">
        <f>'Initial Client Information'!E320</f>
        <v>0</v>
      </c>
      <c r="F320" s="140"/>
      <c r="G320" s="136"/>
      <c r="H320" s="136"/>
      <c r="I320" s="142"/>
      <c r="J320" s="176">
        <f>'Discharge Information'!F320</f>
        <v>0</v>
      </c>
      <c r="K320" s="87"/>
    </row>
    <row r="321" spans="1:11" ht="60" customHeight="1" x14ac:dyDescent="0.25">
      <c r="A321" s="1">
        <f t="shared" si="4"/>
        <v>309</v>
      </c>
      <c r="B321" s="116">
        <f>'Initial Client Information'!B321</f>
        <v>0</v>
      </c>
      <c r="C321" s="117">
        <f>'Initial Client Information'!C321</f>
        <v>0</v>
      </c>
      <c r="D321" s="118">
        <f>'Initial Client Information'!D321</f>
        <v>0</v>
      </c>
      <c r="E321" s="130">
        <f>'Initial Client Information'!E321</f>
        <v>0</v>
      </c>
      <c r="F321" s="140"/>
      <c r="G321" s="136"/>
      <c r="H321" s="136"/>
      <c r="I321" s="142"/>
      <c r="J321" s="176">
        <f>'Discharge Information'!F321</f>
        <v>0</v>
      </c>
      <c r="K321" s="87"/>
    </row>
    <row r="322" spans="1:11" ht="60" customHeight="1" x14ac:dyDescent="0.25">
      <c r="A322" s="1">
        <f t="shared" si="4"/>
        <v>310</v>
      </c>
      <c r="B322" s="116">
        <f>'Initial Client Information'!B322</f>
        <v>0</v>
      </c>
      <c r="C322" s="117">
        <f>'Initial Client Information'!C322</f>
        <v>0</v>
      </c>
      <c r="D322" s="118">
        <f>'Initial Client Information'!D322</f>
        <v>0</v>
      </c>
      <c r="E322" s="130">
        <f>'Initial Client Information'!E322</f>
        <v>0</v>
      </c>
      <c r="F322" s="140"/>
      <c r="G322" s="136"/>
      <c r="H322" s="136"/>
      <c r="I322" s="142"/>
      <c r="J322" s="176">
        <f>'Discharge Information'!F322</f>
        <v>0</v>
      </c>
      <c r="K322" s="87"/>
    </row>
    <row r="323" spans="1:11" ht="60" customHeight="1" x14ac:dyDescent="0.25">
      <c r="A323" s="1">
        <f t="shared" si="4"/>
        <v>311</v>
      </c>
      <c r="B323" s="116">
        <f>'Initial Client Information'!B323</f>
        <v>0</v>
      </c>
      <c r="C323" s="117">
        <f>'Initial Client Information'!C323</f>
        <v>0</v>
      </c>
      <c r="D323" s="118">
        <f>'Initial Client Information'!D323</f>
        <v>0</v>
      </c>
      <c r="E323" s="130">
        <f>'Initial Client Information'!E323</f>
        <v>0</v>
      </c>
      <c r="F323" s="140"/>
      <c r="G323" s="136"/>
      <c r="H323" s="136"/>
      <c r="I323" s="142"/>
      <c r="J323" s="176">
        <f>'Discharge Information'!F323</f>
        <v>0</v>
      </c>
      <c r="K323" s="87"/>
    </row>
    <row r="324" spans="1:11" ht="60" customHeight="1" x14ac:dyDescent="0.25">
      <c r="A324" s="1">
        <f t="shared" si="4"/>
        <v>312</v>
      </c>
      <c r="B324" s="116">
        <f>'Initial Client Information'!B324</f>
        <v>0</v>
      </c>
      <c r="C324" s="117">
        <f>'Initial Client Information'!C324</f>
        <v>0</v>
      </c>
      <c r="D324" s="118">
        <f>'Initial Client Information'!D324</f>
        <v>0</v>
      </c>
      <c r="E324" s="130">
        <f>'Initial Client Information'!E324</f>
        <v>0</v>
      </c>
      <c r="F324" s="140"/>
      <c r="G324" s="136"/>
      <c r="H324" s="136"/>
      <c r="I324" s="142"/>
      <c r="J324" s="176">
        <f>'Discharge Information'!F324</f>
        <v>0</v>
      </c>
      <c r="K324" s="87"/>
    </row>
    <row r="325" spans="1:11" ht="60" customHeight="1" x14ac:dyDescent="0.25">
      <c r="A325" s="1">
        <f t="shared" si="4"/>
        <v>313</v>
      </c>
      <c r="B325" s="116">
        <f>'Initial Client Information'!B325</f>
        <v>0</v>
      </c>
      <c r="C325" s="117">
        <f>'Initial Client Information'!C325</f>
        <v>0</v>
      </c>
      <c r="D325" s="118">
        <f>'Initial Client Information'!D325</f>
        <v>0</v>
      </c>
      <c r="E325" s="130">
        <f>'Initial Client Information'!E325</f>
        <v>0</v>
      </c>
      <c r="F325" s="140"/>
      <c r="G325" s="136"/>
      <c r="H325" s="136"/>
      <c r="I325" s="142"/>
      <c r="J325" s="176">
        <f>'Discharge Information'!F325</f>
        <v>0</v>
      </c>
      <c r="K325" s="87"/>
    </row>
    <row r="326" spans="1:11" ht="60" customHeight="1" x14ac:dyDescent="0.25">
      <c r="A326" s="1">
        <f t="shared" si="4"/>
        <v>314</v>
      </c>
      <c r="B326" s="116">
        <f>'Initial Client Information'!B326</f>
        <v>0</v>
      </c>
      <c r="C326" s="117">
        <f>'Initial Client Information'!C326</f>
        <v>0</v>
      </c>
      <c r="D326" s="118">
        <f>'Initial Client Information'!D326</f>
        <v>0</v>
      </c>
      <c r="E326" s="130">
        <f>'Initial Client Information'!E326</f>
        <v>0</v>
      </c>
      <c r="F326" s="140"/>
      <c r="G326" s="136"/>
      <c r="H326" s="136"/>
      <c r="I326" s="142"/>
      <c r="J326" s="176">
        <f>'Discharge Information'!F326</f>
        <v>0</v>
      </c>
      <c r="K326" s="87"/>
    </row>
    <row r="327" spans="1:11" ht="60" customHeight="1" x14ac:dyDescent="0.25">
      <c r="A327" s="1">
        <f t="shared" si="4"/>
        <v>315</v>
      </c>
      <c r="B327" s="116">
        <f>'Initial Client Information'!B327</f>
        <v>0</v>
      </c>
      <c r="C327" s="117">
        <f>'Initial Client Information'!C327</f>
        <v>0</v>
      </c>
      <c r="D327" s="118">
        <f>'Initial Client Information'!D327</f>
        <v>0</v>
      </c>
      <c r="E327" s="130">
        <f>'Initial Client Information'!E327</f>
        <v>0</v>
      </c>
      <c r="F327" s="140"/>
      <c r="G327" s="136"/>
      <c r="H327" s="136"/>
      <c r="I327" s="142"/>
      <c r="J327" s="176">
        <f>'Discharge Information'!F327</f>
        <v>0</v>
      </c>
      <c r="K327" s="87"/>
    </row>
    <row r="328" spans="1:11" ht="60" customHeight="1" x14ac:dyDescent="0.25">
      <c r="A328" s="1">
        <f t="shared" si="4"/>
        <v>316</v>
      </c>
      <c r="B328" s="116">
        <f>'Initial Client Information'!B328</f>
        <v>0</v>
      </c>
      <c r="C328" s="117">
        <f>'Initial Client Information'!C328</f>
        <v>0</v>
      </c>
      <c r="D328" s="118">
        <f>'Initial Client Information'!D328</f>
        <v>0</v>
      </c>
      <c r="E328" s="130">
        <f>'Initial Client Information'!E328</f>
        <v>0</v>
      </c>
      <c r="F328" s="140"/>
      <c r="G328" s="136"/>
      <c r="H328" s="136"/>
      <c r="I328" s="142"/>
      <c r="J328" s="176">
        <f>'Discharge Information'!F328</f>
        <v>0</v>
      </c>
      <c r="K328" s="87"/>
    </row>
    <row r="329" spans="1:11" ht="60" customHeight="1" x14ac:dyDescent="0.25">
      <c r="A329" s="1">
        <f t="shared" si="4"/>
        <v>317</v>
      </c>
      <c r="B329" s="116">
        <f>'Initial Client Information'!B329</f>
        <v>0</v>
      </c>
      <c r="C329" s="117">
        <f>'Initial Client Information'!C329</f>
        <v>0</v>
      </c>
      <c r="D329" s="118">
        <f>'Initial Client Information'!D329</f>
        <v>0</v>
      </c>
      <c r="E329" s="130">
        <f>'Initial Client Information'!E329</f>
        <v>0</v>
      </c>
      <c r="F329" s="140"/>
      <c r="G329" s="136"/>
      <c r="H329" s="136"/>
      <c r="I329" s="142"/>
      <c r="J329" s="176">
        <f>'Discharge Information'!F329</f>
        <v>0</v>
      </c>
      <c r="K329" s="87"/>
    </row>
    <row r="330" spans="1:11" ht="60" customHeight="1" x14ac:dyDescent="0.25">
      <c r="A330" s="1">
        <f t="shared" si="4"/>
        <v>318</v>
      </c>
      <c r="B330" s="116">
        <f>'Initial Client Information'!B330</f>
        <v>0</v>
      </c>
      <c r="C330" s="117">
        <f>'Initial Client Information'!C330</f>
        <v>0</v>
      </c>
      <c r="D330" s="118">
        <f>'Initial Client Information'!D330</f>
        <v>0</v>
      </c>
      <c r="E330" s="130">
        <f>'Initial Client Information'!E330</f>
        <v>0</v>
      </c>
      <c r="F330" s="140"/>
      <c r="G330" s="136"/>
      <c r="H330" s="136"/>
      <c r="I330" s="142"/>
      <c r="J330" s="176">
        <f>'Discharge Information'!F330</f>
        <v>0</v>
      </c>
      <c r="K330" s="87"/>
    </row>
    <row r="331" spans="1:11" ht="60" customHeight="1" x14ac:dyDescent="0.25">
      <c r="A331" s="1">
        <f t="shared" si="4"/>
        <v>319</v>
      </c>
      <c r="B331" s="116">
        <f>'Initial Client Information'!B331</f>
        <v>0</v>
      </c>
      <c r="C331" s="117">
        <f>'Initial Client Information'!C331</f>
        <v>0</v>
      </c>
      <c r="D331" s="118">
        <f>'Initial Client Information'!D331</f>
        <v>0</v>
      </c>
      <c r="E331" s="130">
        <f>'Initial Client Information'!E331</f>
        <v>0</v>
      </c>
      <c r="F331" s="140"/>
      <c r="G331" s="136"/>
      <c r="H331" s="136"/>
      <c r="I331" s="142"/>
      <c r="J331" s="176">
        <f>'Discharge Information'!F331</f>
        <v>0</v>
      </c>
      <c r="K331" s="87"/>
    </row>
    <row r="332" spans="1:11" ht="60" customHeight="1" x14ac:dyDescent="0.25">
      <c r="A332" s="1">
        <f t="shared" si="4"/>
        <v>320</v>
      </c>
      <c r="B332" s="116">
        <f>'Initial Client Information'!B332</f>
        <v>0</v>
      </c>
      <c r="C332" s="117">
        <f>'Initial Client Information'!C332</f>
        <v>0</v>
      </c>
      <c r="D332" s="118">
        <f>'Initial Client Information'!D332</f>
        <v>0</v>
      </c>
      <c r="E332" s="130">
        <f>'Initial Client Information'!E332</f>
        <v>0</v>
      </c>
      <c r="F332" s="140"/>
      <c r="G332" s="136"/>
      <c r="H332" s="136"/>
      <c r="I332" s="142"/>
      <c r="J332" s="176">
        <f>'Discharge Information'!F332</f>
        <v>0</v>
      </c>
      <c r="K332" s="87"/>
    </row>
    <row r="333" spans="1:11" ht="60" customHeight="1" x14ac:dyDescent="0.25">
      <c r="A333" s="1">
        <f t="shared" si="4"/>
        <v>321</v>
      </c>
      <c r="B333" s="116">
        <f>'Initial Client Information'!B333</f>
        <v>0</v>
      </c>
      <c r="C333" s="117">
        <f>'Initial Client Information'!C333</f>
        <v>0</v>
      </c>
      <c r="D333" s="118">
        <f>'Initial Client Information'!D333</f>
        <v>0</v>
      </c>
      <c r="E333" s="130">
        <f>'Initial Client Information'!E333</f>
        <v>0</v>
      </c>
      <c r="F333" s="140"/>
      <c r="G333" s="136"/>
      <c r="H333" s="136"/>
      <c r="I333" s="142"/>
      <c r="J333" s="176">
        <f>'Discharge Information'!F333</f>
        <v>0</v>
      </c>
      <c r="K333" s="87"/>
    </row>
    <row r="334" spans="1:11" ht="60" customHeight="1" x14ac:dyDescent="0.25">
      <c r="A334" s="1">
        <f t="shared" ref="A334:A397" si="5">ROW(A322)</f>
        <v>322</v>
      </c>
      <c r="B334" s="116">
        <f>'Initial Client Information'!B334</f>
        <v>0</v>
      </c>
      <c r="C334" s="117">
        <f>'Initial Client Information'!C334</f>
        <v>0</v>
      </c>
      <c r="D334" s="118">
        <f>'Initial Client Information'!D334</f>
        <v>0</v>
      </c>
      <c r="E334" s="130">
        <f>'Initial Client Information'!E334</f>
        <v>0</v>
      </c>
      <c r="F334" s="140"/>
      <c r="G334" s="136"/>
      <c r="H334" s="136"/>
      <c r="I334" s="142"/>
      <c r="J334" s="176">
        <f>'Discharge Information'!F334</f>
        <v>0</v>
      </c>
      <c r="K334" s="87"/>
    </row>
    <row r="335" spans="1:11" ht="60" customHeight="1" x14ac:dyDescent="0.25">
      <c r="A335" s="1">
        <f t="shared" si="5"/>
        <v>323</v>
      </c>
      <c r="B335" s="116">
        <f>'Initial Client Information'!B335</f>
        <v>0</v>
      </c>
      <c r="C335" s="117">
        <f>'Initial Client Information'!C335</f>
        <v>0</v>
      </c>
      <c r="D335" s="118">
        <f>'Initial Client Information'!D335</f>
        <v>0</v>
      </c>
      <c r="E335" s="130">
        <f>'Initial Client Information'!E335</f>
        <v>0</v>
      </c>
      <c r="F335" s="140"/>
      <c r="G335" s="136"/>
      <c r="H335" s="136"/>
      <c r="I335" s="142"/>
      <c r="J335" s="176">
        <f>'Discharge Information'!F335</f>
        <v>0</v>
      </c>
      <c r="K335" s="87"/>
    </row>
    <row r="336" spans="1:11" ht="60" customHeight="1" x14ac:dyDescent="0.25">
      <c r="A336" s="1">
        <f t="shared" si="5"/>
        <v>324</v>
      </c>
      <c r="B336" s="116">
        <f>'Initial Client Information'!B336</f>
        <v>0</v>
      </c>
      <c r="C336" s="117">
        <f>'Initial Client Information'!C336</f>
        <v>0</v>
      </c>
      <c r="D336" s="118">
        <f>'Initial Client Information'!D336</f>
        <v>0</v>
      </c>
      <c r="E336" s="130">
        <f>'Initial Client Information'!E336</f>
        <v>0</v>
      </c>
      <c r="F336" s="140"/>
      <c r="G336" s="136"/>
      <c r="H336" s="136"/>
      <c r="I336" s="142"/>
      <c r="J336" s="176">
        <f>'Discharge Information'!F336</f>
        <v>0</v>
      </c>
      <c r="K336" s="87"/>
    </row>
    <row r="337" spans="1:11" ht="60" customHeight="1" x14ac:dyDescent="0.25">
      <c r="A337" s="1">
        <f t="shared" si="5"/>
        <v>325</v>
      </c>
      <c r="B337" s="116">
        <f>'Initial Client Information'!B337</f>
        <v>0</v>
      </c>
      <c r="C337" s="117">
        <f>'Initial Client Information'!C337</f>
        <v>0</v>
      </c>
      <c r="D337" s="118">
        <f>'Initial Client Information'!D337</f>
        <v>0</v>
      </c>
      <c r="E337" s="130">
        <f>'Initial Client Information'!E337</f>
        <v>0</v>
      </c>
      <c r="F337" s="140"/>
      <c r="G337" s="136"/>
      <c r="H337" s="136"/>
      <c r="I337" s="142"/>
      <c r="J337" s="176">
        <f>'Discharge Information'!F337</f>
        <v>0</v>
      </c>
      <c r="K337" s="87"/>
    </row>
    <row r="338" spans="1:11" ht="60" customHeight="1" x14ac:dyDescent="0.25">
      <c r="A338" s="1">
        <f t="shared" si="5"/>
        <v>326</v>
      </c>
      <c r="B338" s="116">
        <f>'Initial Client Information'!B338</f>
        <v>0</v>
      </c>
      <c r="C338" s="117">
        <f>'Initial Client Information'!C338</f>
        <v>0</v>
      </c>
      <c r="D338" s="118">
        <f>'Initial Client Information'!D338</f>
        <v>0</v>
      </c>
      <c r="E338" s="130">
        <f>'Initial Client Information'!E338</f>
        <v>0</v>
      </c>
      <c r="F338" s="140"/>
      <c r="G338" s="136"/>
      <c r="H338" s="136"/>
      <c r="I338" s="142"/>
      <c r="J338" s="176">
        <f>'Discharge Information'!F338</f>
        <v>0</v>
      </c>
      <c r="K338" s="87"/>
    </row>
    <row r="339" spans="1:11" ht="60" customHeight="1" x14ac:dyDescent="0.25">
      <c r="A339" s="1">
        <f t="shared" si="5"/>
        <v>327</v>
      </c>
      <c r="B339" s="116">
        <f>'Initial Client Information'!B339</f>
        <v>0</v>
      </c>
      <c r="C339" s="117">
        <f>'Initial Client Information'!C339</f>
        <v>0</v>
      </c>
      <c r="D339" s="118">
        <f>'Initial Client Information'!D339</f>
        <v>0</v>
      </c>
      <c r="E339" s="130">
        <f>'Initial Client Information'!E339</f>
        <v>0</v>
      </c>
      <c r="F339" s="140"/>
      <c r="G339" s="136"/>
      <c r="H339" s="136"/>
      <c r="I339" s="142"/>
      <c r="J339" s="176">
        <f>'Discharge Information'!F339</f>
        <v>0</v>
      </c>
      <c r="K339" s="87"/>
    </row>
    <row r="340" spans="1:11" ht="60" customHeight="1" x14ac:dyDescent="0.25">
      <c r="A340" s="1">
        <f t="shared" si="5"/>
        <v>328</v>
      </c>
      <c r="B340" s="116">
        <f>'Initial Client Information'!B340</f>
        <v>0</v>
      </c>
      <c r="C340" s="117">
        <f>'Initial Client Information'!C340</f>
        <v>0</v>
      </c>
      <c r="D340" s="118">
        <f>'Initial Client Information'!D340</f>
        <v>0</v>
      </c>
      <c r="E340" s="130">
        <f>'Initial Client Information'!E340</f>
        <v>0</v>
      </c>
      <c r="F340" s="140"/>
      <c r="G340" s="136"/>
      <c r="H340" s="136"/>
      <c r="I340" s="142"/>
      <c r="J340" s="176">
        <f>'Discharge Information'!F340</f>
        <v>0</v>
      </c>
      <c r="K340" s="87"/>
    </row>
    <row r="341" spans="1:11" ht="60" customHeight="1" x14ac:dyDescent="0.25">
      <c r="A341" s="1">
        <f t="shared" si="5"/>
        <v>329</v>
      </c>
      <c r="B341" s="116">
        <f>'Initial Client Information'!B341</f>
        <v>0</v>
      </c>
      <c r="C341" s="117">
        <f>'Initial Client Information'!C341</f>
        <v>0</v>
      </c>
      <c r="D341" s="118">
        <f>'Initial Client Information'!D341</f>
        <v>0</v>
      </c>
      <c r="E341" s="130">
        <f>'Initial Client Information'!E341</f>
        <v>0</v>
      </c>
      <c r="F341" s="140"/>
      <c r="G341" s="136"/>
      <c r="H341" s="136"/>
      <c r="I341" s="142"/>
      <c r="J341" s="176">
        <f>'Discharge Information'!F341</f>
        <v>0</v>
      </c>
      <c r="K341" s="87"/>
    </row>
    <row r="342" spans="1:11" ht="60" customHeight="1" x14ac:dyDescent="0.25">
      <c r="A342" s="1">
        <f t="shared" si="5"/>
        <v>330</v>
      </c>
      <c r="B342" s="116">
        <f>'Initial Client Information'!B342</f>
        <v>0</v>
      </c>
      <c r="C342" s="117">
        <f>'Initial Client Information'!C342</f>
        <v>0</v>
      </c>
      <c r="D342" s="118">
        <f>'Initial Client Information'!D342</f>
        <v>0</v>
      </c>
      <c r="E342" s="130">
        <f>'Initial Client Information'!E342</f>
        <v>0</v>
      </c>
      <c r="F342" s="140"/>
      <c r="G342" s="136"/>
      <c r="H342" s="136"/>
      <c r="I342" s="142"/>
      <c r="J342" s="176">
        <f>'Discharge Information'!F342</f>
        <v>0</v>
      </c>
      <c r="K342" s="87"/>
    </row>
    <row r="343" spans="1:11" ht="60" customHeight="1" x14ac:dyDescent="0.25">
      <c r="A343" s="1">
        <f t="shared" si="5"/>
        <v>331</v>
      </c>
      <c r="B343" s="116">
        <f>'Initial Client Information'!B343</f>
        <v>0</v>
      </c>
      <c r="C343" s="117">
        <f>'Initial Client Information'!C343</f>
        <v>0</v>
      </c>
      <c r="D343" s="118">
        <f>'Initial Client Information'!D343</f>
        <v>0</v>
      </c>
      <c r="E343" s="130">
        <f>'Initial Client Information'!E343</f>
        <v>0</v>
      </c>
      <c r="F343" s="140"/>
      <c r="G343" s="136"/>
      <c r="H343" s="136"/>
      <c r="I343" s="142"/>
      <c r="J343" s="176">
        <f>'Discharge Information'!F343</f>
        <v>0</v>
      </c>
      <c r="K343" s="87"/>
    </row>
    <row r="344" spans="1:11" ht="60" customHeight="1" x14ac:dyDescent="0.25">
      <c r="A344" s="1">
        <f t="shared" si="5"/>
        <v>332</v>
      </c>
      <c r="B344" s="116">
        <f>'Initial Client Information'!B344</f>
        <v>0</v>
      </c>
      <c r="C344" s="117">
        <f>'Initial Client Information'!C344</f>
        <v>0</v>
      </c>
      <c r="D344" s="118">
        <f>'Initial Client Information'!D344</f>
        <v>0</v>
      </c>
      <c r="E344" s="130">
        <f>'Initial Client Information'!E344</f>
        <v>0</v>
      </c>
      <c r="F344" s="140"/>
      <c r="G344" s="136"/>
      <c r="H344" s="136"/>
      <c r="I344" s="142"/>
      <c r="J344" s="176">
        <f>'Discharge Information'!F344</f>
        <v>0</v>
      </c>
      <c r="K344" s="87"/>
    </row>
    <row r="345" spans="1:11" ht="60" customHeight="1" x14ac:dyDescent="0.25">
      <c r="A345" s="1">
        <f t="shared" si="5"/>
        <v>333</v>
      </c>
      <c r="B345" s="116">
        <f>'Initial Client Information'!B345</f>
        <v>0</v>
      </c>
      <c r="C345" s="117">
        <f>'Initial Client Information'!C345</f>
        <v>0</v>
      </c>
      <c r="D345" s="118">
        <f>'Initial Client Information'!D345</f>
        <v>0</v>
      </c>
      <c r="E345" s="130">
        <f>'Initial Client Information'!E345</f>
        <v>0</v>
      </c>
      <c r="F345" s="140"/>
      <c r="G345" s="136"/>
      <c r="H345" s="136"/>
      <c r="I345" s="142"/>
      <c r="J345" s="176">
        <f>'Discharge Information'!F345</f>
        <v>0</v>
      </c>
      <c r="K345" s="87"/>
    </row>
    <row r="346" spans="1:11" ht="60" customHeight="1" x14ac:dyDescent="0.25">
      <c r="A346" s="1">
        <f t="shared" si="5"/>
        <v>334</v>
      </c>
      <c r="B346" s="116">
        <f>'Initial Client Information'!B346</f>
        <v>0</v>
      </c>
      <c r="C346" s="117">
        <f>'Initial Client Information'!C346</f>
        <v>0</v>
      </c>
      <c r="D346" s="118">
        <f>'Initial Client Information'!D346</f>
        <v>0</v>
      </c>
      <c r="E346" s="130">
        <f>'Initial Client Information'!E346</f>
        <v>0</v>
      </c>
      <c r="F346" s="140"/>
      <c r="G346" s="136"/>
      <c r="H346" s="136"/>
      <c r="I346" s="142"/>
      <c r="J346" s="176">
        <f>'Discharge Information'!F346</f>
        <v>0</v>
      </c>
      <c r="K346" s="87"/>
    </row>
    <row r="347" spans="1:11" ht="60" customHeight="1" x14ac:dyDescent="0.25">
      <c r="A347" s="1">
        <f t="shared" si="5"/>
        <v>335</v>
      </c>
      <c r="B347" s="116">
        <f>'Initial Client Information'!B347</f>
        <v>0</v>
      </c>
      <c r="C347" s="117">
        <f>'Initial Client Information'!C347</f>
        <v>0</v>
      </c>
      <c r="D347" s="118">
        <f>'Initial Client Information'!D347</f>
        <v>0</v>
      </c>
      <c r="E347" s="130">
        <f>'Initial Client Information'!E347</f>
        <v>0</v>
      </c>
      <c r="F347" s="140"/>
      <c r="G347" s="136"/>
      <c r="H347" s="136"/>
      <c r="I347" s="142"/>
      <c r="J347" s="176">
        <f>'Discharge Information'!F347</f>
        <v>0</v>
      </c>
      <c r="K347" s="87"/>
    </row>
    <row r="348" spans="1:11" ht="60" customHeight="1" x14ac:dyDescent="0.25">
      <c r="A348" s="1">
        <f t="shared" si="5"/>
        <v>336</v>
      </c>
      <c r="B348" s="116">
        <f>'Initial Client Information'!B348</f>
        <v>0</v>
      </c>
      <c r="C348" s="117">
        <f>'Initial Client Information'!C348</f>
        <v>0</v>
      </c>
      <c r="D348" s="118">
        <f>'Initial Client Information'!D348</f>
        <v>0</v>
      </c>
      <c r="E348" s="130">
        <f>'Initial Client Information'!E348</f>
        <v>0</v>
      </c>
      <c r="F348" s="140"/>
      <c r="G348" s="136"/>
      <c r="H348" s="136"/>
      <c r="I348" s="142"/>
      <c r="J348" s="176">
        <f>'Discharge Information'!F348</f>
        <v>0</v>
      </c>
      <c r="K348" s="87"/>
    </row>
    <row r="349" spans="1:11" ht="60" customHeight="1" x14ac:dyDescent="0.25">
      <c r="A349" s="1">
        <f t="shared" si="5"/>
        <v>337</v>
      </c>
      <c r="B349" s="116">
        <f>'Initial Client Information'!B349</f>
        <v>0</v>
      </c>
      <c r="C349" s="117">
        <f>'Initial Client Information'!C349</f>
        <v>0</v>
      </c>
      <c r="D349" s="118">
        <f>'Initial Client Information'!D349</f>
        <v>0</v>
      </c>
      <c r="E349" s="130">
        <f>'Initial Client Information'!E349</f>
        <v>0</v>
      </c>
      <c r="F349" s="140"/>
      <c r="G349" s="136"/>
      <c r="H349" s="136"/>
      <c r="I349" s="142"/>
      <c r="J349" s="176">
        <f>'Discharge Information'!F349</f>
        <v>0</v>
      </c>
      <c r="K349" s="87"/>
    </row>
    <row r="350" spans="1:11" ht="60" customHeight="1" x14ac:dyDescent="0.25">
      <c r="A350" s="1">
        <f t="shared" si="5"/>
        <v>338</v>
      </c>
      <c r="B350" s="116">
        <f>'Initial Client Information'!B350</f>
        <v>0</v>
      </c>
      <c r="C350" s="117">
        <f>'Initial Client Information'!C350</f>
        <v>0</v>
      </c>
      <c r="D350" s="118">
        <f>'Initial Client Information'!D350</f>
        <v>0</v>
      </c>
      <c r="E350" s="130">
        <f>'Initial Client Information'!E350</f>
        <v>0</v>
      </c>
      <c r="F350" s="140"/>
      <c r="G350" s="136"/>
      <c r="H350" s="136"/>
      <c r="I350" s="142"/>
      <c r="J350" s="176">
        <f>'Discharge Information'!F350</f>
        <v>0</v>
      </c>
      <c r="K350" s="87"/>
    </row>
    <row r="351" spans="1:11" ht="60" customHeight="1" x14ac:dyDescent="0.25">
      <c r="A351" s="1">
        <f t="shared" si="5"/>
        <v>339</v>
      </c>
      <c r="B351" s="116">
        <f>'Initial Client Information'!B351</f>
        <v>0</v>
      </c>
      <c r="C351" s="117">
        <f>'Initial Client Information'!C351</f>
        <v>0</v>
      </c>
      <c r="D351" s="118">
        <f>'Initial Client Information'!D351</f>
        <v>0</v>
      </c>
      <c r="E351" s="130">
        <f>'Initial Client Information'!E351</f>
        <v>0</v>
      </c>
      <c r="F351" s="140"/>
      <c r="G351" s="136"/>
      <c r="H351" s="136"/>
      <c r="I351" s="142"/>
      <c r="J351" s="176">
        <f>'Discharge Information'!F351</f>
        <v>0</v>
      </c>
      <c r="K351" s="87"/>
    </row>
    <row r="352" spans="1:11" ht="60" customHeight="1" x14ac:dyDescent="0.25">
      <c r="A352" s="1">
        <f t="shared" si="5"/>
        <v>340</v>
      </c>
      <c r="B352" s="116">
        <f>'Initial Client Information'!B352</f>
        <v>0</v>
      </c>
      <c r="C352" s="117">
        <f>'Initial Client Information'!C352</f>
        <v>0</v>
      </c>
      <c r="D352" s="118">
        <f>'Initial Client Information'!D352</f>
        <v>0</v>
      </c>
      <c r="E352" s="130">
        <f>'Initial Client Information'!E352</f>
        <v>0</v>
      </c>
      <c r="F352" s="140"/>
      <c r="G352" s="136"/>
      <c r="H352" s="136"/>
      <c r="I352" s="142"/>
      <c r="J352" s="176">
        <f>'Discharge Information'!F352</f>
        <v>0</v>
      </c>
      <c r="K352" s="87"/>
    </row>
    <row r="353" spans="1:11" ht="60" customHeight="1" x14ac:dyDescent="0.25">
      <c r="A353" s="1">
        <f t="shared" si="5"/>
        <v>341</v>
      </c>
      <c r="B353" s="116">
        <f>'Initial Client Information'!B353</f>
        <v>0</v>
      </c>
      <c r="C353" s="117">
        <f>'Initial Client Information'!C353</f>
        <v>0</v>
      </c>
      <c r="D353" s="118">
        <f>'Initial Client Information'!D353</f>
        <v>0</v>
      </c>
      <c r="E353" s="130">
        <f>'Initial Client Information'!E353</f>
        <v>0</v>
      </c>
      <c r="F353" s="140"/>
      <c r="G353" s="136"/>
      <c r="H353" s="136"/>
      <c r="I353" s="142"/>
      <c r="J353" s="176">
        <f>'Discharge Information'!F353</f>
        <v>0</v>
      </c>
      <c r="K353" s="87"/>
    </row>
    <row r="354" spans="1:11" ht="60" customHeight="1" x14ac:dyDescent="0.25">
      <c r="A354" s="1">
        <f t="shared" si="5"/>
        <v>342</v>
      </c>
      <c r="B354" s="116">
        <f>'Initial Client Information'!B354</f>
        <v>0</v>
      </c>
      <c r="C354" s="117">
        <f>'Initial Client Information'!C354</f>
        <v>0</v>
      </c>
      <c r="D354" s="118">
        <f>'Initial Client Information'!D354</f>
        <v>0</v>
      </c>
      <c r="E354" s="130">
        <f>'Initial Client Information'!E354</f>
        <v>0</v>
      </c>
      <c r="F354" s="140"/>
      <c r="G354" s="136"/>
      <c r="H354" s="136"/>
      <c r="I354" s="142"/>
      <c r="J354" s="176">
        <f>'Discharge Information'!F354</f>
        <v>0</v>
      </c>
      <c r="K354" s="87"/>
    </row>
    <row r="355" spans="1:11" ht="60" customHeight="1" x14ac:dyDescent="0.25">
      <c r="A355" s="1">
        <f t="shared" si="5"/>
        <v>343</v>
      </c>
      <c r="B355" s="116">
        <f>'Initial Client Information'!B355</f>
        <v>0</v>
      </c>
      <c r="C355" s="117">
        <f>'Initial Client Information'!C355</f>
        <v>0</v>
      </c>
      <c r="D355" s="118">
        <f>'Initial Client Information'!D355</f>
        <v>0</v>
      </c>
      <c r="E355" s="130">
        <f>'Initial Client Information'!E355</f>
        <v>0</v>
      </c>
      <c r="F355" s="140"/>
      <c r="G355" s="136"/>
      <c r="H355" s="136"/>
      <c r="I355" s="142"/>
      <c r="J355" s="176">
        <f>'Discharge Information'!F355</f>
        <v>0</v>
      </c>
      <c r="K355" s="87"/>
    </row>
    <row r="356" spans="1:11" ht="60" customHeight="1" x14ac:dyDescent="0.25">
      <c r="A356" s="1">
        <f t="shared" si="5"/>
        <v>344</v>
      </c>
      <c r="B356" s="116">
        <f>'Initial Client Information'!B356</f>
        <v>0</v>
      </c>
      <c r="C356" s="117">
        <f>'Initial Client Information'!C356</f>
        <v>0</v>
      </c>
      <c r="D356" s="118">
        <f>'Initial Client Information'!D356</f>
        <v>0</v>
      </c>
      <c r="E356" s="130">
        <f>'Initial Client Information'!E356</f>
        <v>0</v>
      </c>
      <c r="F356" s="140"/>
      <c r="G356" s="136"/>
      <c r="H356" s="136"/>
      <c r="I356" s="142"/>
      <c r="J356" s="176">
        <f>'Discharge Information'!F356</f>
        <v>0</v>
      </c>
      <c r="K356" s="87"/>
    </row>
    <row r="357" spans="1:11" ht="60" customHeight="1" x14ac:dyDescent="0.25">
      <c r="A357" s="1">
        <f t="shared" si="5"/>
        <v>345</v>
      </c>
      <c r="B357" s="116">
        <f>'Initial Client Information'!B357</f>
        <v>0</v>
      </c>
      <c r="C357" s="117">
        <f>'Initial Client Information'!C357</f>
        <v>0</v>
      </c>
      <c r="D357" s="118">
        <f>'Initial Client Information'!D357</f>
        <v>0</v>
      </c>
      <c r="E357" s="130">
        <f>'Initial Client Information'!E357</f>
        <v>0</v>
      </c>
      <c r="F357" s="140"/>
      <c r="G357" s="136"/>
      <c r="H357" s="136"/>
      <c r="I357" s="142"/>
      <c r="J357" s="176">
        <f>'Discharge Information'!F357</f>
        <v>0</v>
      </c>
      <c r="K357" s="87"/>
    </row>
    <row r="358" spans="1:11" ht="60" customHeight="1" x14ac:dyDescent="0.25">
      <c r="A358" s="1">
        <f t="shared" si="5"/>
        <v>346</v>
      </c>
      <c r="B358" s="116">
        <f>'Initial Client Information'!B358</f>
        <v>0</v>
      </c>
      <c r="C358" s="117">
        <f>'Initial Client Information'!C358</f>
        <v>0</v>
      </c>
      <c r="D358" s="118">
        <f>'Initial Client Information'!D358</f>
        <v>0</v>
      </c>
      <c r="E358" s="130">
        <f>'Initial Client Information'!E358</f>
        <v>0</v>
      </c>
      <c r="F358" s="140"/>
      <c r="G358" s="136"/>
      <c r="H358" s="136"/>
      <c r="I358" s="142"/>
      <c r="J358" s="176">
        <f>'Discharge Information'!F358</f>
        <v>0</v>
      </c>
      <c r="K358" s="87"/>
    </row>
    <row r="359" spans="1:11" ht="60" customHeight="1" x14ac:dyDescent="0.25">
      <c r="A359" s="1">
        <f t="shared" si="5"/>
        <v>347</v>
      </c>
      <c r="B359" s="116">
        <f>'Initial Client Information'!B359</f>
        <v>0</v>
      </c>
      <c r="C359" s="117">
        <f>'Initial Client Information'!C359</f>
        <v>0</v>
      </c>
      <c r="D359" s="118">
        <f>'Initial Client Information'!D359</f>
        <v>0</v>
      </c>
      <c r="E359" s="130">
        <f>'Initial Client Information'!E359</f>
        <v>0</v>
      </c>
      <c r="F359" s="140"/>
      <c r="G359" s="136"/>
      <c r="H359" s="136"/>
      <c r="I359" s="142"/>
      <c r="J359" s="176">
        <f>'Discharge Information'!F359</f>
        <v>0</v>
      </c>
      <c r="K359" s="87"/>
    </row>
    <row r="360" spans="1:11" ht="60" customHeight="1" x14ac:dyDescent="0.25">
      <c r="A360" s="1">
        <f t="shared" si="5"/>
        <v>348</v>
      </c>
      <c r="B360" s="116">
        <f>'Initial Client Information'!B360</f>
        <v>0</v>
      </c>
      <c r="C360" s="117">
        <f>'Initial Client Information'!C360</f>
        <v>0</v>
      </c>
      <c r="D360" s="118">
        <f>'Initial Client Information'!D360</f>
        <v>0</v>
      </c>
      <c r="E360" s="130">
        <f>'Initial Client Information'!E360</f>
        <v>0</v>
      </c>
      <c r="F360" s="140"/>
      <c r="G360" s="136"/>
      <c r="H360" s="136"/>
      <c r="I360" s="142"/>
      <c r="J360" s="176">
        <f>'Discharge Information'!F360</f>
        <v>0</v>
      </c>
      <c r="K360" s="87"/>
    </row>
    <row r="361" spans="1:11" ht="60" customHeight="1" x14ac:dyDescent="0.25">
      <c r="A361" s="1">
        <f t="shared" si="5"/>
        <v>349</v>
      </c>
      <c r="B361" s="116">
        <f>'Initial Client Information'!B361</f>
        <v>0</v>
      </c>
      <c r="C361" s="117">
        <f>'Initial Client Information'!C361</f>
        <v>0</v>
      </c>
      <c r="D361" s="118">
        <f>'Initial Client Information'!D361</f>
        <v>0</v>
      </c>
      <c r="E361" s="130">
        <f>'Initial Client Information'!E361</f>
        <v>0</v>
      </c>
      <c r="F361" s="140"/>
      <c r="G361" s="136"/>
      <c r="H361" s="136"/>
      <c r="I361" s="142"/>
      <c r="J361" s="176">
        <f>'Discharge Information'!F361</f>
        <v>0</v>
      </c>
      <c r="K361" s="87"/>
    </row>
    <row r="362" spans="1:11" ht="60" customHeight="1" x14ac:dyDescent="0.25">
      <c r="A362" s="1">
        <f t="shared" si="5"/>
        <v>350</v>
      </c>
      <c r="B362" s="116">
        <f>'Initial Client Information'!B362</f>
        <v>0</v>
      </c>
      <c r="C362" s="117">
        <f>'Initial Client Information'!C362</f>
        <v>0</v>
      </c>
      <c r="D362" s="118">
        <f>'Initial Client Information'!D362</f>
        <v>0</v>
      </c>
      <c r="E362" s="130">
        <f>'Initial Client Information'!E362</f>
        <v>0</v>
      </c>
      <c r="F362" s="140"/>
      <c r="G362" s="136"/>
      <c r="H362" s="136"/>
      <c r="I362" s="142"/>
      <c r="J362" s="176">
        <f>'Discharge Information'!F362</f>
        <v>0</v>
      </c>
      <c r="K362" s="87"/>
    </row>
    <row r="363" spans="1:11" ht="60" customHeight="1" x14ac:dyDescent="0.25">
      <c r="A363" s="1">
        <f t="shared" si="5"/>
        <v>351</v>
      </c>
      <c r="B363" s="116">
        <f>'Initial Client Information'!B363</f>
        <v>0</v>
      </c>
      <c r="C363" s="117">
        <f>'Initial Client Information'!C363</f>
        <v>0</v>
      </c>
      <c r="D363" s="118">
        <f>'Initial Client Information'!D363</f>
        <v>0</v>
      </c>
      <c r="E363" s="130">
        <f>'Initial Client Information'!E363</f>
        <v>0</v>
      </c>
      <c r="F363" s="140"/>
      <c r="G363" s="136"/>
      <c r="H363" s="136"/>
      <c r="I363" s="142"/>
      <c r="J363" s="176">
        <f>'Discharge Information'!F363</f>
        <v>0</v>
      </c>
      <c r="K363" s="87"/>
    </row>
    <row r="364" spans="1:11" ht="60" customHeight="1" x14ac:dyDescent="0.25">
      <c r="A364" s="1">
        <f t="shared" si="5"/>
        <v>352</v>
      </c>
      <c r="B364" s="116">
        <f>'Initial Client Information'!B364</f>
        <v>0</v>
      </c>
      <c r="C364" s="117">
        <f>'Initial Client Information'!C364</f>
        <v>0</v>
      </c>
      <c r="D364" s="118">
        <f>'Initial Client Information'!D364</f>
        <v>0</v>
      </c>
      <c r="E364" s="130">
        <f>'Initial Client Information'!E364</f>
        <v>0</v>
      </c>
      <c r="F364" s="140"/>
      <c r="G364" s="136"/>
      <c r="H364" s="136"/>
      <c r="I364" s="142"/>
      <c r="J364" s="176">
        <f>'Discharge Information'!F364</f>
        <v>0</v>
      </c>
      <c r="K364" s="87"/>
    </row>
    <row r="365" spans="1:11" ht="60" customHeight="1" x14ac:dyDescent="0.25">
      <c r="A365" s="1">
        <f t="shared" si="5"/>
        <v>353</v>
      </c>
      <c r="B365" s="116">
        <f>'Initial Client Information'!B365</f>
        <v>0</v>
      </c>
      <c r="C365" s="117">
        <f>'Initial Client Information'!C365</f>
        <v>0</v>
      </c>
      <c r="D365" s="118">
        <f>'Initial Client Information'!D365</f>
        <v>0</v>
      </c>
      <c r="E365" s="130">
        <f>'Initial Client Information'!E365</f>
        <v>0</v>
      </c>
      <c r="F365" s="140"/>
      <c r="G365" s="136"/>
      <c r="H365" s="136"/>
      <c r="I365" s="142"/>
      <c r="J365" s="176">
        <f>'Discharge Information'!F365</f>
        <v>0</v>
      </c>
      <c r="K365" s="87"/>
    </row>
    <row r="366" spans="1:11" ht="60" customHeight="1" x14ac:dyDescent="0.25">
      <c r="A366" s="1">
        <f t="shared" si="5"/>
        <v>354</v>
      </c>
      <c r="B366" s="116">
        <f>'Initial Client Information'!B366</f>
        <v>0</v>
      </c>
      <c r="C366" s="117">
        <f>'Initial Client Information'!C366</f>
        <v>0</v>
      </c>
      <c r="D366" s="118">
        <f>'Initial Client Information'!D366</f>
        <v>0</v>
      </c>
      <c r="E366" s="130">
        <f>'Initial Client Information'!E366</f>
        <v>0</v>
      </c>
      <c r="F366" s="140"/>
      <c r="G366" s="136"/>
      <c r="H366" s="136"/>
      <c r="I366" s="142"/>
      <c r="J366" s="176">
        <f>'Discharge Information'!F366</f>
        <v>0</v>
      </c>
      <c r="K366" s="87"/>
    </row>
    <row r="367" spans="1:11" ht="60" customHeight="1" x14ac:dyDescent="0.25">
      <c r="A367" s="1">
        <f t="shared" si="5"/>
        <v>355</v>
      </c>
      <c r="B367" s="116">
        <f>'Initial Client Information'!B367</f>
        <v>0</v>
      </c>
      <c r="C367" s="117">
        <f>'Initial Client Information'!C367</f>
        <v>0</v>
      </c>
      <c r="D367" s="118">
        <f>'Initial Client Information'!D367</f>
        <v>0</v>
      </c>
      <c r="E367" s="130">
        <f>'Initial Client Information'!E367</f>
        <v>0</v>
      </c>
      <c r="F367" s="140"/>
      <c r="G367" s="136"/>
      <c r="H367" s="136"/>
      <c r="I367" s="142"/>
      <c r="J367" s="176">
        <f>'Discharge Information'!F367</f>
        <v>0</v>
      </c>
      <c r="K367" s="87"/>
    </row>
    <row r="368" spans="1:11" ht="60" customHeight="1" x14ac:dyDescent="0.25">
      <c r="A368" s="1">
        <f t="shared" si="5"/>
        <v>356</v>
      </c>
      <c r="B368" s="116">
        <f>'Initial Client Information'!B368</f>
        <v>0</v>
      </c>
      <c r="C368" s="117">
        <f>'Initial Client Information'!C368</f>
        <v>0</v>
      </c>
      <c r="D368" s="118">
        <f>'Initial Client Information'!D368</f>
        <v>0</v>
      </c>
      <c r="E368" s="130">
        <f>'Initial Client Information'!E368</f>
        <v>0</v>
      </c>
      <c r="F368" s="140"/>
      <c r="G368" s="136"/>
      <c r="H368" s="136"/>
      <c r="I368" s="142"/>
      <c r="J368" s="176">
        <f>'Discharge Information'!F368</f>
        <v>0</v>
      </c>
      <c r="K368" s="87"/>
    </row>
    <row r="369" spans="1:11" ht="60" customHeight="1" x14ac:dyDescent="0.25">
      <c r="A369" s="1">
        <f t="shared" si="5"/>
        <v>357</v>
      </c>
      <c r="B369" s="116">
        <f>'Initial Client Information'!B369</f>
        <v>0</v>
      </c>
      <c r="C369" s="117">
        <f>'Initial Client Information'!C369</f>
        <v>0</v>
      </c>
      <c r="D369" s="118">
        <f>'Initial Client Information'!D369</f>
        <v>0</v>
      </c>
      <c r="E369" s="130">
        <f>'Initial Client Information'!E369</f>
        <v>0</v>
      </c>
      <c r="F369" s="140"/>
      <c r="G369" s="136"/>
      <c r="H369" s="136"/>
      <c r="I369" s="142"/>
      <c r="J369" s="176">
        <f>'Discharge Information'!F369</f>
        <v>0</v>
      </c>
      <c r="K369" s="87"/>
    </row>
    <row r="370" spans="1:11" ht="60" customHeight="1" x14ac:dyDescent="0.25">
      <c r="A370" s="1">
        <f t="shared" si="5"/>
        <v>358</v>
      </c>
      <c r="B370" s="116">
        <f>'Initial Client Information'!B370</f>
        <v>0</v>
      </c>
      <c r="C370" s="117">
        <f>'Initial Client Information'!C370</f>
        <v>0</v>
      </c>
      <c r="D370" s="118">
        <f>'Initial Client Information'!D370</f>
        <v>0</v>
      </c>
      <c r="E370" s="130">
        <f>'Initial Client Information'!E370</f>
        <v>0</v>
      </c>
      <c r="F370" s="140"/>
      <c r="G370" s="136"/>
      <c r="H370" s="136"/>
      <c r="I370" s="142"/>
      <c r="J370" s="176">
        <f>'Discharge Information'!F370</f>
        <v>0</v>
      </c>
      <c r="K370" s="87"/>
    </row>
    <row r="371" spans="1:11" ht="60" customHeight="1" x14ac:dyDescent="0.25">
      <c r="A371" s="1">
        <f t="shared" si="5"/>
        <v>359</v>
      </c>
      <c r="B371" s="116">
        <f>'Initial Client Information'!B371</f>
        <v>0</v>
      </c>
      <c r="C371" s="117">
        <f>'Initial Client Information'!C371</f>
        <v>0</v>
      </c>
      <c r="D371" s="118">
        <f>'Initial Client Information'!D371</f>
        <v>0</v>
      </c>
      <c r="E371" s="130">
        <f>'Initial Client Information'!E371</f>
        <v>0</v>
      </c>
      <c r="F371" s="140"/>
      <c r="G371" s="136"/>
      <c r="H371" s="136"/>
      <c r="I371" s="142"/>
      <c r="J371" s="176">
        <f>'Discharge Information'!F371</f>
        <v>0</v>
      </c>
      <c r="K371" s="87"/>
    </row>
    <row r="372" spans="1:11" ht="60" customHeight="1" x14ac:dyDescent="0.25">
      <c r="A372" s="1">
        <f t="shared" si="5"/>
        <v>360</v>
      </c>
      <c r="B372" s="116">
        <f>'Initial Client Information'!B372</f>
        <v>0</v>
      </c>
      <c r="C372" s="117">
        <f>'Initial Client Information'!C372</f>
        <v>0</v>
      </c>
      <c r="D372" s="118">
        <f>'Initial Client Information'!D372</f>
        <v>0</v>
      </c>
      <c r="E372" s="130">
        <f>'Initial Client Information'!E372</f>
        <v>0</v>
      </c>
      <c r="F372" s="140"/>
      <c r="G372" s="136"/>
      <c r="H372" s="136"/>
      <c r="I372" s="142"/>
      <c r="J372" s="176">
        <f>'Discharge Information'!F372</f>
        <v>0</v>
      </c>
      <c r="K372" s="87"/>
    </row>
    <row r="373" spans="1:11" ht="60" customHeight="1" x14ac:dyDescent="0.25">
      <c r="A373" s="1">
        <f t="shared" si="5"/>
        <v>361</v>
      </c>
      <c r="B373" s="116">
        <f>'Initial Client Information'!B373</f>
        <v>0</v>
      </c>
      <c r="C373" s="117">
        <f>'Initial Client Information'!C373</f>
        <v>0</v>
      </c>
      <c r="D373" s="118">
        <f>'Initial Client Information'!D373</f>
        <v>0</v>
      </c>
      <c r="E373" s="130">
        <f>'Initial Client Information'!E373</f>
        <v>0</v>
      </c>
      <c r="F373" s="140"/>
      <c r="G373" s="136"/>
      <c r="H373" s="136"/>
      <c r="I373" s="142"/>
      <c r="J373" s="176">
        <f>'Discharge Information'!F373</f>
        <v>0</v>
      </c>
      <c r="K373" s="87"/>
    </row>
    <row r="374" spans="1:11" ht="60" customHeight="1" x14ac:dyDescent="0.25">
      <c r="A374" s="1">
        <f t="shared" si="5"/>
        <v>362</v>
      </c>
      <c r="B374" s="116">
        <f>'Initial Client Information'!B374</f>
        <v>0</v>
      </c>
      <c r="C374" s="117">
        <f>'Initial Client Information'!C374</f>
        <v>0</v>
      </c>
      <c r="D374" s="118">
        <f>'Initial Client Information'!D374</f>
        <v>0</v>
      </c>
      <c r="E374" s="130">
        <f>'Initial Client Information'!E374</f>
        <v>0</v>
      </c>
      <c r="F374" s="140"/>
      <c r="G374" s="136"/>
      <c r="H374" s="136"/>
      <c r="I374" s="142"/>
      <c r="J374" s="176">
        <f>'Discharge Information'!F374</f>
        <v>0</v>
      </c>
      <c r="K374" s="87"/>
    </row>
    <row r="375" spans="1:11" ht="60" customHeight="1" x14ac:dyDescent="0.25">
      <c r="A375" s="1">
        <f t="shared" si="5"/>
        <v>363</v>
      </c>
      <c r="B375" s="116">
        <f>'Initial Client Information'!B375</f>
        <v>0</v>
      </c>
      <c r="C375" s="117">
        <f>'Initial Client Information'!C375</f>
        <v>0</v>
      </c>
      <c r="D375" s="118">
        <f>'Initial Client Information'!D375</f>
        <v>0</v>
      </c>
      <c r="E375" s="130">
        <f>'Initial Client Information'!E375</f>
        <v>0</v>
      </c>
      <c r="F375" s="140"/>
      <c r="G375" s="136"/>
      <c r="H375" s="136"/>
      <c r="I375" s="142"/>
      <c r="J375" s="176">
        <f>'Discharge Information'!F375</f>
        <v>0</v>
      </c>
      <c r="K375" s="87"/>
    </row>
    <row r="376" spans="1:11" ht="60" customHeight="1" x14ac:dyDescent="0.25">
      <c r="A376" s="1">
        <f t="shared" si="5"/>
        <v>364</v>
      </c>
      <c r="B376" s="116">
        <f>'Initial Client Information'!B376</f>
        <v>0</v>
      </c>
      <c r="C376" s="117">
        <f>'Initial Client Information'!C376</f>
        <v>0</v>
      </c>
      <c r="D376" s="118">
        <f>'Initial Client Information'!D376</f>
        <v>0</v>
      </c>
      <c r="E376" s="130">
        <f>'Initial Client Information'!E376</f>
        <v>0</v>
      </c>
      <c r="F376" s="140"/>
      <c r="G376" s="136"/>
      <c r="H376" s="136"/>
      <c r="I376" s="142"/>
      <c r="J376" s="176">
        <f>'Discharge Information'!F376</f>
        <v>0</v>
      </c>
      <c r="K376" s="87"/>
    </row>
    <row r="377" spans="1:11" ht="60" customHeight="1" x14ac:dyDescent="0.25">
      <c r="A377" s="1">
        <f t="shared" si="5"/>
        <v>365</v>
      </c>
      <c r="B377" s="116">
        <f>'Initial Client Information'!B377</f>
        <v>0</v>
      </c>
      <c r="C377" s="117">
        <f>'Initial Client Information'!C377</f>
        <v>0</v>
      </c>
      <c r="D377" s="118">
        <f>'Initial Client Information'!D377</f>
        <v>0</v>
      </c>
      <c r="E377" s="130">
        <f>'Initial Client Information'!E377</f>
        <v>0</v>
      </c>
      <c r="F377" s="140"/>
      <c r="G377" s="136"/>
      <c r="H377" s="136"/>
      <c r="I377" s="142"/>
      <c r="J377" s="176">
        <f>'Discharge Information'!F377</f>
        <v>0</v>
      </c>
      <c r="K377" s="87"/>
    </row>
    <row r="378" spans="1:11" ht="60" customHeight="1" x14ac:dyDescent="0.25">
      <c r="A378" s="1">
        <f t="shared" si="5"/>
        <v>366</v>
      </c>
      <c r="B378" s="116">
        <f>'Initial Client Information'!B378</f>
        <v>0</v>
      </c>
      <c r="C378" s="117">
        <f>'Initial Client Information'!C378</f>
        <v>0</v>
      </c>
      <c r="D378" s="118">
        <f>'Initial Client Information'!D378</f>
        <v>0</v>
      </c>
      <c r="E378" s="130">
        <f>'Initial Client Information'!E378</f>
        <v>0</v>
      </c>
      <c r="F378" s="140"/>
      <c r="G378" s="136"/>
      <c r="H378" s="136"/>
      <c r="I378" s="142"/>
      <c r="J378" s="176">
        <f>'Discharge Information'!F378</f>
        <v>0</v>
      </c>
      <c r="K378" s="87"/>
    </row>
    <row r="379" spans="1:11" ht="60" customHeight="1" x14ac:dyDescent="0.25">
      <c r="A379" s="1">
        <f t="shared" si="5"/>
        <v>367</v>
      </c>
      <c r="B379" s="116">
        <f>'Initial Client Information'!B379</f>
        <v>0</v>
      </c>
      <c r="C379" s="117">
        <f>'Initial Client Information'!C379</f>
        <v>0</v>
      </c>
      <c r="D379" s="118">
        <f>'Initial Client Information'!D379</f>
        <v>0</v>
      </c>
      <c r="E379" s="130">
        <f>'Initial Client Information'!E379</f>
        <v>0</v>
      </c>
      <c r="F379" s="140"/>
      <c r="G379" s="136"/>
      <c r="H379" s="136"/>
      <c r="I379" s="142"/>
      <c r="J379" s="176">
        <f>'Discharge Information'!F379</f>
        <v>0</v>
      </c>
      <c r="K379" s="87"/>
    </row>
    <row r="380" spans="1:11" ht="60" customHeight="1" x14ac:dyDescent="0.25">
      <c r="A380" s="1">
        <f t="shared" si="5"/>
        <v>368</v>
      </c>
      <c r="B380" s="116">
        <f>'Initial Client Information'!B380</f>
        <v>0</v>
      </c>
      <c r="C380" s="117">
        <f>'Initial Client Information'!C380</f>
        <v>0</v>
      </c>
      <c r="D380" s="118">
        <f>'Initial Client Information'!D380</f>
        <v>0</v>
      </c>
      <c r="E380" s="130">
        <f>'Initial Client Information'!E380</f>
        <v>0</v>
      </c>
      <c r="F380" s="140"/>
      <c r="G380" s="136"/>
      <c r="H380" s="136"/>
      <c r="I380" s="142"/>
      <c r="J380" s="176">
        <f>'Discharge Information'!F380</f>
        <v>0</v>
      </c>
      <c r="K380" s="87"/>
    </row>
    <row r="381" spans="1:11" ht="60" customHeight="1" x14ac:dyDescent="0.25">
      <c r="A381" s="1">
        <f t="shared" si="5"/>
        <v>369</v>
      </c>
      <c r="B381" s="116">
        <f>'Initial Client Information'!B381</f>
        <v>0</v>
      </c>
      <c r="C381" s="117">
        <f>'Initial Client Information'!C381</f>
        <v>0</v>
      </c>
      <c r="D381" s="118">
        <f>'Initial Client Information'!D381</f>
        <v>0</v>
      </c>
      <c r="E381" s="130">
        <f>'Initial Client Information'!E381</f>
        <v>0</v>
      </c>
      <c r="F381" s="140"/>
      <c r="G381" s="136"/>
      <c r="H381" s="136"/>
      <c r="I381" s="142"/>
      <c r="J381" s="176">
        <f>'Discharge Information'!F381</f>
        <v>0</v>
      </c>
      <c r="K381" s="87"/>
    </row>
    <row r="382" spans="1:11" ht="60" customHeight="1" x14ac:dyDescent="0.25">
      <c r="A382" s="1">
        <f t="shared" si="5"/>
        <v>370</v>
      </c>
      <c r="B382" s="116">
        <f>'Initial Client Information'!B382</f>
        <v>0</v>
      </c>
      <c r="C382" s="117">
        <f>'Initial Client Information'!C382</f>
        <v>0</v>
      </c>
      <c r="D382" s="118">
        <f>'Initial Client Information'!D382</f>
        <v>0</v>
      </c>
      <c r="E382" s="130">
        <f>'Initial Client Information'!E382</f>
        <v>0</v>
      </c>
      <c r="F382" s="140"/>
      <c r="G382" s="136"/>
      <c r="H382" s="136"/>
      <c r="I382" s="142"/>
      <c r="J382" s="176">
        <f>'Discharge Information'!F382</f>
        <v>0</v>
      </c>
      <c r="K382" s="87"/>
    </row>
    <row r="383" spans="1:11" ht="60" customHeight="1" x14ac:dyDescent="0.25">
      <c r="A383" s="1">
        <f t="shared" si="5"/>
        <v>371</v>
      </c>
      <c r="B383" s="116">
        <f>'Initial Client Information'!B383</f>
        <v>0</v>
      </c>
      <c r="C383" s="117">
        <f>'Initial Client Information'!C383</f>
        <v>0</v>
      </c>
      <c r="D383" s="118">
        <f>'Initial Client Information'!D383</f>
        <v>0</v>
      </c>
      <c r="E383" s="130">
        <f>'Initial Client Information'!E383</f>
        <v>0</v>
      </c>
      <c r="F383" s="140"/>
      <c r="G383" s="136"/>
      <c r="H383" s="136"/>
      <c r="I383" s="142"/>
      <c r="J383" s="176">
        <f>'Discharge Information'!F383</f>
        <v>0</v>
      </c>
      <c r="K383" s="87"/>
    </row>
    <row r="384" spans="1:11" ht="60" customHeight="1" x14ac:dyDescent="0.25">
      <c r="A384" s="1">
        <f t="shared" si="5"/>
        <v>372</v>
      </c>
      <c r="B384" s="116">
        <f>'Initial Client Information'!B384</f>
        <v>0</v>
      </c>
      <c r="C384" s="117">
        <f>'Initial Client Information'!C384</f>
        <v>0</v>
      </c>
      <c r="D384" s="118">
        <f>'Initial Client Information'!D384</f>
        <v>0</v>
      </c>
      <c r="E384" s="130">
        <f>'Initial Client Information'!E384</f>
        <v>0</v>
      </c>
      <c r="F384" s="140"/>
      <c r="G384" s="136"/>
      <c r="H384" s="136"/>
      <c r="I384" s="142"/>
      <c r="J384" s="176">
        <f>'Discharge Information'!F384</f>
        <v>0</v>
      </c>
      <c r="K384" s="87"/>
    </row>
    <row r="385" spans="1:11" ht="60" customHeight="1" x14ac:dyDescent="0.25">
      <c r="A385" s="1">
        <f t="shared" si="5"/>
        <v>373</v>
      </c>
      <c r="B385" s="116">
        <f>'Initial Client Information'!B385</f>
        <v>0</v>
      </c>
      <c r="C385" s="117">
        <f>'Initial Client Information'!C385</f>
        <v>0</v>
      </c>
      <c r="D385" s="118">
        <f>'Initial Client Information'!D385</f>
        <v>0</v>
      </c>
      <c r="E385" s="130">
        <f>'Initial Client Information'!E385</f>
        <v>0</v>
      </c>
      <c r="F385" s="140"/>
      <c r="G385" s="136"/>
      <c r="H385" s="136"/>
      <c r="I385" s="142"/>
      <c r="J385" s="176">
        <f>'Discharge Information'!F385</f>
        <v>0</v>
      </c>
      <c r="K385" s="87"/>
    </row>
    <row r="386" spans="1:11" ht="60" customHeight="1" x14ac:dyDescent="0.25">
      <c r="A386" s="1">
        <f t="shared" si="5"/>
        <v>374</v>
      </c>
      <c r="B386" s="116">
        <f>'Initial Client Information'!B386</f>
        <v>0</v>
      </c>
      <c r="C386" s="117">
        <f>'Initial Client Information'!C386</f>
        <v>0</v>
      </c>
      <c r="D386" s="118">
        <f>'Initial Client Information'!D386</f>
        <v>0</v>
      </c>
      <c r="E386" s="130">
        <f>'Initial Client Information'!E386</f>
        <v>0</v>
      </c>
      <c r="F386" s="140"/>
      <c r="G386" s="136"/>
      <c r="H386" s="136"/>
      <c r="I386" s="142"/>
      <c r="J386" s="176">
        <f>'Discharge Information'!F386</f>
        <v>0</v>
      </c>
      <c r="K386" s="87"/>
    </row>
    <row r="387" spans="1:11" ht="60" customHeight="1" x14ac:dyDescent="0.25">
      <c r="A387" s="1">
        <f t="shared" si="5"/>
        <v>375</v>
      </c>
      <c r="B387" s="116">
        <f>'Initial Client Information'!B387</f>
        <v>0</v>
      </c>
      <c r="C387" s="117">
        <f>'Initial Client Information'!C387</f>
        <v>0</v>
      </c>
      <c r="D387" s="118">
        <f>'Initial Client Information'!D387</f>
        <v>0</v>
      </c>
      <c r="E387" s="130">
        <f>'Initial Client Information'!E387</f>
        <v>0</v>
      </c>
      <c r="F387" s="140"/>
      <c r="G387" s="136"/>
      <c r="H387" s="136"/>
      <c r="I387" s="142"/>
      <c r="J387" s="176">
        <f>'Discharge Information'!F387</f>
        <v>0</v>
      </c>
      <c r="K387" s="87"/>
    </row>
    <row r="388" spans="1:11" ht="60" customHeight="1" x14ac:dyDescent="0.25">
      <c r="A388" s="1">
        <f t="shared" si="5"/>
        <v>376</v>
      </c>
      <c r="B388" s="116">
        <f>'Initial Client Information'!B388</f>
        <v>0</v>
      </c>
      <c r="C388" s="117">
        <f>'Initial Client Information'!C388</f>
        <v>0</v>
      </c>
      <c r="D388" s="118">
        <f>'Initial Client Information'!D388</f>
        <v>0</v>
      </c>
      <c r="E388" s="130">
        <f>'Initial Client Information'!E388</f>
        <v>0</v>
      </c>
      <c r="F388" s="140"/>
      <c r="G388" s="136"/>
      <c r="H388" s="136"/>
      <c r="I388" s="142"/>
      <c r="J388" s="176">
        <f>'Discharge Information'!F388</f>
        <v>0</v>
      </c>
      <c r="K388" s="87"/>
    </row>
    <row r="389" spans="1:11" ht="60" customHeight="1" x14ac:dyDescent="0.25">
      <c r="A389" s="1">
        <f t="shared" si="5"/>
        <v>377</v>
      </c>
      <c r="B389" s="116">
        <f>'Initial Client Information'!B389</f>
        <v>0</v>
      </c>
      <c r="C389" s="117">
        <f>'Initial Client Information'!C389</f>
        <v>0</v>
      </c>
      <c r="D389" s="118">
        <f>'Initial Client Information'!D389</f>
        <v>0</v>
      </c>
      <c r="E389" s="130">
        <f>'Initial Client Information'!E389</f>
        <v>0</v>
      </c>
      <c r="F389" s="140"/>
      <c r="G389" s="136"/>
      <c r="H389" s="136"/>
      <c r="I389" s="142"/>
      <c r="J389" s="176">
        <f>'Discharge Information'!F389</f>
        <v>0</v>
      </c>
      <c r="K389" s="87"/>
    </row>
    <row r="390" spans="1:11" ht="60" customHeight="1" x14ac:dyDescent="0.25">
      <c r="A390" s="1">
        <f t="shared" si="5"/>
        <v>378</v>
      </c>
      <c r="B390" s="116">
        <f>'Initial Client Information'!B390</f>
        <v>0</v>
      </c>
      <c r="C390" s="117">
        <f>'Initial Client Information'!C390</f>
        <v>0</v>
      </c>
      <c r="D390" s="118">
        <f>'Initial Client Information'!D390</f>
        <v>0</v>
      </c>
      <c r="E390" s="130">
        <f>'Initial Client Information'!E390</f>
        <v>0</v>
      </c>
      <c r="F390" s="140"/>
      <c r="G390" s="136"/>
      <c r="H390" s="136"/>
      <c r="I390" s="142"/>
      <c r="J390" s="176">
        <f>'Discharge Information'!F390</f>
        <v>0</v>
      </c>
      <c r="K390" s="87"/>
    </row>
    <row r="391" spans="1:11" ht="60" customHeight="1" x14ac:dyDescent="0.25">
      <c r="A391" s="1">
        <f t="shared" si="5"/>
        <v>379</v>
      </c>
      <c r="B391" s="116">
        <f>'Initial Client Information'!B391</f>
        <v>0</v>
      </c>
      <c r="C391" s="117">
        <f>'Initial Client Information'!C391</f>
        <v>0</v>
      </c>
      <c r="D391" s="118">
        <f>'Initial Client Information'!D391</f>
        <v>0</v>
      </c>
      <c r="E391" s="130">
        <f>'Initial Client Information'!E391</f>
        <v>0</v>
      </c>
      <c r="F391" s="140"/>
      <c r="G391" s="136"/>
      <c r="H391" s="136"/>
      <c r="I391" s="142"/>
      <c r="J391" s="176">
        <f>'Discharge Information'!F391</f>
        <v>0</v>
      </c>
      <c r="K391" s="87"/>
    </row>
    <row r="392" spans="1:11" ht="60" customHeight="1" x14ac:dyDescent="0.25">
      <c r="A392" s="1">
        <f t="shared" si="5"/>
        <v>380</v>
      </c>
      <c r="B392" s="116">
        <f>'Initial Client Information'!B392</f>
        <v>0</v>
      </c>
      <c r="C392" s="117">
        <f>'Initial Client Information'!C392</f>
        <v>0</v>
      </c>
      <c r="D392" s="118">
        <f>'Initial Client Information'!D392</f>
        <v>0</v>
      </c>
      <c r="E392" s="130">
        <f>'Initial Client Information'!E392</f>
        <v>0</v>
      </c>
      <c r="F392" s="140"/>
      <c r="G392" s="136"/>
      <c r="H392" s="136"/>
      <c r="I392" s="142"/>
      <c r="J392" s="176">
        <f>'Discharge Information'!F392</f>
        <v>0</v>
      </c>
      <c r="K392" s="87"/>
    </row>
    <row r="393" spans="1:11" ht="60" customHeight="1" x14ac:dyDescent="0.25">
      <c r="A393" s="1">
        <f t="shared" si="5"/>
        <v>381</v>
      </c>
      <c r="B393" s="116">
        <f>'Initial Client Information'!B393</f>
        <v>0</v>
      </c>
      <c r="C393" s="117">
        <f>'Initial Client Information'!C393</f>
        <v>0</v>
      </c>
      <c r="D393" s="118">
        <f>'Initial Client Information'!D393</f>
        <v>0</v>
      </c>
      <c r="E393" s="130">
        <f>'Initial Client Information'!E393</f>
        <v>0</v>
      </c>
      <c r="F393" s="140"/>
      <c r="G393" s="136"/>
      <c r="H393" s="136"/>
      <c r="I393" s="142"/>
      <c r="J393" s="176">
        <f>'Discharge Information'!F393</f>
        <v>0</v>
      </c>
      <c r="K393" s="87"/>
    </row>
    <row r="394" spans="1:11" ht="60" customHeight="1" x14ac:dyDescent="0.25">
      <c r="A394" s="1">
        <f t="shared" si="5"/>
        <v>382</v>
      </c>
      <c r="B394" s="116">
        <f>'Initial Client Information'!B394</f>
        <v>0</v>
      </c>
      <c r="C394" s="117">
        <f>'Initial Client Information'!C394</f>
        <v>0</v>
      </c>
      <c r="D394" s="118">
        <f>'Initial Client Information'!D394</f>
        <v>0</v>
      </c>
      <c r="E394" s="130">
        <f>'Initial Client Information'!E394</f>
        <v>0</v>
      </c>
      <c r="F394" s="140"/>
      <c r="G394" s="136"/>
      <c r="H394" s="136"/>
      <c r="I394" s="142"/>
      <c r="J394" s="176">
        <f>'Discharge Information'!F394</f>
        <v>0</v>
      </c>
      <c r="K394" s="87"/>
    </row>
    <row r="395" spans="1:11" ht="60" customHeight="1" x14ac:dyDescent="0.25">
      <c r="A395" s="1">
        <f t="shared" si="5"/>
        <v>383</v>
      </c>
      <c r="B395" s="116">
        <f>'Initial Client Information'!B395</f>
        <v>0</v>
      </c>
      <c r="C395" s="117">
        <f>'Initial Client Information'!C395</f>
        <v>0</v>
      </c>
      <c r="D395" s="118">
        <f>'Initial Client Information'!D395</f>
        <v>0</v>
      </c>
      <c r="E395" s="130">
        <f>'Initial Client Information'!E395</f>
        <v>0</v>
      </c>
      <c r="F395" s="140"/>
      <c r="G395" s="136"/>
      <c r="H395" s="136"/>
      <c r="I395" s="142"/>
      <c r="J395" s="176">
        <f>'Discharge Information'!F395</f>
        <v>0</v>
      </c>
      <c r="K395" s="87"/>
    </row>
    <row r="396" spans="1:11" ht="60" customHeight="1" x14ac:dyDescent="0.25">
      <c r="A396" s="1">
        <f t="shared" si="5"/>
        <v>384</v>
      </c>
      <c r="B396" s="116">
        <f>'Initial Client Information'!B396</f>
        <v>0</v>
      </c>
      <c r="C396" s="117">
        <f>'Initial Client Information'!C396</f>
        <v>0</v>
      </c>
      <c r="D396" s="118">
        <f>'Initial Client Information'!D396</f>
        <v>0</v>
      </c>
      <c r="E396" s="130">
        <f>'Initial Client Information'!E396</f>
        <v>0</v>
      </c>
      <c r="F396" s="140"/>
      <c r="G396" s="136"/>
      <c r="H396" s="136"/>
      <c r="I396" s="142"/>
      <c r="J396" s="176">
        <f>'Discharge Information'!F396</f>
        <v>0</v>
      </c>
      <c r="K396" s="87"/>
    </row>
    <row r="397" spans="1:11" ht="60" customHeight="1" x14ac:dyDescent="0.25">
      <c r="A397" s="1">
        <f t="shared" si="5"/>
        <v>385</v>
      </c>
      <c r="B397" s="116">
        <f>'Initial Client Information'!B397</f>
        <v>0</v>
      </c>
      <c r="C397" s="117">
        <f>'Initial Client Information'!C397</f>
        <v>0</v>
      </c>
      <c r="D397" s="118">
        <f>'Initial Client Information'!D397</f>
        <v>0</v>
      </c>
      <c r="E397" s="130">
        <f>'Initial Client Information'!E397</f>
        <v>0</v>
      </c>
      <c r="F397" s="140"/>
      <c r="G397" s="136"/>
      <c r="H397" s="136"/>
      <c r="I397" s="142"/>
      <c r="J397" s="176">
        <f>'Discharge Information'!F397</f>
        <v>0</v>
      </c>
      <c r="K397" s="87"/>
    </row>
    <row r="398" spans="1:11" ht="60" customHeight="1" x14ac:dyDescent="0.25">
      <c r="A398" s="1">
        <f t="shared" ref="A398:A461" si="6">ROW(A386)</f>
        <v>386</v>
      </c>
      <c r="B398" s="116">
        <f>'Initial Client Information'!B398</f>
        <v>0</v>
      </c>
      <c r="C398" s="117">
        <f>'Initial Client Information'!C398</f>
        <v>0</v>
      </c>
      <c r="D398" s="118">
        <f>'Initial Client Information'!D398</f>
        <v>0</v>
      </c>
      <c r="E398" s="130">
        <f>'Initial Client Information'!E398</f>
        <v>0</v>
      </c>
      <c r="F398" s="140"/>
      <c r="G398" s="136"/>
      <c r="H398" s="136"/>
      <c r="I398" s="142"/>
      <c r="J398" s="176">
        <f>'Discharge Information'!F398</f>
        <v>0</v>
      </c>
      <c r="K398" s="87"/>
    </row>
    <row r="399" spans="1:11" ht="60" customHeight="1" x14ac:dyDescent="0.25">
      <c r="A399" s="1">
        <f t="shared" si="6"/>
        <v>387</v>
      </c>
      <c r="B399" s="116">
        <f>'Initial Client Information'!B399</f>
        <v>0</v>
      </c>
      <c r="C399" s="117">
        <f>'Initial Client Information'!C399</f>
        <v>0</v>
      </c>
      <c r="D399" s="118">
        <f>'Initial Client Information'!D399</f>
        <v>0</v>
      </c>
      <c r="E399" s="130">
        <f>'Initial Client Information'!E399</f>
        <v>0</v>
      </c>
      <c r="F399" s="140"/>
      <c r="G399" s="136"/>
      <c r="H399" s="136"/>
      <c r="I399" s="142"/>
      <c r="J399" s="176">
        <f>'Discharge Information'!F399</f>
        <v>0</v>
      </c>
      <c r="K399" s="87"/>
    </row>
    <row r="400" spans="1:11" ht="60" customHeight="1" x14ac:dyDescent="0.25">
      <c r="A400" s="1">
        <f t="shared" si="6"/>
        <v>388</v>
      </c>
      <c r="B400" s="116">
        <f>'Initial Client Information'!B400</f>
        <v>0</v>
      </c>
      <c r="C400" s="117">
        <f>'Initial Client Information'!C400</f>
        <v>0</v>
      </c>
      <c r="D400" s="118">
        <f>'Initial Client Information'!D400</f>
        <v>0</v>
      </c>
      <c r="E400" s="130">
        <f>'Initial Client Information'!E400</f>
        <v>0</v>
      </c>
      <c r="F400" s="140"/>
      <c r="G400" s="136"/>
      <c r="H400" s="136"/>
      <c r="I400" s="142"/>
      <c r="J400" s="176">
        <f>'Discharge Information'!F400</f>
        <v>0</v>
      </c>
      <c r="K400" s="87"/>
    </row>
    <row r="401" spans="1:11" ht="60" customHeight="1" x14ac:dyDescent="0.25">
      <c r="A401" s="1">
        <f t="shared" si="6"/>
        <v>389</v>
      </c>
      <c r="B401" s="116">
        <f>'Initial Client Information'!B401</f>
        <v>0</v>
      </c>
      <c r="C401" s="117">
        <f>'Initial Client Information'!C401</f>
        <v>0</v>
      </c>
      <c r="D401" s="118">
        <f>'Initial Client Information'!D401</f>
        <v>0</v>
      </c>
      <c r="E401" s="130">
        <f>'Initial Client Information'!E401</f>
        <v>0</v>
      </c>
      <c r="F401" s="140"/>
      <c r="G401" s="136"/>
      <c r="H401" s="136"/>
      <c r="I401" s="142"/>
      <c r="J401" s="176">
        <f>'Discharge Information'!F401</f>
        <v>0</v>
      </c>
      <c r="K401" s="87"/>
    </row>
    <row r="402" spans="1:11" ht="60" customHeight="1" x14ac:dyDescent="0.25">
      <c r="A402" s="1">
        <f t="shared" si="6"/>
        <v>390</v>
      </c>
      <c r="B402" s="116">
        <f>'Initial Client Information'!B402</f>
        <v>0</v>
      </c>
      <c r="C402" s="117">
        <f>'Initial Client Information'!C402</f>
        <v>0</v>
      </c>
      <c r="D402" s="118">
        <f>'Initial Client Information'!D402</f>
        <v>0</v>
      </c>
      <c r="E402" s="130">
        <f>'Initial Client Information'!E402</f>
        <v>0</v>
      </c>
      <c r="F402" s="140"/>
      <c r="G402" s="136"/>
      <c r="H402" s="136"/>
      <c r="I402" s="142"/>
      <c r="J402" s="176">
        <f>'Discharge Information'!F402</f>
        <v>0</v>
      </c>
      <c r="K402" s="87"/>
    </row>
    <row r="403" spans="1:11" ht="60" customHeight="1" x14ac:dyDescent="0.25">
      <c r="A403" s="1">
        <f t="shared" si="6"/>
        <v>391</v>
      </c>
      <c r="B403" s="116">
        <f>'Initial Client Information'!B403</f>
        <v>0</v>
      </c>
      <c r="C403" s="117">
        <f>'Initial Client Information'!C403</f>
        <v>0</v>
      </c>
      <c r="D403" s="118">
        <f>'Initial Client Information'!D403</f>
        <v>0</v>
      </c>
      <c r="E403" s="130">
        <f>'Initial Client Information'!E403</f>
        <v>0</v>
      </c>
      <c r="F403" s="140"/>
      <c r="G403" s="136"/>
      <c r="H403" s="136"/>
      <c r="I403" s="142"/>
      <c r="J403" s="176">
        <f>'Discharge Information'!F403</f>
        <v>0</v>
      </c>
      <c r="K403" s="87"/>
    </row>
    <row r="404" spans="1:11" ht="60" customHeight="1" x14ac:dyDescent="0.25">
      <c r="A404" s="1">
        <f t="shared" si="6"/>
        <v>392</v>
      </c>
      <c r="B404" s="116">
        <f>'Initial Client Information'!B404</f>
        <v>0</v>
      </c>
      <c r="C404" s="117">
        <f>'Initial Client Information'!C404</f>
        <v>0</v>
      </c>
      <c r="D404" s="118">
        <f>'Initial Client Information'!D404</f>
        <v>0</v>
      </c>
      <c r="E404" s="130">
        <f>'Initial Client Information'!E404</f>
        <v>0</v>
      </c>
      <c r="F404" s="140"/>
      <c r="G404" s="136"/>
      <c r="H404" s="136"/>
      <c r="I404" s="142"/>
      <c r="J404" s="176">
        <f>'Discharge Information'!F404</f>
        <v>0</v>
      </c>
      <c r="K404" s="87"/>
    </row>
    <row r="405" spans="1:11" ht="60" customHeight="1" x14ac:dyDescent="0.25">
      <c r="A405" s="1">
        <f t="shared" si="6"/>
        <v>393</v>
      </c>
      <c r="B405" s="116">
        <f>'Initial Client Information'!B405</f>
        <v>0</v>
      </c>
      <c r="C405" s="117">
        <f>'Initial Client Information'!C405</f>
        <v>0</v>
      </c>
      <c r="D405" s="118">
        <f>'Initial Client Information'!D405</f>
        <v>0</v>
      </c>
      <c r="E405" s="130">
        <f>'Initial Client Information'!E405</f>
        <v>0</v>
      </c>
      <c r="F405" s="140"/>
      <c r="G405" s="136"/>
      <c r="H405" s="136"/>
      <c r="I405" s="142"/>
      <c r="J405" s="176">
        <f>'Discharge Information'!F405</f>
        <v>0</v>
      </c>
      <c r="K405" s="87"/>
    </row>
    <row r="406" spans="1:11" ht="60" customHeight="1" x14ac:dyDescent="0.25">
      <c r="A406" s="1">
        <f t="shared" si="6"/>
        <v>394</v>
      </c>
      <c r="B406" s="116">
        <f>'Initial Client Information'!B406</f>
        <v>0</v>
      </c>
      <c r="C406" s="117">
        <f>'Initial Client Information'!C406</f>
        <v>0</v>
      </c>
      <c r="D406" s="118">
        <f>'Initial Client Information'!D406</f>
        <v>0</v>
      </c>
      <c r="E406" s="130">
        <f>'Initial Client Information'!E406</f>
        <v>0</v>
      </c>
      <c r="F406" s="140"/>
      <c r="G406" s="136"/>
      <c r="H406" s="136"/>
      <c r="I406" s="142"/>
      <c r="J406" s="176">
        <f>'Discharge Information'!F406</f>
        <v>0</v>
      </c>
      <c r="K406" s="87"/>
    </row>
    <row r="407" spans="1:11" ht="60" customHeight="1" x14ac:dyDescent="0.25">
      <c r="A407" s="1">
        <f t="shared" si="6"/>
        <v>395</v>
      </c>
      <c r="B407" s="116">
        <f>'Initial Client Information'!B407</f>
        <v>0</v>
      </c>
      <c r="C407" s="117">
        <f>'Initial Client Information'!C407</f>
        <v>0</v>
      </c>
      <c r="D407" s="118">
        <f>'Initial Client Information'!D407</f>
        <v>0</v>
      </c>
      <c r="E407" s="130">
        <f>'Initial Client Information'!E407</f>
        <v>0</v>
      </c>
      <c r="F407" s="140"/>
      <c r="G407" s="136"/>
      <c r="H407" s="136"/>
      <c r="I407" s="142"/>
      <c r="J407" s="176">
        <f>'Discharge Information'!F407</f>
        <v>0</v>
      </c>
      <c r="K407" s="87"/>
    </row>
    <row r="408" spans="1:11" ht="60" customHeight="1" x14ac:dyDescent="0.25">
      <c r="A408" s="1">
        <f t="shared" si="6"/>
        <v>396</v>
      </c>
      <c r="B408" s="116">
        <f>'Initial Client Information'!B408</f>
        <v>0</v>
      </c>
      <c r="C408" s="117">
        <f>'Initial Client Information'!C408</f>
        <v>0</v>
      </c>
      <c r="D408" s="118">
        <f>'Initial Client Information'!D408</f>
        <v>0</v>
      </c>
      <c r="E408" s="130">
        <f>'Initial Client Information'!E408</f>
        <v>0</v>
      </c>
      <c r="F408" s="140"/>
      <c r="G408" s="136"/>
      <c r="H408" s="136"/>
      <c r="I408" s="142"/>
      <c r="J408" s="176">
        <f>'Discharge Information'!F408</f>
        <v>0</v>
      </c>
      <c r="K408" s="87"/>
    </row>
    <row r="409" spans="1:11" ht="60" customHeight="1" x14ac:dyDescent="0.25">
      <c r="A409" s="1">
        <f t="shared" si="6"/>
        <v>397</v>
      </c>
      <c r="B409" s="116">
        <f>'Initial Client Information'!B409</f>
        <v>0</v>
      </c>
      <c r="C409" s="117">
        <f>'Initial Client Information'!C409</f>
        <v>0</v>
      </c>
      <c r="D409" s="118">
        <f>'Initial Client Information'!D409</f>
        <v>0</v>
      </c>
      <c r="E409" s="130">
        <f>'Initial Client Information'!E409</f>
        <v>0</v>
      </c>
      <c r="F409" s="140"/>
      <c r="G409" s="136"/>
      <c r="H409" s="136"/>
      <c r="I409" s="142"/>
      <c r="J409" s="176">
        <f>'Discharge Information'!F409</f>
        <v>0</v>
      </c>
      <c r="K409" s="87"/>
    </row>
    <row r="410" spans="1:11" ht="60" customHeight="1" x14ac:dyDescent="0.25">
      <c r="A410" s="1">
        <f t="shared" si="6"/>
        <v>398</v>
      </c>
      <c r="B410" s="116">
        <f>'Initial Client Information'!B410</f>
        <v>0</v>
      </c>
      <c r="C410" s="117">
        <f>'Initial Client Information'!C410</f>
        <v>0</v>
      </c>
      <c r="D410" s="118">
        <f>'Initial Client Information'!D410</f>
        <v>0</v>
      </c>
      <c r="E410" s="130">
        <f>'Initial Client Information'!E410</f>
        <v>0</v>
      </c>
      <c r="F410" s="140"/>
      <c r="G410" s="136"/>
      <c r="H410" s="136"/>
      <c r="I410" s="142"/>
      <c r="J410" s="176">
        <f>'Discharge Information'!F410</f>
        <v>0</v>
      </c>
      <c r="K410" s="87"/>
    </row>
    <row r="411" spans="1:11" ht="60" customHeight="1" x14ac:dyDescent="0.25">
      <c r="A411" s="1">
        <f t="shared" si="6"/>
        <v>399</v>
      </c>
      <c r="B411" s="116">
        <f>'Initial Client Information'!B411</f>
        <v>0</v>
      </c>
      <c r="C411" s="117">
        <f>'Initial Client Information'!C411</f>
        <v>0</v>
      </c>
      <c r="D411" s="118">
        <f>'Initial Client Information'!D411</f>
        <v>0</v>
      </c>
      <c r="E411" s="130">
        <f>'Initial Client Information'!E411</f>
        <v>0</v>
      </c>
      <c r="F411" s="140"/>
      <c r="G411" s="136"/>
      <c r="H411" s="136"/>
      <c r="I411" s="142"/>
      <c r="J411" s="176">
        <f>'Discharge Information'!F411</f>
        <v>0</v>
      </c>
      <c r="K411" s="87"/>
    </row>
    <row r="412" spans="1:11" ht="60" customHeight="1" x14ac:dyDescent="0.25">
      <c r="A412" s="1">
        <f t="shared" si="6"/>
        <v>400</v>
      </c>
      <c r="B412" s="116">
        <f>'Initial Client Information'!B412</f>
        <v>0</v>
      </c>
      <c r="C412" s="117">
        <f>'Initial Client Information'!C412</f>
        <v>0</v>
      </c>
      <c r="D412" s="118">
        <f>'Initial Client Information'!D412</f>
        <v>0</v>
      </c>
      <c r="E412" s="130">
        <f>'Initial Client Information'!E412</f>
        <v>0</v>
      </c>
      <c r="F412" s="140"/>
      <c r="G412" s="136"/>
      <c r="H412" s="136"/>
      <c r="I412" s="142"/>
      <c r="J412" s="176">
        <f>'Discharge Information'!F412</f>
        <v>0</v>
      </c>
      <c r="K412" s="87"/>
    </row>
    <row r="413" spans="1:11" ht="60" customHeight="1" x14ac:dyDescent="0.25">
      <c r="A413" s="1">
        <f t="shared" si="6"/>
        <v>401</v>
      </c>
      <c r="B413" s="116">
        <f>'Initial Client Information'!B413</f>
        <v>0</v>
      </c>
      <c r="C413" s="117">
        <f>'Initial Client Information'!C413</f>
        <v>0</v>
      </c>
      <c r="D413" s="118">
        <f>'Initial Client Information'!D413</f>
        <v>0</v>
      </c>
      <c r="E413" s="130">
        <f>'Initial Client Information'!E413</f>
        <v>0</v>
      </c>
      <c r="F413" s="140"/>
      <c r="G413" s="136"/>
      <c r="H413" s="136"/>
      <c r="I413" s="142"/>
      <c r="J413" s="176">
        <f>'Discharge Information'!F413</f>
        <v>0</v>
      </c>
      <c r="K413" s="87"/>
    </row>
    <row r="414" spans="1:11" ht="60" customHeight="1" x14ac:dyDescent="0.25">
      <c r="A414" s="1">
        <f t="shared" si="6"/>
        <v>402</v>
      </c>
      <c r="B414" s="116">
        <f>'Initial Client Information'!B414</f>
        <v>0</v>
      </c>
      <c r="C414" s="117">
        <f>'Initial Client Information'!C414</f>
        <v>0</v>
      </c>
      <c r="D414" s="118">
        <f>'Initial Client Information'!D414</f>
        <v>0</v>
      </c>
      <c r="E414" s="130">
        <f>'Initial Client Information'!E414</f>
        <v>0</v>
      </c>
      <c r="F414" s="140"/>
      <c r="G414" s="136"/>
      <c r="H414" s="136"/>
      <c r="I414" s="142"/>
      <c r="J414" s="176">
        <f>'Discharge Information'!F414</f>
        <v>0</v>
      </c>
      <c r="K414" s="87"/>
    </row>
    <row r="415" spans="1:11" ht="60" customHeight="1" x14ac:dyDescent="0.25">
      <c r="A415" s="1">
        <f t="shared" si="6"/>
        <v>403</v>
      </c>
      <c r="B415" s="116">
        <f>'Initial Client Information'!B415</f>
        <v>0</v>
      </c>
      <c r="C415" s="117">
        <f>'Initial Client Information'!C415</f>
        <v>0</v>
      </c>
      <c r="D415" s="118">
        <f>'Initial Client Information'!D415</f>
        <v>0</v>
      </c>
      <c r="E415" s="130">
        <f>'Initial Client Information'!E415</f>
        <v>0</v>
      </c>
      <c r="F415" s="140"/>
      <c r="G415" s="136"/>
      <c r="H415" s="136"/>
      <c r="I415" s="142"/>
      <c r="J415" s="176">
        <f>'Discharge Information'!F415</f>
        <v>0</v>
      </c>
      <c r="K415" s="87"/>
    </row>
    <row r="416" spans="1:11" ht="60" customHeight="1" x14ac:dyDescent="0.25">
      <c r="A416" s="1">
        <f t="shared" si="6"/>
        <v>404</v>
      </c>
      <c r="B416" s="116">
        <f>'Initial Client Information'!B416</f>
        <v>0</v>
      </c>
      <c r="C416" s="117">
        <f>'Initial Client Information'!C416</f>
        <v>0</v>
      </c>
      <c r="D416" s="118">
        <f>'Initial Client Information'!D416</f>
        <v>0</v>
      </c>
      <c r="E416" s="130">
        <f>'Initial Client Information'!E416</f>
        <v>0</v>
      </c>
      <c r="F416" s="140"/>
      <c r="G416" s="136"/>
      <c r="H416" s="136"/>
      <c r="I416" s="142"/>
      <c r="J416" s="176">
        <f>'Discharge Information'!F416</f>
        <v>0</v>
      </c>
      <c r="K416" s="87"/>
    </row>
    <row r="417" spans="1:11" ht="60" customHeight="1" x14ac:dyDescent="0.25">
      <c r="A417" s="1">
        <f t="shared" si="6"/>
        <v>405</v>
      </c>
      <c r="B417" s="116">
        <f>'Initial Client Information'!B417</f>
        <v>0</v>
      </c>
      <c r="C417" s="117">
        <f>'Initial Client Information'!C417</f>
        <v>0</v>
      </c>
      <c r="D417" s="118">
        <f>'Initial Client Information'!D417</f>
        <v>0</v>
      </c>
      <c r="E417" s="130">
        <f>'Initial Client Information'!E417</f>
        <v>0</v>
      </c>
      <c r="F417" s="140"/>
      <c r="G417" s="136"/>
      <c r="H417" s="136"/>
      <c r="I417" s="142"/>
      <c r="J417" s="176">
        <f>'Discharge Information'!F417</f>
        <v>0</v>
      </c>
      <c r="K417" s="87"/>
    </row>
    <row r="418" spans="1:11" ht="60" customHeight="1" x14ac:dyDescent="0.25">
      <c r="A418" s="1">
        <f t="shared" si="6"/>
        <v>406</v>
      </c>
      <c r="B418" s="116">
        <f>'Initial Client Information'!B418</f>
        <v>0</v>
      </c>
      <c r="C418" s="117">
        <f>'Initial Client Information'!C418</f>
        <v>0</v>
      </c>
      <c r="D418" s="118">
        <f>'Initial Client Information'!D418</f>
        <v>0</v>
      </c>
      <c r="E418" s="130">
        <f>'Initial Client Information'!E418</f>
        <v>0</v>
      </c>
      <c r="F418" s="140"/>
      <c r="G418" s="136"/>
      <c r="H418" s="136"/>
      <c r="I418" s="142"/>
      <c r="J418" s="176">
        <f>'Discharge Information'!F418</f>
        <v>0</v>
      </c>
      <c r="K418" s="87"/>
    </row>
    <row r="419" spans="1:11" ht="60" customHeight="1" x14ac:dyDescent="0.25">
      <c r="A419" s="1">
        <f t="shared" si="6"/>
        <v>407</v>
      </c>
      <c r="B419" s="116">
        <f>'Initial Client Information'!B419</f>
        <v>0</v>
      </c>
      <c r="C419" s="117">
        <f>'Initial Client Information'!C419</f>
        <v>0</v>
      </c>
      <c r="D419" s="118">
        <f>'Initial Client Information'!D419</f>
        <v>0</v>
      </c>
      <c r="E419" s="130">
        <f>'Initial Client Information'!E419</f>
        <v>0</v>
      </c>
      <c r="F419" s="140"/>
      <c r="G419" s="136"/>
      <c r="H419" s="136"/>
      <c r="I419" s="142"/>
      <c r="J419" s="176">
        <f>'Discharge Information'!F419</f>
        <v>0</v>
      </c>
      <c r="K419" s="87"/>
    </row>
    <row r="420" spans="1:11" ht="60" customHeight="1" x14ac:dyDescent="0.25">
      <c r="A420" s="1">
        <f t="shared" si="6"/>
        <v>408</v>
      </c>
      <c r="B420" s="116">
        <f>'Initial Client Information'!B420</f>
        <v>0</v>
      </c>
      <c r="C420" s="117">
        <f>'Initial Client Information'!C420</f>
        <v>0</v>
      </c>
      <c r="D420" s="118">
        <f>'Initial Client Information'!D420</f>
        <v>0</v>
      </c>
      <c r="E420" s="130">
        <f>'Initial Client Information'!E420</f>
        <v>0</v>
      </c>
      <c r="F420" s="140"/>
      <c r="G420" s="136"/>
      <c r="H420" s="136"/>
      <c r="I420" s="142"/>
      <c r="J420" s="176">
        <f>'Discharge Information'!F420</f>
        <v>0</v>
      </c>
      <c r="K420" s="87"/>
    </row>
    <row r="421" spans="1:11" ht="60" customHeight="1" x14ac:dyDescent="0.25">
      <c r="A421" s="1">
        <f t="shared" si="6"/>
        <v>409</v>
      </c>
      <c r="B421" s="116">
        <f>'Initial Client Information'!B421</f>
        <v>0</v>
      </c>
      <c r="C421" s="117">
        <f>'Initial Client Information'!C421</f>
        <v>0</v>
      </c>
      <c r="D421" s="118">
        <f>'Initial Client Information'!D421</f>
        <v>0</v>
      </c>
      <c r="E421" s="130">
        <f>'Initial Client Information'!E421</f>
        <v>0</v>
      </c>
      <c r="F421" s="140"/>
      <c r="G421" s="136"/>
      <c r="H421" s="136"/>
      <c r="I421" s="142"/>
      <c r="J421" s="176">
        <f>'Discharge Information'!F421</f>
        <v>0</v>
      </c>
      <c r="K421" s="87"/>
    </row>
    <row r="422" spans="1:11" ht="60" customHeight="1" x14ac:dyDescent="0.25">
      <c r="A422" s="1">
        <f t="shared" si="6"/>
        <v>410</v>
      </c>
      <c r="B422" s="116">
        <f>'Initial Client Information'!B422</f>
        <v>0</v>
      </c>
      <c r="C422" s="117">
        <f>'Initial Client Information'!C422</f>
        <v>0</v>
      </c>
      <c r="D422" s="118">
        <f>'Initial Client Information'!D422</f>
        <v>0</v>
      </c>
      <c r="E422" s="130">
        <f>'Initial Client Information'!E422</f>
        <v>0</v>
      </c>
      <c r="F422" s="140"/>
      <c r="G422" s="136"/>
      <c r="H422" s="136"/>
      <c r="I422" s="142"/>
      <c r="J422" s="176">
        <f>'Discharge Information'!F422</f>
        <v>0</v>
      </c>
      <c r="K422" s="87"/>
    </row>
    <row r="423" spans="1:11" ht="60" customHeight="1" x14ac:dyDescent="0.25">
      <c r="A423" s="1">
        <f t="shared" si="6"/>
        <v>411</v>
      </c>
      <c r="B423" s="116">
        <f>'Initial Client Information'!B423</f>
        <v>0</v>
      </c>
      <c r="C423" s="117">
        <f>'Initial Client Information'!C423</f>
        <v>0</v>
      </c>
      <c r="D423" s="118">
        <f>'Initial Client Information'!D423</f>
        <v>0</v>
      </c>
      <c r="E423" s="130">
        <f>'Initial Client Information'!E423</f>
        <v>0</v>
      </c>
      <c r="F423" s="140"/>
      <c r="G423" s="136"/>
      <c r="H423" s="136"/>
      <c r="I423" s="142"/>
      <c r="J423" s="176">
        <f>'Discharge Information'!F423</f>
        <v>0</v>
      </c>
      <c r="K423" s="87"/>
    </row>
    <row r="424" spans="1:11" ht="60" customHeight="1" x14ac:dyDescent="0.25">
      <c r="A424" s="1">
        <f t="shared" si="6"/>
        <v>412</v>
      </c>
      <c r="B424" s="116">
        <f>'Initial Client Information'!B424</f>
        <v>0</v>
      </c>
      <c r="C424" s="117">
        <f>'Initial Client Information'!C424</f>
        <v>0</v>
      </c>
      <c r="D424" s="118">
        <f>'Initial Client Information'!D424</f>
        <v>0</v>
      </c>
      <c r="E424" s="130">
        <f>'Initial Client Information'!E424</f>
        <v>0</v>
      </c>
      <c r="F424" s="140"/>
      <c r="G424" s="136"/>
      <c r="H424" s="136"/>
      <c r="I424" s="142"/>
      <c r="J424" s="176">
        <f>'Discharge Information'!F424</f>
        <v>0</v>
      </c>
      <c r="K424" s="87"/>
    </row>
    <row r="425" spans="1:11" ht="60" customHeight="1" x14ac:dyDescent="0.25">
      <c r="A425" s="1">
        <f t="shared" si="6"/>
        <v>413</v>
      </c>
      <c r="B425" s="116">
        <f>'Initial Client Information'!B425</f>
        <v>0</v>
      </c>
      <c r="C425" s="117">
        <f>'Initial Client Information'!C425</f>
        <v>0</v>
      </c>
      <c r="D425" s="118">
        <f>'Initial Client Information'!D425</f>
        <v>0</v>
      </c>
      <c r="E425" s="130">
        <f>'Initial Client Information'!E425</f>
        <v>0</v>
      </c>
      <c r="F425" s="140"/>
      <c r="G425" s="136"/>
      <c r="H425" s="136"/>
      <c r="I425" s="142"/>
      <c r="J425" s="176">
        <f>'Discharge Information'!F425</f>
        <v>0</v>
      </c>
      <c r="K425" s="87"/>
    </row>
    <row r="426" spans="1:11" ht="60" customHeight="1" x14ac:dyDescent="0.25">
      <c r="A426" s="1">
        <f t="shared" si="6"/>
        <v>414</v>
      </c>
      <c r="B426" s="116">
        <f>'Initial Client Information'!B426</f>
        <v>0</v>
      </c>
      <c r="C426" s="117">
        <f>'Initial Client Information'!C426</f>
        <v>0</v>
      </c>
      <c r="D426" s="118">
        <f>'Initial Client Information'!D426</f>
        <v>0</v>
      </c>
      <c r="E426" s="130">
        <f>'Initial Client Information'!E426</f>
        <v>0</v>
      </c>
      <c r="F426" s="140"/>
      <c r="G426" s="136"/>
      <c r="H426" s="136"/>
      <c r="I426" s="142"/>
      <c r="J426" s="176">
        <f>'Discharge Information'!F426</f>
        <v>0</v>
      </c>
      <c r="K426" s="87"/>
    </row>
    <row r="427" spans="1:11" ht="60" customHeight="1" x14ac:dyDescent="0.25">
      <c r="A427" s="1">
        <f t="shared" si="6"/>
        <v>415</v>
      </c>
      <c r="B427" s="116">
        <f>'Initial Client Information'!B427</f>
        <v>0</v>
      </c>
      <c r="C427" s="117">
        <f>'Initial Client Information'!C427</f>
        <v>0</v>
      </c>
      <c r="D427" s="118">
        <f>'Initial Client Information'!D427</f>
        <v>0</v>
      </c>
      <c r="E427" s="130">
        <f>'Initial Client Information'!E427</f>
        <v>0</v>
      </c>
      <c r="F427" s="140"/>
      <c r="G427" s="136"/>
      <c r="H427" s="136"/>
      <c r="I427" s="142"/>
      <c r="J427" s="176">
        <f>'Discharge Information'!F427</f>
        <v>0</v>
      </c>
      <c r="K427" s="87"/>
    </row>
    <row r="428" spans="1:11" ht="60" customHeight="1" x14ac:dyDescent="0.25">
      <c r="A428" s="1">
        <f t="shared" si="6"/>
        <v>416</v>
      </c>
      <c r="B428" s="116">
        <f>'Initial Client Information'!B428</f>
        <v>0</v>
      </c>
      <c r="C428" s="117">
        <f>'Initial Client Information'!C428</f>
        <v>0</v>
      </c>
      <c r="D428" s="118">
        <f>'Initial Client Information'!D428</f>
        <v>0</v>
      </c>
      <c r="E428" s="130">
        <f>'Initial Client Information'!E428</f>
        <v>0</v>
      </c>
      <c r="F428" s="140"/>
      <c r="G428" s="136"/>
      <c r="H428" s="136"/>
      <c r="I428" s="142"/>
      <c r="J428" s="176">
        <f>'Discharge Information'!F428</f>
        <v>0</v>
      </c>
      <c r="K428" s="87"/>
    </row>
    <row r="429" spans="1:11" ht="60" customHeight="1" x14ac:dyDescent="0.25">
      <c r="A429" s="1">
        <f t="shared" si="6"/>
        <v>417</v>
      </c>
      <c r="B429" s="116">
        <f>'Initial Client Information'!B429</f>
        <v>0</v>
      </c>
      <c r="C429" s="117">
        <f>'Initial Client Information'!C429</f>
        <v>0</v>
      </c>
      <c r="D429" s="118">
        <f>'Initial Client Information'!D429</f>
        <v>0</v>
      </c>
      <c r="E429" s="130">
        <f>'Initial Client Information'!E429</f>
        <v>0</v>
      </c>
      <c r="F429" s="140"/>
      <c r="G429" s="136"/>
      <c r="H429" s="136"/>
      <c r="I429" s="142"/>
      <c r="J429" s="176">
        <f>'Discharge Information'!F429</f>
        <v>0</v>
      </c>
      <c r="K429" s="87"/>
    </row>
    <row r="430" spans="1:11" ht="60" customHeight="1" x14ac:dyDescent="0.25">
      <c r="A430" s="1">
        <f t="shared" si="6"/>
        <v>418</v>
      </c>
      <c r="B430" s="116">
        <f>'Initial Client Information'!B430</f>
        <v>0</v>
      </c>
      <c r="C430" s="117">
        <f>'Initial Client Information'!C430</f>
        <v>0</v>
      </c>
      <c r="D430" s="118">
        <f>'Initial Client Information'!D430</f>
        <v>0</v>
      </c>
      <c r="E430" s="130">
        <f>'Initial Client Information'!E430</f>
        <v>0</v>
      </c>
      <c r="F430" s="140"/>
      <c r="G430" s="136"/>
      <c r="H430" s="136"/>
      <c r="I430" s="142"/>
      <c r="J430" s="176">
        <f>'Discharge Information'!F430</f>
        <v>0</v>
      </c>
      <c r="K430" s="87"/>
    </row>
    <row r="431" spans="1:11" ht="60" customHeight="1" x14ac:dyDescent="0.25">
      <c r="A431" s="1">
        <f t="shared" si="6"/>
        <v>419</v>
      </c>
      <c r="B431" s="116">
        <f>'Initial Client Information'!B431</f>
        <v>0</v>
      </c>
      <c r="C431" s="117">
        <f>'Initial Client Information'!C431</f>
        <v>0</v>
      </c>
      <c r="D431" s="118">
        <f>'Initial Client Information'!D431</f>
        <v>0</v>
      </c>
      <c r="E431" s="130">
        <f>'Initial Client Information'!E431</f>
        <v>0</v>
      </c>
      <c r="F431" s="140"/>
      <c r="G431" s="136"/>
      <c r="H431" s="136"/>
      <c r="I431" s="142"/>
      <c r="J431" s="176">
        <f>'Discharge Information'!F431</f>
        <v>0</v>
      </c>
      <c r="K431" s="87"/>
    </row>
    <row r="432" spans="1:11" ht="60" customHeight="1" x14ac:dyDescent="0.25">
      <c r="A432" s="1">
        <f t="shared" si="6"/>
        <v>420</v>
      </c>
      <c r="B432" s="116">
        <f>'Initial Client Information'!B432</f>
        <v>0</v>
      </c>
      <c r="C432" s="117">
        <f>'Initial Client Information'!C432</f>
        <v>0</v>
      </c>
      <c r="D432" s="118">
        <f>'Initial Client Information'!D432</f>
        <v>0</v>
      </c>
      <c r="E432" s="130">
        <f>'Initial Client Information'!E432</f>
        <v>0</v>
      </c>
      <c r="F432" s="140"/>
      <c r="G432" s="136"/>
      <c r="H432" s="136"/>
      <c r="I432" s="142"/>
      <c r="J432" s="176">
        <f>'Discharge Information'!F432</f>
        <v>0</v>
      </c>
      <c r="K432" s="87"/>
    </row>
    <row r="433" spans="1:11" ht="60" customHeight="1" x14ac:dyDescent="0.25">
      <c r="A433" s="1">
        <f t="shared" si="6"/>
        <v>421</v>
      </c>
      <c r="B433" s="116">
        <f>'Initial Client Information'!B433</f>
        <v>0</v>
      </c>
      <c r="C433" s="117">
        <f>'Initial Client Information'!C433</f>
        <v>0</v>
      </c>
      <c r="D433" s="118">
        <f>'Initial Client Information'!D433</f>
        <v>0</v>
      </c>
      <c r="E433" s="130">
        <f>'Initial Client Information'!E433</f>
        <v>0</v>
      </c>
      <c r="F433" s="140"/>
      <c r="G433" s="136"/>
      <c r="H433" s="136"/>
      <c r="I433" s="142"/>
      <c r="J433" s="176">
        <f>'Discharge Information'!F433</f>
        <v>0</v>
      </c>
      <c r="K433" s="87"/>
    </row>
    <row r="434" spans="1:11" ht="60" customHeight="1" x14ac:dyDescent="0.25">
      <c r="A434" s="1">
        <f t="shared" si="6"/>
        <v>422</v>
      </c>
      <c r="B434" s="116">
        <f>'Initial Client Information'!B434</f>
        <v>0</v>
      </c>
      <c r="C434" s="117">
        <f>'Initial Client Information'!C434</f>
        <v>0</v>
      </c>
      <c r="D434" s="118">
        <f>'Initial Client Information'!D434</f>
        <v>0</v>
      </c>
      <c r="E434" s="130">
        <f>'Initial Client Information'!E434</f>
        <v>0</v>
      </c>
      <c r="F434" s="140"/>
      <c r="G434" s="136"/>
      <c r="H434" s="136"/>
      <c r="I434" s="142"/>
      <c r="J434" s="176">
        <f>'Discharge Information'!F434</f>
        <v>0</v>
      </c>
      <c r="K434" s="87"/>
    </row>
    <row r="435" spans="1:11" ht="60" customHeight="1" x14ac:dyDescent="0.25">
      <c r="A435" s="1">
        <f t="shared" si="6"/>
        <v>423</v>
      </c>
      <c r="B435" s="116">
        <f>'Initial Client Information'!B435</f>
        <v>0</v>
      </c>
      <c r="C435" s="117">
        <f>'Initial Client Information'!C435</f>
        <v>0</v>
      </c>
      <c r="D435" s="118">
        <f>'Initial Client Information'!D435</f>
        <v>0</v>
      </c>
      <c r="E435" s="130">
        <f>'Initial Client Information'!E435</f>
        <v>0</v>
      </c>
      <c r="F435" s="140"/>
      <c r="G435" s="136"/>
      <c r="H435" s="136"/>
      <c r="I435" s="142"/>
      <c r="J435" s="176">
        <f>'Discharge Information'!F435</f>
        <v>0</v>
      </c>
      <c r="K435" s="87"/>
    </row>
    <row r="436" spans="1:11" ht="60" customHeight="1" x14ac:dyDescent="0.25">
      <c r="A436" s="1">
        <f t="shared" si="6"/>
        <v>424</v>
      </c>
      <c r="B436" s="116">
        <f>'Initial Client Information'!B436</f>
        <v>0</v>
      </c>
      <c r="C436" s="117">
        <f>'Initial Client Information'!C436</f>
        <v>0</v>
      </c>
      <c r="D436" s="118">
        <f>'Initial Client Information'!D436</f>
        <v>0</v>
      </c>
      <c r="E436" s="130">
        <f>'Initial Client Information'!E436</f>
        <v>0</v>
      </c>
      <c r="F436" s="140"/>
      <c r="G436" s="136"/>
      <c r="H436" s="136"/>
      <c r="I436" s="142"/>
      <c r="J436" s="176">
        <f>'Discharge Information'!F436</f>
        <v>0</v>
      </c>
      <c r="K436" s="87"/>
    </row>
    <row r="437" spans="1:11" ht="60" customHeight="1" x14ac:dyDescent="0.25">
      <c r="A437" s="1">
        <f t="shared" si="6"/>
        <v>425</v>
      </c>
      <c r="B437" s="116">
        <f>'Initial Client Information'!B437</f>
        <v>0</v>
      </c>
      <c r="C437" s="117">
        <f>'Initial Client Information'!C437</f>
        <v>0</v>
      </c>
      <c r="D437" s="118">
        <f>'Initial Client Information'!D437</f>
        <v>0</v>
      </c>
      <c r="E437" s="130">
        <f>'Initial Client Information'!E437</f>
        <v>0</v>
      </c>
      <c r="F437" s="140"/>
      <c r="G437" s="136"/>
      <c r="H437" s="136"/>
      <c r="I437" s="142"/>
      <c r="J437" s="176">
        <f>'Discharge Information'!F437</f>
        <v>0</v>
      </c>
      <c r="K437" s="87"/>
    </row>
    <row r="438" spans="1:11" ht="60" customHeight="1" x14ac:dyDescent="0.25">
      <c r="A438" s="1">
        <f t="shared" si="6"/>
        <v>426</v>
      </c>
      <c r="B438" s="116">
        <f>'Initial Client Information'!B438</f>
        <v>0</v>
      </c>
      <c r="C438" s="117">
        <f>'Initial Client Information'!C438</f>
        <v>0</v>
      </c>
      <c r="D438" s="118">
        <f>'Initial Client Information'!D438</f>
        <v>0</v>
      </c>
      <c r="E438" s="130">
        <f>'Initial Client Information'!E438</f>
        <v>0</v>
      </c>
      <c r="F438" s="140"/>
      <c r="G438" s="136"/>
      <c r="H438" s="136"/>
      <c r="I438" s="142"/>
      <c r="J438" s="176">
        <f>'Discharge Information'!F438</f>
        <v>0</v>
      </c>
      <c r="K438" s="87"/>
    </row>
    <row r="439" spans="1:11" ht="60" customHeight="1" x14ac:dyDescent="0.25">
      <c r="A439" s="1">
        <f t="shared" si="6"/>
        <v>427</v>
      </c>
      <c r="B439" s="116">
        <f>'Initial Client Information'!B439</f>
        <v>0</v>
      </c>
      <c r="C439" s="117">
        <f>'Initial Client Information'!C439</f>
        <v>0</v>
      </c>
      <c r="D439" s="118">
        <f>'Initial Client Information'!D439</f>
        <v>0</v>
      </c>
      <c r="E439" s="130">
        <f>'Initial Client Information'!E439</f>
        <v>0</v>
      </c>
      <c r="F439" s="140"/>
      <c r="G439" s="136"/>
      <c r="H439" s="136"/>
      <c r="I439" s="142"/>
      <c r="J439" s="176">
        <f>'Discharge Information'!F439</f>
        <v>0</v>
      </c>
      <c r="K439" s="87"/>
    </row>
    <row r="440" spans="1:11" ht="60" customHeight="1" x14ac:dyDescent="0.25">
      <c r="A440" s="1">
        <f t="shared" si="6"/>
        <v>428</v>
      </c>
      <c r="B440" s="116">
        <f>'Initial Client Information'!B440</f>
        <v>0</v>
      </c>
      <c r="C440" s="117">
        <f>'Initial Client Information'!C440</f>
        <v>0</v>
      </c>
      <c r="D440" s="118">
        <f>'Initial Client Information'!D440</f>
        <v>0</v>
      </c>
      <c r="E440" s="130">
        <f>'Initial Client Information'!E440</f>
        <v>0</v>
      </c>
      <c r="F440" s="140"/>
      <c r="G440" s="136"/>
      <c r="H440" s="136"/>
      <c r="I440" s="142"/>
      <c r="J440" s="176">
        <f>'Discharge Information'!F440</f>
        <v>0</v>
      </c>
      <c r="K440" s="87"/>
    </row>
    <row r="441" spans="1:11" ht="60" customHeight="1" x14ac:dyDescent="0.25">
      <c r="A441" s="1">
        <f t="shared" si="6"/>
        <v>429</v>
      </c>
      <c r="B441" s="116">
        <f>'Initial Client Information'!B441</f>
        <v>0</v>
      </c>
      <c r="C441" s="117">
        <f>'Initial Client Information'!C441</f>
        <v>0</v>
      </c>
      <c r="D441" s="118">
        <f>'Initial Client Information'!D441</f>
        <v>0</v>
      </c>
      <c r="E441" s="130">
        <f>'Initial Client Information'!E441</f>
        <v>0</v>
      </c>
      <c r="F441" s="140"/>
      <c r="G441" s="136"/>
      <c r="H441" s="136"/>
      <c r="I441" s="142"/>
      <c r="J441" s="176">
        <f>'Discharge Information'!F441</f>
        <v>0</v>
      </c>
      <c r="K441" s="87"/>
    </row>
    <row r="442" spans="1:11" ht="60" customHeight="1" x14ac:dyDescent="0.25">
      <c r="A442" s="1">
        <f t="shared" si="6"/>
        <v>430</v>
      </c>
      <c r="B442" s="116">
        <f>'Initial Client Information'!B442</f>
        <v>0</v>
      </c>
      <c r="C442" s="117">
        <f>'Initial Client Information'!C442</f>
        <v>0</v>
      </c>
      <c r="D442" s="118">
        <f>'Initial Client Information'!D442</f>
        <v>0</v>
      </c>
      <c r="E442" s="130">
        <f>'Initial Client Information'!E442</f>
        <v>0</v>
      </c>
      <c r="F442" s="140"/>
      <c r="G442" s="136"/>
      <c r="H442" s="136"/>
      <c r="I442" s="142"/>
      <c r="J442" s="176">
        <f>'Discharge Information'!F442</f>
        <v>0</v>
      </c>
      <c r="K442" s="87"/>
    </row>
    <row r="443" spans="1:11" ht="60" customHeight="1" x14ac:dyDescent="0.25">
      <c r="A443" s="1">
        <f t="shared" si="6"/>
        <v>431</v>
      </c>
      <c r="B443" s="116">
        <f>'Initial Client Information'!B443</f>
        <v>0</v>
      </c>
      <c r="C443" s="117">
        <f>'Initial Client Information'!C443</f>
        <v>0</v>
      </c>
      <c r="D443" s="118">
        <f>'Initial Client Information'!D443</f>
        <v>0</v>
      </c>
      <c r="E443" s="130">
        <f>'Initial Client Information'!E443</f>
        <v>0</v>
      </c>
      <c r="F443" s="140"/>
      <c r="G443" s="136"/>
      <c r="H443" s="136"/>
      <c r="I443" s="142"/>
      <c r="J443" s="176">
        <f>'Discharge Information'!F443</f>
        <v>0</v>
      </c>
      <c r="K443" s="87"/>
    </row>
    <row r="444" spans="1:11" ht="60" customHeight="1" x14ac:dyDescent="0.25">
      <c r="A444" s="1">
        <f t="shared" si="6"/>
        <v>432</v>
      </c>
      <c r="B444" s="116">
        <f>'Initial Client Information'!B444</f>
        <v>0</v>
      </c>
      <c r="C444" s="117">
        <f>'Initial Client Information'!C444</f>
        <v>0</v>
      </c>
      <c r="D444" s="118">
        <f>'Initial Client Information'!D444</f>
        <v>0</v>
      </c>
      <c r="E444" s="130">
        <f>'Initial Client Information'!E444</f>
        <v>0</v>
      </c>
      <c r="F444" s="140"/>
      <c r="G444" s="136"/>
      <c r="H444" s="136"/>
      <c r="I444" s="142"/>
      <c r="J444" s="176">
        <f>'Discharge Information'!F444</f>
        <v>0</v>
      </c>
      <c r="K444" s="87"/>
    </row>
    <row r="445" spans="1:11" ht="60" customHeight="1" x14ac:dyDescent="0.25">
      <c r="A445" s="1">
        <f t="shared" si="6"/>
        <v>433</v>
      </c>
      <c r="B445" s="116">
        <f>'Initial Client Information'!B445</f>
        <v>0</v>
      </c>
      <c r="C445" s="117">
        <f>'Initial Client Information'!C445</f>
        <v>0</v>
      </c>
      <c r="D445" s="118">
        <f>'Initial Client Information'!D445</f>
        <v>0</v>
      </c>
      <c r="E445" s="130">
        <f>'Initial Client Information'!E445</f>
        <v>0</v>
      </c>
      <c r="F445" s="140"/>
      <c r="G445" s="136"/>
      <c r="H445" s="136"/>
      <c r="I445" s="142"/>
      <c r="J445" s="176">
        <f>'Discharge Information'!F445</f>
        <v>0</v>
      </c>
      <c r="K445" s="87"/>
    </row>
    <row r="446" spans="1:11" ht="60" customHeight="1" x14ac:dyDescent="0.25">
      <c r="A446" s="1">
        <f t="shared" si="6"/>
        <v>434</v>
      </c>
      <c r="B446" s="116">
        <f>'Initial Client Information'!B446</f>
        <v>0</v>
      </c>
      <c r="C446" s="117">
        <f>'Initial Client Information'!C446</f>
        <v>0</v>
      </c>
      <c r="D446" s="118">
        <f>'Initial Client Information'!D446</f>
        <v>0</v>
      </c>
      <c r="E446" s="130">
        <f>'Initial Client Information'!E446</f>
        <v>0</v>
      </c>
      <c r="F446" s="140"/>
      <c r="G446" s="136"/>
      <c r="H446" s="136"/>
      <c r="I446" s="142"/>
      <c r="J446" s="176">
        <f>'Discharge Information'!F446</f>
        <v>0</v>
      </c>
      <c r="K446" s="87"/>
    </row>
    <row r="447" spans="1:11" ht="60" customHeight="1" x14ac:dyDescent="0.25">
      <c r="A447" s="1">
        <f t="shared" si="6"/>
        <v>435</v>
      </c>
      <c r="B447" s="116">
        <f>'Initial Client Information'!B447</f>
        <v>0</v>
      </c>
      <c r="C447" s="117">
        <f>'Initial Client Information'!C447</f>
        <v>0</v>
      </c>
      <c r="D447" s="118">
        <f>'Initial Client Information'!D447</f>
        <v>0</v>
      </c>
      <c r="E447" s="130">
        <f>'Initial Client Information'!E447</f>
        <v>0</v>
      </c>
      <c r="F447" s="140"/>
      <c r="G447" s="136"/>
      <c r="H447" s="136"/>
      <c r="I447" s="142"/>
      <c r="J447" s="176">
        <f>'Discharge Information'!F447</f>
        <v>0</v>
      </c>
      <c r="K447" s="87"/>
    </row>
    <row r="448" spans="1:11" ht="60" customHeight="1" x14ac:dyDescent="0.25">
      <c r="A448" s="1">
        <f t="shared" si="6"/>
        <v>436</v>
      </c>
      <c r="B448" s="116">
        <f>'Initial Client Information'!B448</f>
        <v>0</v>
      </c>
      <c r="C448" s="117">
        <f>'Initial Client Information'!C448</f>
        <v>0</v>
      </c>
      <c r="D448" s="118">
        <f>'Initial Client Information'!D448</f>
        <v>0</v>
      </c>
      <c r="E448" s="130">
        <f>'Initial Client Information'!E448</f>
        <v>0</v>
      </c>
      <c r="F448" s="140"/>
      <c r="G448" s="136"/>
      <c r="H448" s="136"/>
      <c r="I448" s="142"/>
      <c r="J448" s="176">
        <f>'Discharge Information'!F448</f>
        <v>0</v>
      </c>
      <c r="K448" s="87"/>
    </row>
    <row r="449" spans="1:11" ht="60" customHeight="1" x14ac:dyDescent="0.25">
      <c r="A449" s="1">
        <f t="shared" si="6"/>
        <v>437</v>
      </c>
      <c r="B449" s="116">
        <f>'Initial Client Information'!B449</f>
        <v>0</v>
      </c>
      <c r="C449" s="117">
        <f>'Initial Client Information'!C449</f>
        <v>0</v>
      </c>
      <c r="D449" s="118">
        <f>'Initial Client Information'!D449</f>
        <v>0</v>
      </c>
      <c r="E449" s="130">
        <f>'Initial Client Information'!E449</f>
        <v>0</v>
      </c>
      <c r="F449" s="140"/>
      <c r="G449" s="136"/>
      <c r="H449" s="136"/>
      <c r="I449" s="142"/>
      <c r="J449" s="176">
        <f>'Discharge Information'!F449</f>
        <v>0</v>
      </c>
      <c r="K449" s="87"/>
    </row>
    <row r="450" spans="1:11" ht="60" customHeight="1" x14ac:dyDescent="0.25">
      <c r="A450" s="1">
        <f t="shared" si="6"/>
        <v>438</v>
      </c>
      <c r="B450" s="116">
        <f>'Initial Client Information'!B450</f>
        <v>0</v>
      </c>
      <c r="C450" s="117">
        <f>'Initial Client Information'!C450</f>
        <v>0</v>
      </c>
      <c r="D450" s="118">
        <f>'Initial Client Information'!D450</f>
        <v>0</v>
      </c>
      <c r="E450" s="130">
        <f>'Initial Client Information'!E450</f>
        <v>0</v>
      </c>
      <c r="F450" s="140"/>
      <c r="G450" s="136"/>
      <c r="H450" s="136"/>
      <c r="I450" s="142"/>
      <c r="J450" s="176">
        <f>'Discharge Information'!F450</f>
        <v>0</v>
      </c>
      <c r="K450" s="87"/>
    </row>
    <row r="451" spans="1:11" ht="60" customHeight="1" x14ac:dyDescent="0.25">
      <c r="A451" s="1">
        <f t="shared" si="6"/>
        <v>439</v>
      </c>
      <c r="B451" s="116">
        <f>'Initial Client Information'!B451</f>
        <v>0</v>
      </c>
      <c r="C451" s="117">
        <f>'Initial Client Information'!C451</f>
        <v>0</v>
      </c>
      <c r="D451" s="118">
        <f>'Initial Client Information'!D451</f>
        <v>0</v>
      </c>
      <c r="E451" s="130">
        <f>'Initial Client Information'!E451</f>
        <v>0</v>
      </c>
      <c r="F451" s="140"/>
      <c r="G451" s="136"/>
      <c r="H451" s="136"/>
      <c r="I451" s="142"/>
      <c r="J451" s="176">
        <f>'Discharge Information'!F451</f>
        <v>0</v>
      </c>
      <c r="K451" s="87"/>
    </row>
    <row r="452" spans="1:11" ht="60" customHeight="1" x14ac:dyDescent="0.25">
      <c r="A452" s="1">
        <f t="shared" si="6"/>
        <v>440</v>
      </c>
      <c r="B452" s="116">
        <f>'Initial Client Information'!B452</f>
        <v>0</v>
      </c>
      <c r="C452" s="117">
        <f>'Initial Client Information'!C452</f>
        <v>0</v>
      </c>
      <c r="D452" s="118">
        <f>'Initial Client Information'!D452</f>
        <v>0</v>
      </c>
      <c r="E452" s="130">
        <f>'Initial Client Information'!E452</f>
        <v>0</v>
      </c>
      <c r="F452" s="140"/>
      <c r="G452" s="136"/>
      <c r="H452" s="136"/>
      <c r="I452" s="142"/>
      <c r="J452" s="176">
        <f>'Discharge Information'!F452</f>
        <v>0</v>
      </c>
      <c r="K452" s="87"/>
    </row>
    <row r="453" spans="1:11" ht="60" customHeight="1" x14ac:dyDescent="0.25">
      <c r="A453" s="1">
        <f t="shared" si="6"/>
        <v>441</v>
      </c>
      <c r="B453" s="116">
        <f>'Initial Client Information'!B453</f>
        <v>0</v>
      </c>
      <c r="C453" s="117">
        <f>'Initial Client Information'!C453</f>
        <v>0</v>
      </c>
      <c r="D453" s="118">
        <f>'Initial Client Information'!D453</f>
        <v>0</v>
      </c>
      <c r="E453" s="130">
        <f>'Initial Client Information'!E453</f>
        <v>0</v>
      </c>
      <c r="F453" s="140"/>
      <c r="G453" s="136"/>
      <c r="H453" s="136"/>
      <c r="I453" s="142"/>
      <c r="J453" s="176">
        <f>'Discharge Information'!F453</f>
        <v>0</v>
      </c>
      <c r="K453" s="87"/>
    </row>
    <row r="454" spans="1:11" ht="60" customHeight="1" x14ac:dyDescent="0.25">
      <c r="A454" s="1">
        <f t="shared" si="6"/>
        <v>442</v>
      </c>
      <c r="B454" s="116">
        <f>'Initial Client Information'!B454</f>
        <v>0</v>
      </c>
      <c r="C454" s="117">
        <f>'Initial Client Information'!C454</f>
        <v>0</v>
      </c>
      <c r="D454" s="118">
        <f>'Initial Client Information'!D454</f>
        <v>0</v>
      </c>
      <c r="E454" s="130">
        <f>'Initial Client Information'!E454</f>
        <v>0</v>
      </c>
      <c r="F454" s="140"/>
      <c r="G454" s="136"/>
      <c r="H454" s="136"/>
      <c r="I454" s="142"/>
      <c r="J454" s="176">
        <f>'Discharge Information'!F454</f>
        <v>0</v>
      </c>
      <c r="K454" s="87"/>
    </row>
    <row r="455" spans="1:11" ht="60" customHeight="1" x14ac:dyDescent="0.25">
      <c r="A455" s="1">
        <f t="shared" si="6"/>
        <v>443</v>
      </c>
      <c r="B455" s="116">
        <f>'Initial Client Information'!B455</f>
        <v>0</v>
      </c>
      <c r="C455" s="117">
        <f>'Initial Client Information'!C455</f>
        <v>0</v>
      </c>
      <c r="D455" s="118">
        <f>'Initial Client Information'!D455</f>
        <v>0</v>
      </c>
      <c r="E455" s="130">
        <f>'Initial Client Information'!E455</f>
        <v>0</v>
      </c>
      <c r="F455" s="140"/>
      <c r="G455" s="136"/>
      <c r="H455" s="136"/>
      <c r="I455" s="142"/>
      <c r="J455" s="176">
        <f>'Discharge Information'!F455</f>
        <v>0</v>
      </c>
      <c r="K455" s="87"/>
    </row>
    <row r="456" spans="1:11" ht="60" customHeight="1" x14ac:dyDescent="0.25">
      <c r="A456" s="1">
        <f t="shared" si="6"/>
        <v>444</v>
      </c>
      <c r="B456" s="116">
        <f>'Initial Client Information'!B456</f>
        <v>0</v>
      </c>
      <c r="C456" s="117">
        <f>'Initial Client Information'!C456</f>
        <v>0</v>
      </c>
      <c r="D456" s="118">
        <f>'Initial Client Information'!D456</f>
        <v>0</v>
      </c>
      <c r="E456" s="130">
        <f>'Initial Client Information'!E456</f>
        <v>0</v>
      </c>
      <c r="F456" s="140"/>
      <c r="G456" s="136"/>
      <c r="H456" s="136"/>
      <c r="I456" s="142"/>
      <c r="J456" s="176">
        <f>'Discharge Information'!F456</f>
        <v>0</v>
      </c>
      <c r="K456" s="87"/>
    </row>
    <row r="457" spans="1:11" ht="60" customHeight="1" x14ac:dyDescent="0.25">
      <c r="A457" s="1">
        <f t="shared" si="6"/>
        <v>445</v>
      </c>
      <c r="B457" s="116">
        <f>'Initial Client Information'!B457</f>
        <v>0</v>
      </c>
      <c r="C457" s="117">
        <f>'Initial Client Information'!C457</f>
        <v>0</v>
      </c>
      <c r="D457" s="118">
        <f>'Initial Client Information'!D457</f>
        <v>0</v>
      </c>
      <c r="E457" s="130">
        <f>'Initial Client Information'!E457</f>
        <v>0</v>
      </c>
      <c r="F457" s="140"/>
      <c r="G457" s="136"/>
      <c r="H457" s="136"/>
      <c r="I457" s="142"/>
      <c r="J457" s="176">
        <f>'Discharge Information'!F457</f>
        <v>0</v>
      </c>
      <c r="K457" s="87"/>
    </row>
    <row r="458" spans="1:11" ht="60" customHeight="1" x14ac:dyDescent="0.25">
      <c r="A458" s="1">
        <f t="shared" si="6"/>
        <v>446</v>
      </c>
      <c r="B458" s="116">
        <f>'Initial Client Information'!B458</f>
        <v>0</v>
      </c>
      <c r="C458" s="117">
        <f>'Initial Client Information'!C458</f>
        <v>0</v>
      </c>
      <c r="D458" s="118">
        <f>'Initial Client Information'!D458</f>
        <v>0</v>
      </c>
      <c r="E458" s="130">
        <f>'Initial Client Information'!E458</f>
        <v>0</v>
      </c>
      <c r="F458" s="140"/>
      <c r="G458" s="136"/>
      <c r="H458" s="136"/>
      <c r="I458" s="142"/>
      <c r="J458" s="176">
        <f>'Discharge Information'!F458</f>
        <v>0</v>
      </c>
      <c r="K458" s="87"/>
    </row>
    <row r="459" spans="1:11" ht="60" customHeight="1" x14ac:dyDescent="0.25">
      <c r="A459" s="1">
        <f t="shared" si="6"/>
        <v>447</v>
      </c>
      <c r="B459" s="116">
        <f>'Initial Client Information'!B459</f>
        <v>0</v>
      </c>
      <c r="C459" s="117">
        <f>'Initial Client Information'!C459</f>
        <v>0</v>
      </c>
      <c r="D459" s="118">
        <f>'Initial Client Information'!D459</f>
        <v>0</v>
      </c>
      <c r="E459" s="130">
        <f>'Initial Client Information'!E459</f>
        <v>0</v>
      </c>
      <c r="F459" s="140"/>
      <c r="G459" s="136"/>
      <c r="H459" s="136"/>
      <c r="I459" s="142"/>
      <c r="J459" s="176">
        <f>'Discharge Information'!F459</f>
        <v>0</v>
      </c>
      <c r="K459" s="87"/>
    </row>
    <row r="460" spans="1:11" ht="60" customHeight="1" x14ac:dyDescent="0.25">
      <c r="A460" s="1">
        <f t="shared" si="6"/>
        <v>448</v>
      </c>
      <c r="B460" s="116">
        <f>'Initial Client Information'!B460</f>
        <v>0</v>
      </c>
      <c r="C460" s="117">
        <f>'Initial Client Information'!C460</f>
        <v>0</v>
      </c>
      <c r="D460" s="118">
        <f>'Initial Client Information'!D460</f>
        <v>0</v>
      </c>
      <c r="E460" s="130">
        <f>'Initial Client Information'!E460</f>
        <v>0</v>
      </c>
      <c r="F460" s="140"/>
      <c r="G460" s="136"/>
      <c r="H460" s="136"/>
      <c r="I460" s="142"/>
      <c r="J460" s="176">
        <f>'Discharge Information'!F460</f>
        <v>0</v>
      </c>
      <c r="K460" s="87"/>
    </row>
    <row r="461" spans="1:11" ht="60" customHeight="1" x14ac:dyDescent="0.25">
      <c r="A461" s="1">
        <f t="shared" si="6"/>
        <v>449</v>
      </c>
      <c r="B461" s="116">
        <f>'Initial Client Information'!B461</f>
        <v>0</v>
      </c>
      <c r="C461" s="117">
        <f>'Initial Client Information'!C461</f>
        <v>0</v>
      </c>
      <c r="D461" s="118">
        <f>'Initial Client Information'!D461</f>
        <v>0</v>
      </c>
      <c r="E461" s="130">
        <f>'Initial Client Information'!E461</f>
        <v>0</v>
      </c>
      <c r="F461" s="140"/>
      <c r="G461" s="136"/>
      <c r="H461" s="136"/>
      <c r="I461" s="142"/>
      <c r="J461" s="176">
        <f>'Discharge Information'!F461</f>
        <v>0</v>
      </c>
      <c r="K461" s="87"/>
    </row>
    <row r="462" spans="1:11" ht="60" customHeight="1" x14ac:dyDescent="0.25">
      <c r="A462" s="1">
        <f t="shared" ref="A462:A512" si="7">ROW(A450)</f>
        <v>450</v>
      </c>
      <c r="B462" s="116">
        <f>'Initial Client Information'!B462</f>
        <v>0</v>
      </c>
      <c r="C462" s="117">
        <f>'Initial Client Information'!C462</f>
        <v>0</v>
      </c>
      <c r="D462" s="118">
        <f>'Initial Client Information'!D462</f>
        <v>0</v>
      </c>
      <c r="E462" s="130">
        <f>'Initial Client Information'!E462</f>
        <v>0</v>
      </c>
      <c r="F462" s="140"/>
      <c r="G462" s="136"/>
      <c r="H462" s="136"/>
      <c r="I462" s="142"/>
      <c r="J462" s="176">
        <f>'Discharge Information'!F462</f>
        <v>0</v>
      </c>
      <c r="K462" s="87"/>
    </row>
    <row r="463" spans="1:11" ht="60" customHeight="1" x14ac:dyDescent="0.25">
      <c r="A463" s="1">
        <f t="shared" si="7"/>
        <v>451</v>
      </c>
      <c r="B463" s="116">
        <f>'Initial Client Information'!B463</f>
        <v>0</v>
      </c>
      <c r="C463" s="117">
        <f>'Initial Client Information'!C463</f>
        <v>0</v>
      </c>
      <c r="D463" s="118">
        <f>'Initial Client Information'!D463</f>
        <v>0</v>
      </c>
      <c r="E463" s="130">
        <f>'Initial Client Information'!E463</f>
        <v>0</v>
      </c>
      <c r="F463" s="140"/>
      <c r="G463" s="136"/>
      <c r="H463" s="136"/>
      <c r="I463" s="142"/>
      <c r="J463" s="176">
        <f>'Discharge Information'!F463</f>
        <v>0</v>
      </c>
      <c r="K463" s="87"/>
    </row>
    <row r="464" spans="1:11" ht="60" customHeight="1" x14ac:dyDescent="0.25">
      <c r="A464" s="1">
        <f t="shared" si="7"/>
        <v>452</v>
      </c>
      <c r="B464" s="116">
        <f>'Initial Client Information'!B464</f>
        <v>0</v>
      </c>
      <c r="C464" s="117">
        <f>'Initial Client Information'!C464</f>
        <v>0</v>
      </c>
      <c r="D464" s="118">
        <f>'Initial Client Information'!D464</f>
        <v>0</v>
      </c>
      <c r="E464" s="130">
        <f>'Initial Client Information'!E464</f>
        <v>0</v>
      </c>
      <c r="F464" s="140"/>
      <c r="G464" s="136"/>
      <c r="H464" s="136"/>
      <c r="I464" s="142"/>
      <c r="J464" s="176">
        <f>'Discharge Information'!F464</f>
        <v>0</v>
      </c>
      <c r="K464" s="87"/>
    </row>
    <row r="465" spans="1:11" ht="60" customHeight="1" x14ac:dyDescent="0.25">
      <c r="A465" s="1">
        <f t="shared" si="7"/>
        <v>453</v>
      </c>
      <c r="B465" s="116">
        <f>'Initial Client Information'!B465</f>
        <v>0</v>
      </c>
      <c r="C465" s="117">
        <f>'Initial Client Information'!C465</f>
        <v>0</v>
      </c>
      <c r="D465" s="118">
        <f>'Initial Client Information'!D465</f>
        <v>0</v>
      </c>
      <c r="E465" s="130">
        <f>'Initial Client Information'!E465</f>
        <v>0</v>
      </c>
      <c r="F465" s="140"/>
      <c r="G465" s="136"/>
      <c r="H465" s="136"/>
      <c r="I465" s="142"/>
      <c r="J465" s="176">
        <f>'Discharge Information'!F465</f>
        <v>0</v>
      </c>
      <c r="K465" s="87"/>
    </row>
    <row r="466" spans="1:11" ht="60" customHeight="1" x14ac:dyDescent="0.25">
      <c r="A466" s="1">
        <f t="shared" si="7"/>
        <v>454</v>
      </c>
      <c r="B466" s="116">
        <f>'Initial Client Information'!B466</f>
        <v>0</v>
      </c>
      <c r="C466" s="117">
        <f>'Initial Client Information'!C466</f>
        <v>0</v>
      </c>
      <c r="D466" s="118">
        <f>'Initial Client Information'!D466</f>
        <v>0</v>
      </c>
      <c r="E466" s="130">
        <f>'Initial Client Information'!E466</f>
        <v>0</v>
      </c>
      <c r="F466" s="140"/>
      <c r="G466" s="136"/>
      <c r="H466" s="136"/>
      <c r="I466" s="142"/>
      <c r="J466" s="176">
        <f>'Discharge Information'!F466</f>
        <v>0</v>
      </c>
      <c r="K466" s="87"/>
    </row>
    <row r="467" spans="1:11" ht="60" customHeight="1" x14ac:dyDescent="0.25">
      <c r="A467" s="1">
        <f t="shared" si="7"/>
        <v>455</v>
      </c>
      <c r="B467" s="116">
        <f>'Initial Client Information'!B467</f>
        <v>0</v>
      </c>
      <c r="C467" s="117">
        <f>'Initial Client Information'!C467</f>
        <v>0</v>
      </c>
      <c r="D467" s="118">
        <f>'Initial Client Information'!D467</f>
        <v>0</v>
      </c>
      <c r="E467" s="130">
        <f>'Initial Client Information'!E467</f>
        <v>0</v>
      </c>
      <c r="F467" s="140"/>
      <c r="G467" s="136"/>
      <c r="H467" s="136"/>
      <c r="I467" s="142"/>
      <c r="J467" s="176">
        <f>'Discharge Information'!F467</f>
        <v>0</v>
      </c>
      <c r="K467" s="87"/>
    </row>
    <row r="468" spans="1:11" ht="60" customHeight="1" x14ac:dyDescent="0.25">
      <c r="A468" s="1">
        <f t="shared" si="7"/>
        <v>456</v>
      </c>
      <c r="B468" s="116">
        <f>'Initial Client Information'!B468</f>
        <v>0</v>
      </c>
      <c r="C468" s="117">
        <f>'Initial Client Information'!C468</f>
        <v>0</v>
      </c>
      <c r="D468" s="118">
        <f>'Initial Client Information'!D468</f>
        <v>0</v>
      </c>
      <c r="E468" s="130">
        <f>'Initial Client Information'!E468</f>
        <v>0</v>
      </c>
      <c r="F468" s="140"/>
      <c r="G468" s="136"/>
      <c r="H468" s="136"/>
      <c r="I468" s="142"/>
      <c r="J468" s="176">
        <f>'Discharge Information'!F468</f>
        <v>0</v>
      </c>
      <c r="K468" s="87"/>
    </row>
    <row r="469" spans="1:11" ht="60" customHeight="1" x14ac:dyDescent="0.25">
      <c r="A469" s="1">
        <f t="shared" si="7"/>
        <v>457</v>
      </c>
      <c r="B469" s="116">
        <f>'Initial Client Information'!B469</f>
        <v>0</v>
      </c>
      <c r="C469" s="117">
        <f>'Initial Client Information'!C469</f>
        <v>0</v>
      </c>
      <c r="D469" s="118">
        <f>'Initial Client Information'!D469</f>
        <v>0</v>
      </c>
      <c r="E469" s="130">
        <f>'Initial Client Information'!E469</f>
        <v>0</v>
      </c>
      <c r="F469" s="140"/>
      <c r="G469" s="136"/>
      <c r="H469" s="136"/>
      <c r="I469" s="142"/>
      <c r="J469" s="176">
        <f>'Discharge Information'!F469</f>
        <v>0</v>
      </c>
      <c r="K469" s="87"/>
    </row>
    <row r="470" spans="1:11" ht="60" customHeight="1" x14ac:dyDescent="0.25">
      <c r="A470" s="1">
        <f t="shared" si="7"/>
        <v>458</v>
      </c>
      <c r="B470" s="116">
        <f>'Initial Client Information'!B470</f>
        <v>0</v>
      </c>
      <c r="C470" s="117">
        <f>'Initial Client Information'!C470</f>
        <v>0</v>
      </c>
      <c r="D470" s="118">
        <f>'Initial Client Information'!D470</f>
        <v>0</v>
      </c>
      <c r="E470" s="130">
        <f>'Initial Client Information'!E470</f>
        <v>0</v>
      </c>
      <c r="F470" s="140"/>
      <c r="G470" s="136"/>
      <c r="H470" s="136"/>
      <c r="I470" s="142"/>
      <c r="J470" s="176">
        <f>'Discharge Information'!F470</f>
        <v>0</v>
      </c>
      <c r="K470" s="87"/>
    </row>
    <row r="471" spans="1:11" ht="60" customHeight="1" x14ac:dyDescent="0.25">
      <c r="A471" s="1">
        <f t="shared" si="7"/>
        <v>459</v>
      </c>
      <c r="B471" s="116">
        <f>'Initial Client Information'!B471</f>
        <v>0</v>
      </c>
      <c r="C471" s="117">
        <f>'Initial Client Information'!C471</f>
        <v>0</v>
      </c>
      <c r="D471" s="118">
        <f>'Initial Client Information'!D471</f>
        <v>0</v>
      </c>
      <c r="E471" s="130">
        <f>'Initial Client Information'!E471</f>
        <v>0</v>
      </c>
      <c r="F471" s="140"/>
      <c r="G471" s="136"/>
      <c r="H471" s="136"/>
      <c r="I471" s="142"/>
      <c r="J471" s="176">
        <f>'Discharge Information'!F471</f>
        <v>0</v>
      </c>
      <c r="K471" s="87"/>
    </row>
    <row r="472" spans="1:11" ht="60" customHeight="1" x14ac:dyDescent="0.25">
      <c r="A472" s="1">
        <f t="shared" si="7"/>
        <v>460</v>
      </c>
      <c r="B472" s="116">
        <f>'Initial Client Information'!B472</f>
        <v>0</v>
      </c>
      <c r="C472" s="117">
        <f>'Initial Client Information'!C472</f>
        <v>0</v>
      </c>
      <c r="D472" s="118">
        <f>'Initial Client Information'!D472</f>
        <v>0</v>
      </c>
      <c r="E472" s="130">
        <f>'Initial Client Information'!E472</f>
        <v>0</v>
      </c>
      <c r="F472" s="140"/>
      <c r="G472" s="136"/>
      <c r="H472" s="136"/>
      <c r="I472" s="142"/>
      <c r="J472" s="176">
        <f>'Discharge Information'!F472</f>
        <v>0</v>
      </c>
      <c r="K472" s="87"/>
    </row>
    <row r="473" spans="1:11" ht="60" customHeight="1" x14ac:dyDescent="0.25">
      <c r="A473" s="1">
        <f t="shared" si="7"/>
        <v>461</v>
      </c>
      <c r="B473" s="116">
        <f>'Initial Client Information'!B473</f>
        <v>0</v>
      </c>
      <c r="C473" s="117">
        <f>'Initial Client Information'!C473</f>
        <v>0</v>
      </c>
      <c r="D473" s="118">
        <f>'Initial Client Information'!D473</f>
        <v>0</v>
      </c>
      <c r="E473" s="130">
        <f>'Initial Client Information'!E473</f>
        <v>0</v>
      </c>
      <c r="F473" s="140"/>
      <c r="G473" s="136"/>
      <c r="H473" s="136"/>
      <c r="I473" s="142"/>
      <c r="J473" s="176">
        <f>'Discharge Information'!F473</f>
        <v>0</v>
      </c>
      <c r="K473" s="87"/>
    </row>
    <row r="474" spans="1:11" ht="60" customHeight="1" x14ac:dyDescent="0.25">
      <c r="A474" s="1">
        <f t="shared" si="7"/>
        <v>462</v>
      </c>
      <c r="B474" s="116">
        <f>'Initial Client Information'!B474</f>
        <v>0</v>
      </c>
      <c r="C474" s="117">
        <f>'Initial Client Information'!C474</f>
        <v>0</v>
      </c>
      <c r="D474" s="118">
        <f>'Initial Client Information'!D474</f>
        <v>0</v>
      </c>
      <c r="E474" s="130">
        <f>'Initial Client Information'!E474</f>
        <v>0</v>
      </c>
      <c r="F474" s="140"/>
      <c r="G474" s="136"/>
      <c r="H474" s="136"/>
      <c r="I474" s="142"/>
      <c r="J474" s="176">
        <f>'Discharge Information'!F474</f>
        <v>0</v>
      </c>
      <c r="K474" s="87"/>
    </row>
    <row r="475" spans="1:11" ht="60" customHeight="1" x14ac:dyDescent="0.25">
      <c r="A475" s="1">
        <f t="shared" si="7"/>
        <v>463</v>
      </c>
      <c r="B475" s="116">
        <f>'Initial Client Information'!B475</f>
        <v>0</v>
      </c>
      <c r="C475" s="117">
        <f>'Initial Client Information'!C475</f>
        <v>0</v>
      </c>
      <c r="D475" s="118">
        <f>'Initial Client Information'!D475</f>
        <v>0</v>
      </c>
      <c r="E475" s="130">
        <f>'Initial Client Information'!E475</f>
        <v>0</v>
      </c>
      <c r="F475" s="140"/>
      <c r="G475" s="136"/>
      <c r="H475" s="136"/>
      <c r="I475" s="142"/>
      <c r="J475" s="176">
        <f>'Discharge Information'!F475</f>
        <v>0</v>
      </c>
      <c r="K475" s="87"/>
    </row>
    <row r="476" spans="1:11" ht="60" customHeight="1" x14ac:dyDescent="0.25">
      <c r="A476" s="1">
        <f t="shared" si="7"/>
        <v>464</v>
      </c>
      <c r="B476" s="116">
        <f>'Initial Client Information'!B476</f>
        <v>0</v>
      </c>
      <c r="C476" s="117">
        <f>'Initial Client Information'!C476</f>
        <v>0</v>
      </c>
      <c r="D476" s="118">
        <f>'Initial Client Information'!D476</f>
        <v>0</v>
      </c>
      <c r="E476" s="130">
        <f>'Initial Client Information'!E476</f>
        <v>0</v>
      </c>
      <c r="F476" s="140"/>
      <c r="G476" s="136"/>
      <c r="H476" s="136"/>
      <c r="I476" s="142"/>
      <c r="J476" s="176">
        <f>'Discharge Information'!F476</f>
        <v>0</v>
      </c>
      <c r="K476" s="87"/>
    </row>
    <row r="477" spans="1:11" ht="60" customHeight="1" x14ac:dyDescent="0.25">
      <c r="A477" s="1">
        <f t="shared" si="7"/>
        <v>465</v>
      </c>
      <c r="B477" s="116">
        <f>'Initial Client Information'!B477</f>
        <v>0</v>
      </c>
      <c r="C477" s="117">
        <f>'Initial Client Information'!C477</f>
        <v>0</v>
      </c>
      <c r="D477" s="118">
        <f>'Initial Client Information'!D477</f>
        <v>0</v>
      </c>
      <c r="E477" s="130">
        <f>'Initial Client Information'!E477</f>
        <v>0</v>
      </c>
      <c r="F477" s="140"/>
      <c r="G477" s="136"/>
      <c r="H477" s="136"/>
      <c r="I477" s="142"/>
      <c r="J477" s="176">
        <f>'Discharge Information'!F477</f>
        <v>0</v>
      </c>
      <c r="K477" s="87"/>
    </row>
    <row r="478" spans="1:11" ht="60" customHeight="1" x14ac:dyDescent="0.25">
      <c r="A478" s="1">
        <f t="shared" si="7"/>
        <v>466</v>
      </c>
      <c r="B478" s="116">
        <f>'Initial Client Information'!B478</f>
        <v>0</v>
      </c>
      <c r="C478" s="117">
        <f>'Initial Client Information'!C478</f>
        <v>0</v>
      </c>
      <c r="D478" s="118">
        <f>'Initial Client Information'!D478</f>
        <v>0</v>
      </c>
      <c r="E478" s="130">
        <f>'Initial Client Information'!E478</f>
        <v>0</v>
      </c>
      <c r="F478" s="140"/>
      <c r="G478" s="136"/>
      <c r="H478" s="136"/>
      <c r="I478" s="142"/>
      <c r="J478" s="176">
        <f>'Discharge Information'!F478</f>
        <v>0</v>
      </c>
      <c r="K478" s="87"/>
    </row>
    <row r="479" spans="1:11" ht="60" customHeight="1" x14ac:dyDescent="0.25">
      <c r="A479" s="1">
        <f t="shared" si="7"/>
        <v>467</v>
      </c>
      <c r="B479" s="116">
        <f>'Initial Client Information'!B479</f>
        <v>0</v>
      </c>
      <c r="C479" s="117">
        <f>'Initial Client Information'!C479</f>
        <v>0</v>
      </c>
      <c r="D479" s="118">
        <f>'Initial Client Information'!D479</f>
        <v>0</v>
      </c>
      <c r="E479" s="130">
        <f>'Initial Client Information'!E479</f>
        <v>0</v>
      </c>
      <c r="F479" s="140"/>
      <c r="G479" s="136"/>
      <c r="H479" s="136"/>
      <c r="I479" s="142"/>
      <c r="J479" s="176">
        <f>'Discharge Information'!F479</f>
        <v>0</v>
      </c>
      <c r="K479" s="87"/>
    </row>
    <row r="480" spans="1:11" ht="60" customHeight="1" x14ac:dyDescent="0.25">
      <c r="A480" s="1">
        <f t="shared" si="7"/>
        <v>468</v>
      </c>
      <c r="B480" s="116">
        <f>'Initial Client Information'!B480</f>
        <v>0</v>
      </c>
      <c r="C480" s="117">
        <f>'Initial Client Information'!C480</f>
        <v>0</v>
      </c>
      <c r="D480" s="118">
        <f>'Initial Client Information'!D480</f>
        <v>0</v>
      </c>
      <c r="E480" s="130">
        <f>'Initial Client Information'!E480</f>
        <v>0</v>
      </c>
      <c r="F480" s="140"/>
      <c r="G480" s="136"/>
      <c r="H480" s="136"/>
      <c r="I480" s="142"/>
      <c r="J480" s="176">
        <f>'Discharge Information'!F480</f>
        <v>0</v>
      </c>
      <c r="K480" s="87"/>
    </row>
    <row r="481" spans="1:11" ht="60" customHeight="1" x14ac:dyDescent="0.25">
      <c r="A481" s="1">
        <f t="shared" si="7"/>
        <v>469</v>
      </c>
      <c r="B481" s="116">
        <f>'Initial Client Information'!B481</f>
        <v>0</v>
      </c>
      <c r="C481" s="117">
        <f>'Initial Client Information'!C481</f>
        <v>0</v>
      </c>
      <c r="D481" s="118">
        <f>'Initial Client Information'!D481</f>
        <v>0</v>
      </c>
      <c r="E481" s="130">
        <f>'Initial Client Information'!E481</f>
        <v>0</v>
      </c>
      <c r="F481" s="140"/>
      <c r="G481" s="136"/>
      <c r="H481" s="136"/>
      <c r="I481" s="142"/>
      <c r="J481" s="176">
        <f>'Discharge Information'!F481</f>
        <v>0</v>
      </c>
      <c r="K481" s="87"/>
    </row>
    <row r="482" spans="1:11" ht="60" customHeight="1" x14ac:dyDescent="0.25">
      <c r="A482" s="1">
        <f t="shared" si="7"/>
        <v>470</v>
      </c>
      <c r="B482" s="116">
        <f>'Initial Client Information'!B482</f>
        <v>0</v>
      </c>
      <c r="C482" s="117">
        <f>'Initial Client Information'!C482</f>
        <v>0</v>
      </c>
      <c r="D482" s="118">
        <f>'Initial Client Information'!D482</f>
        <v>0</v>
      </c>
      <c r="E482" s="130">
        <f>'Initial Client Information'!E482</f>
        <v>0</v>
      </c>
      <c r="F482" s="140"/>
      <c r="G482" s="136"/>
      <c r="H482" s="136"/>
      <c r="I482" s="142"/>
      <c r="J482" s="176">
        <f>'Discharge Information'!F482</f>
        <v>0</v>
      </c>
      <c r="K482" s="87"/>
    </row>
    <row r="483" spans="1:11" ht="60" customHeight="1" x14ac:dyDescent="0.25">
      <c r="A483" s="1">
        <f t="shared" si="7"/>
        <v>471</v>
      </c>
      <c r="B483" s="116">
        <f>'Initial Client Information'!B483</f>
        <v>0</v>
      </c>
      <c r="C483" s="117">
        <f>'Initial Client Information'!C483</f>
        <v>0</v>
      </c>
      <c r="D483" s="118">
        <f>'Initial Client Information'!D483</f>
        <v>0</v>
      </c>
      <c r="E483" s="130">
        <f>'Initial Client Information'!E483</f>
        <v>0</v>
      </c>
      <c r="F483" s="140"/>
      <c r="G483" s="136"/>
      <c r="H483" s="136"/>
      <c r="I483" s="142"/>
      <c r="J483" s="176">
        <f>'Discharge Information'!F483</f>
        <v>0</v>
      </c>
      <c r="K483" s="87"/>
    </row>
    <row r="484" spans="1:11" ht="60" customHeight="1" x14ac:dyDescent="0.25">
      <c r="A484" s="1">
        <f t="shared" si="7"/>
        <v>472</v>
      </c>
      <c r="B484" s="116">
        <f>'Initial Client Information'!B484</f>
        <v>0</v>
      </c>
      <c r="C484" s="117">
        <f>'Initial Client Information'!C484</f>
        <v>0</v>
      </c>
      <c r="D484" s="118">
        <f>'Initial Client Information'!D484</f>
        <v>0</v>
      </c>
      <c r="E484" s="130">
        <f>'Initial Client Information'!E484</f>
        <v>0</v>
      </c>
      <c r="F484" s="140"/>
      <c r="G484" s="136"/>
      <c r="H484" s="136"/>
      <c r="I484" s="142"/>
      <c r="J484" s="176">
        <f>'Discharge Information'!F484</f>
        <v>0</v>
      </c>
      <c r="K484" s="87"/>
    </row>
    <row r="485" spans="1:11" ht="60" customHeight="1" x14ac:dyDescent="0.25">
      <c r="A485" s="1">
        <f t="shared" si="7"/>
        <v>473</v>
      </c>
      <c r="B485" s="116">
        <f>'Initial Client Information'!B485</f>
        <v>0</v>
      </c>
      <c r="C485" s="117">
        <f>'Initial Client Information'!C485</f>
        <v>0</v>
      </c>
      <c r="D485" s="118">
        <f>'Initial Client Information'!D485</f>
        <v>0</v>
      </c>
      <c r="E485" s="130">
        <f>'Initial Client Information'!E485</f>
        <v>0</v>
      </c>
      <c r="F485" s="140"/>
      <c r="G485" s="136"/>
      <c r="H485" s="136"/>
      <c r="I485" s="142"/>
      <c r="J485" s="176">
        <f>'Discharge Information'!F485</f>
        <v>0</v>
      </c>
      <c r="K485" s="87"/>
    </row>
    <row r="486" spans="1:11" ht="60" customHeight="1" x14ac:dyDescent="0.25">
      <c r="A486" s="1">
        <f t="shared" si="7"/>
        <v>474</v>
      </c>
      <c r="B486" s="116">
        <f>'Initial Client Information'!B486</f>
        <v>0</v>
      </c>
      <c r="C486" s="117">
        <f>'Initial Client Information'!C486</f>
        <v>0</v>
      </c>
      <c r="D486" s="118">
        <f>'Initial Client Information'!D486</f>
        <v>0</v>
      </c>
      <c r="E486" s="130">
        <f>'Initial Client Information'!E486</f>
        <v>0</v>
      </c>
      <c r="F486" s="140"/>
      <c r="G486" s="136"/>
      <c r="H486" s="136"/>
      <c r="I486" s="142"/>
      <c r="J486" s="176">
        <f>'Discharge Information'!F486</f>
        <v>0</v>
      </c>
      <c r="K486" s="87"/>
    </row>
    <row r="487" spans="1:11" ht="60" customHeight="1" x14ac:dyDescent="0.25">
      <c r="A487" s="1">
        <f t="shared" si="7"/>
        <v>475</v>
      </c>
      <c r="B487" s="116">
        <f>'Initial Client Information'!B487</f>
        <v>0</v>
      </c>
      <c r="C487" s="117">
        <f>'Initial Client Information'!C487</f>
        <v>0</v>
      </c>
      <c r="D487" s="118">
        <f>'Initial Client Information'!D487</f>
        <v>0</v>
      </c>
      <c r="E487" s="130">
        <f>'Initial Client Information'!E487</f>
        <v>0</v>
      </c>
      <c r="F487" s="140"/>
      <c r="G487" s="136"/>
      <c r="H487" s="136"/>
      <c r="I487" s="142"/>
      <c r="J487" s="176">
        <f>'Discharge Information'!F487</f>
        <v>0</v>
      </c>
      <c r="K487" s="87"/>
    </row>
    <row r="488" spans="1:11" ht="60" customHeight="1" x14ac:dyDescent="0.25">
      <c r="A488" s="1">
        <f t="shared" si="7"/>
        <v>476</v>
      </c>
      <c r="B488" s="116">
        <f>'Initial Client Information'!B488</f>
        <v>0</v>
      </c>
      <c r="C488" s="117">
        <f>'Initial Client Information'!C488</f>
        <v>0</v>
      </c>
      <c r="D488" s="118">
        <f>'Initial Client Information'!D488</f>
        <v>0</v>
      </c>
      <c r="E488" s="130">
        <f>'Initial Client Information'!E488</f>
        <v>0</v>
      </c>
      <c r="F488" s="140"/>
      <c r="G488" s="136"/>
      <c r="H488" s="136"/>
      <c r="I488" s="142"/>
      <c r="J488" s="176">
        <f>'Discharge Information'!F488</f>
        <v>0</v>
      </c>
      <c r="K488" s="87"/>
    </row>
    <row r="489" spans="1:11" ht="60" customHeight="1" x14ac:dyDescent="0.25">
      <c r="A489" s="1">
        <f t="shared" si="7"/>
        <v>477</v>
      </c>
      <c r="B489" s="116">
        <f>'Initial Client Information'!B489</f>
        <v>0</v>
      </c>
      <c r="C489" s="117">
        <f>'Initial Client Information'!C489</f>
        <v>0</v>
      </c>
      <c r="D489" s="118">
        <f>'Initial Client Information'!D489</f>
        <v>0</v>
      </c>
      <c r="E489" s="130">
        <f>'Initial Client Information'!E489</f>
        <v>0</v>
      </c>
      <c r="F489" s="140"/>
      <c r="G489" s="136"/>
      <c r="H489" s="136"/>
      <c r="I489" s="142"/>
      <c r="J489" s="176">
        <f>'Discharge Information'!F489</f>
        <v>0</v>
      </c>
      <c r="K489" s="87"/>
    </row>
    <row r="490" spans="1:11" ht="60" customHeight="1" x14ac:dyDescent="0.25">
      <c r="A490" s="1">
        <f t="shared" si="7"/>
        <v>478</v>
      </c>
      <c r="B490" s="116">
        <f>'Initial Client Information'!B490</f>
        <v>0</v>
      </c>
      <c r="C490" s="117">
        <f>'Initial Client Information'!C490</f>
        <v>0</v>
      </c>
      <c r="D490" s="118">
        <f>'Initial Client Information'!D490</f>
        <v>0</v>
      </c>
      <c r="E490" s="130">
        <f>'Initial Client Information'!E490</f>
        <v>0</v>
      </c>
      <c r="F490" s="140"/>
      <c r="G490" s="136"/>
      <c r="H490" s="136"/>
      <c r="I490" s="142"/>
      <c r="J490" s="176">
        <f>'Discharge Information'!F490</f>
        <v>0</v>
      </c>
      <c r="K490" s="87"/>
    </row>
    <row r="491" spans="1:11" ht="60" customHeight="1" x14ac:dyDescent="0.25">
      <c r="A491" s="1">
        <f t="shared" si="7"/>
        <v>479</v>
      </c>
      <c r="B491" s="116">
        <f>'Initial Client Information'!B491</f>
        <v>0</v>
      </c>
      <c r="C491" s="117">
        <f>'Initial Client Information'!C491</f>
        <v>0</v>
      </c>
      <c r="D491" s="118">
        <f>'Initial Client Information'!D491</f>
        <v>0</v>
      </c>
      <c r="E491" s="130">
        <f>'Initial Client Information'!E491</f>
        <v>0</v>
      </c>
      <c r="F491" s="140"/>
      <c r="G491" s="136"/>
      <c r="H491" s="136"/>
      <c r="I491" s="142"/>
      <c r="J491" s="176">
        <f>'Discharge Information'!F491</f>
        <v>0</v>
      </c>
      <c r="K491" s="87"/>
    </row>
    <row r="492" spans="1:11" ht="60" customHeight="1" x14ac:dyDescent="0.25">
      <c r="A492" s="1">
        <f t="shared" si="7"/>
        <v>480</v>
      </c>
      <c r="B492" s="116">
        <f>'Initial Client Information'!B492</f>
        <v>0</v>
      </c>
      <c r="C492" s="117">
        <f>'Initial Client Information'!C492</f>
        <v>0</v>
      </c>
      <c r="D492" s="118">
        <f>'Initial Client Information'!D492</f>
        <v>0</v>
      </c>
      <c r="E492" s="130">
        <f>'Initial Client Information'!E492</f>
        <v>0</v>
      </c>
      <c r="F492" s="140"/>
      <c r="G492" s="136"/>
      <c r="H492" s="136"/>
      <c r="I492" s="142"/>
      <c r="J492" s="176">
        <f>'Discharge Information'!F492</f>
        <v>0</v>
      </c>
      <c r="K492" s="87"/>
    </row>
    <row r="493" spans="1:11" ht="60" customHeight="1" x14ac:dyDescent="0.25">
      <c r="A493" s="1">
        <f t="shared" si="7"/>
        <v>481</v>
      </c>
      <c r="B493" s="116">
        <f>'Initial Client Information'!B493</f>
        <v>0</v>
      </c>
      <c r="C493" s="117">
        <f>'Initial Client Information'!C493</f>
        <v>0</v>
      </c>
      <c r="D493" s="118">
        <f>'Initial Client Information'!D493</f>
        <v>0</v>
      </c>
      <c r="E493" s="130">
        <f>'Initial Client Information'!E493</f>
        <v>0</v>
      </c>
      <c r="F493" s="140"/>
      <c r="G493" s="136"/>
      <c r="H493" s="136"/>
      <c r="I493" s="142"/>
      <c r="J493" s="176">
        <f>'Discharge Information'!F493</f>
        <v>0</v>
      </c>
      <c r="K493" s="87"/>
    </row>
    <row r="494" spans="1:11" ht="60" customHeight="1" x14ac:dyDescent="0.25">
      <c r="A494" s="1">
        <f t="shared" si="7"/>
        <v>482</v>
      </c>
      <c r="B494" s="116">
        <f>'Initial Client Information'!B494</f>
        <v>0</v>
      </c>
      <c r="C494" s="117">
        <f>'Initial Client Information'!C494</f>
        <v>0</v>
      </c>
      <c r="D494" s="118">
        <f>'Initial Client Information'!D494</f>
        <v>0</v>
      </c>
      <c r="E494" s="130">
        <f>'Initial Client Information'!E494</f>
        <v>0</v>
      </c>
      <c r="F494" s="140"/>
      <c r="G494" s="136"/>
      <c r="H494" s="136"/>
      <c r="I494" s="142"/>
      <c r="J494" s="176">
        <f>'Discharge Information'!F494</f>
        <v>0</v>
      </c>
      <c r="K494" s="87"/>
    </row>
    <row r="495" spans="1:11" ht="60" customHeight="1" x14ac:dyDescent="0.25">
      <c r="A495" s="1">
        <f t="shared" si="7"/>
        <v>483</v>
      </c>
      <c r="B495" s="116">
        <f>'Initial Client Information'!B495</f>
        <v>0</v>
      </c>
      <c r="C495" s="117">
        <f>'Initial Client Information'!C495</f>
        <v>0</v>
      </c>
      <c r="D495" s="118">
        <f>'Initial Client Information'!D495</f>
        <v>0</v>
      </c>
      <c r="E495" s="130">
        <f>'Initial Client Information'!E495</f>
        <v>0</v>
      </c>
      <c r="F495" s="140"/>
      <c r="G495" s="136"/>
      <c r="H495" s="136"/>
      <c r="I495" s="142"/>
      <c r="J495" s="176">
        <f>'Discharge Information'!F495</f>
        <v>0</v>
      </c>
      <c r="K495" s="87"/>
    </row>
    <row r="496" spans="1:11" ht="60" customHeight="1" x14ac:dyDescent="0.25">
      <c r="A496" s="1">
        <f t="shared" si="7"/>
        <v>484</v>
      </c>
      <c r="B496" s="116">
        <f>'Initial Client Information'!B496</f>
        <v>0</v>
      </c>
      <c r="C496" s="117">
        <f>'Initial Client Information'!C496</f>
        <v>0</v>
      </c>
      <c r="D496" s="118">
        <f>'Initial Client Information'!D496</f>
        <v>0</v>
      </c>
      <c r="E496" s="130">
        <f>'Initial Client Information'!E496</f>
        <v>0</v>
      </c>
      <c r="F496" s="140"/>
      <c r="G496" s="136"/>
      <c r="H496" s="136"/>
      <c r="I496" s="142"/>
      <c r="J496" s="176">
        <f>'Discharge Information'!F496</f>
        <v>0</v>
      </c>
      <c r="K496" s="87"/>
    </row>
    <row r="497" spans="1:11" ht="60" customHeight="1" x14ac:dyDescent="0.25">
      <c r="A497" s="1">
        <f t="shared" si="7"/>
        <v>485</v>
      </c>
      <c r="B497" s="116">
        <f>'Initial Client Information'!B497</f>
        <v>0</v>
      </c>
      <c r="C497" s="117">
        <f>'Initial Client Information'!C497</f>
        <v>0</v>
      </c>
      <c r="D497" s="118">
        <f>'Initial Client Information'!D497</f>
        <v>0</v>
      </c>
      <c r="E497" s="130">
        <f>'Initial Client Information'!E497</f>
        <v>0</v>
      </c>
      <c r="F497" s="140"/>
      <c r="G497" s="136"/>
      <c r="H497" s="136"/>
      <c r="I497" s="142"/>
      <c r="J497" s="176">
        <f>'Discharge Information'!F497</f>
        <v>0</v>
      </c>
      <c r="K497" s="87"/>
    </row>
    <row r="498" spans="1:11" ht="60" customHeight="1" x14ac:dyDescent="0.25">
      <c r="A498" s="1">
        <f t="shared" si="7"/>
        <v>486</v>
      </c>
      <c r="B498" s="116">
        <f>'Initial Client Information'!B498</f>
        <v>0</v>
      </c>
      <c r="C498" s="117">
        <f>'Initial Client Information'!C498</f>
        <v>0</v>
      </c>
      <c r="D498" s="118">
        <f>'Initial Client Information'!D498</f>
        <v>0</v>
      </c>
      <c r="E498" s="130">
        <f>'Initial Client Information'!E498</f>
        <v>0</v>
      </c>
      <c r="F498" s="140"/>
      <c r="G498" s="136"/>
      <c r="H498" s="136"/>
      <c r="I498" s="142"/>
      <c r="J498" s="176">
        <f>'Discharge Information'!F498</f>
        <v>0</v>
      </c>
      <c r="K498" s="87"/>
    </row>
    <row r="499" spans="1:11" ht="60" customHeight="1" x14ac:dyDescent="0.25">
      <c r="A499" s="1">
        <f t="shared" si="7"/>
        <v>487</v>
      </c>
      <c r="B499" s="116">
        <f>'Initial Client Information'!B499</f>
        <v>0</v>
      </c>
      <c r="C499" s="117">
        <f>'Initial Client Information'!C499</f>
        <v>0</v>
      </c>
      <c r="D499" s="118">
        <f>'Initial Client Information'!D499</f>
        <v>0</v>
      </c>
      <c r="E499" s="130">
        <f>'Initial Client Information'!E499</f>
        <v>0</v>
      </c>
      <c r="F499" s="140"/>
      <c r="G499" s="136"/>
      <c r="H499" s="136"/>
      <c r="I499" s="142"/>
      <c r="J499" s="176">
        <f>'Discharge Information'!F499</f>
        <v>0</v>
      </c>
      <c r="K499" s="87"/>
    </row>
    <row r="500" spans="1:11" ht="60" customHeight="1" x14ac:dyDescent="0.25">
      <c r="A500" s="1">
        <f t="shared" si="7"/>
        <v>488</v>
      </c>
      <c r="B500" s="116">
        <f>'Initial Client Information'!B500</f>
        <v>0</v>
      </c>
      <c r="C500" s="117">
        <f>'Initial Client Information'!C500</f>
        <v>0</v>
      </c>
      <c r="D500" s="118">
        <f>'Initial Client Information'!D500</f>
        <v>0</v>
      </c>
      <c r="E500" s="130">
        <f>'Initial Client Information'!E500</f>
        <v>0</v>
      </c>
      <c r="F500" s="140"/>
      <c r="G500" s="136"/>
      <c r="H500" s="136"/>
      <c r="I500" s="142"/>
      <c r="J500" s="176">
        <f>'Discharge Information'!F500</f>
        <v>0</v>
      </c>
      <c r="K500" s="87"/>
    </row>
    <row r="501" spans="1:11" ht="60" customHeight="1" x14ac:dyDescent="0.25">
      <c r="A501" s="1">
        <f t="shared" si="7"/>
        <v>489</v>
      </c>
      <c r="B501" s="116">
        <f>'Initial Client Information'!B501</f>
        <v>0</v>
      </c>
      <c r="C501" s="117">
        <f>'Initial Client Information'!C501</f>
        <v>0</v>
      </c>
      <c r="D501" s="118">
        <f>'Initial Client Information'!D501</f>
        <v>0</v>
      </c>
      <c r="E501" s="130">
        <f>'Initial Client Information'!E501</f>
        <v>0</v>
      </c>
      <c r="F501" s="140"/>
      <c r="G501" s="136"/>
      <c r="H501" s="136"/>
      <c r="I501" s="142"/>
      <c r="J501" s="176">
        <f>'Discharge Information'!F501</f>
        <v>0</v>
      </c>
      <c r="K501" s="87"/>
    </row>
    <row r="502" spans="1:11" ht="60" customHeight="1" x14ac:dyDescent="0.25">
      <c r="A502" s="1">
        <f t="shared" si="7"/>
        <v>490</v>
      </c>
      <c r="B502" s="116">
        <f>'Initial Client Information'!B502</f>
        <v>0</v>
      </c>
      <c r="C502" s="117">
        <f>'Initial Client Information'!C502</f>
        <v>0</v>
      </c>
      <c r="D502" s="118">
        <f>'Initial Client Information'!D502</f>
        <v>0</v>
      </c>
      <c r="E502" s="130">
        <f>'Initial Client Information'!E502</f>
        <v>0</v>
      </c>
      <c r="F502" s="140"/>
      <c r="G502" s="136"/>
      <c r="H502" s="136"/>
      <c r="I502" s="142"/>
      <c r="J502" s="176">
        <f>'Discharge Information'!F502</f>
        <v>0</v>
      </c>
      <c r="K502" s="87"/>
    </row>
    <row r="503" spans="1:11" ht="60" customHeight="1" x14ac:dyDescent="0.25">
      <c r="A503" s="1">
        <f t="shared" si="7"/>
        <v>491</v>
      </c>
      <c r="B503" s="116">
        <f>'Initial Client Information'!B503</f>
        <v>0</v>
      </c>
      <c r="C503" s="117">
        <f>'Initial Client Information'!C503</f>
        <v>0</v>
      </c>
      <c r="D503" s="118">
        <f>'Initial Client Information'!D503</f>
        <v>0</v>
      </c>
      <c r="E503" s="130">
        <f>'Initial Client Information'!E503</f>
        <v>0</v>
      </c>
      <c r="F503" s="140"/>
      <c r="G503" s="136"/>
      <c r="H503" s="136"/>
      <c r="I503" s="142"/>
      <c r="J503" s="176">
        <f>'Discharge Information'!F503</f>
        <v>0</v>
      </c>
      <c r="K503" s="87"/>
    </row>
    <row r="504" spans="1:11" ht="60" customHeight="1" x14ac:dyDescent="0.25">
      <c r="A504" s="1">
        <f t="shared" si="7"/>
        <v>492</v>
      </c>
      <c r="B504" s="116">
        <f>'Initial Client Information'!B504</f>
        <v>0</v>
      </c>
      <c r="C504" s="117">
        <f>'Initial Client Information'!C504</f>
        <v>0</v>
      </c>
      <c r="D504" s="118">
        <f>'Initial Client Information'!D504</f>
        <v>0</v>
      </c>
      <c r="E504" s="130">
        <f>'Initial Client Information'!E504</f>
        <v>0</v>
      </c>
      <c r="F504" s="140"/>
      <c r="G504" s="136"/>
      <c r="H504" s="136"/>
      <c r="I504" s="142"/>
      <c r="J504" s="176">
        <f>'Discharge Information'!F504</f>
        <v>0</v>
      </c>
      <c r="K504" s="87"/>
    </row>
    <row r="505" spans="1:11" ht="60" customHeight="1" x14ac:dyDescent="0.25">
      <c r="A505" s="1">
        <f t="shared" si="7"/>
        <v>493</v>
      </c>
      <c r="B505" s="116">
        <f>'Initial Client Information'!B505</f>
        <v>0</v>
      </c>
      <c r="C505" s="117">
        <f>'Initial Client Information'!C505</f>
        <v>0</v>
      </c>
      <c r="D505" s="118">
        <f>'Initial Client Information'!D505</f>
        <v>0</v>
      </c>
      <c r="E505" s="130">
        <f>'Initial Client Information'!E505</f>
        <v>0</v>
      </c>
      <c r="F505" s="140"/>
      <c r="G505" s="136"/>
      <c r="H505" s="136"/>
      <c r="I505" s="142"/>
      <c r="J505" s="176">
        <f>'Discharge Information'!F505</f>
        <v>0</v>
      </c>
      <c r="K505" s="87"/>
    </row>
    <row r="506" spans="1:11" ht="60" customHeight="1" x14ac:dyDescent="0.25">
      <c r="A506" s="1">
        <f t="shared" si="7"/>
        <v>494</v>
      </c>
      <c r="B506" s="116">
        <f>'Initial Client Information'!B506</f>
        <v>0</v>
      </c>
      <c r="C506" s="117">
        <f>'Initial Client Information'!C506</f>
        <v>0</v>
      </c>
      <c r="D506" s="118">
        <f>'Initial Client Information'!D506</f>
        <v>0</v>
      </c>
      <c r="E506" s="130">
        <f>'Initial Client Information'!E506</f>
        <v>0</v>
      </c>
      <c r="F506" s="140"/>
      <c r="G506" s="136"/>
      <c r="H506" s="136"/>
      <c r="I506" s="142"/>
      <c r="J506" s="176">
        <f>'Discharge Information'!F506</f>
        <v>0</v>
      </c>
      <c r="K506" s="87"/>
    </row>
    <row r="507" spans="1:11" ht="60" customHeight="1" x14ac:dyDescent="0.25">
      <c r="A507" s="1">
        <f t="shared" si="7"/>
        <v>495</v>
      </c>
      <c r="B507" s="116">
        <f>'Initial Client Information'!B507</f>
        <v>0</v>
      </c>
      <c r="C507" s="117">
        <f>'Initial Client Information'!C507</f>
        <v>0</v>
      </c>
      <c r="D507" s="118">
        <f>'Initial Client Information'!D507</f>
        <v>0</v>
      </c>
      <c r="E507" s="130">
        <f>'Initial Client Information'!E507</f>
        <v>0</v>
      </c>
      <c r="F507" s="140"/>
      <c r="G507" s="136"/>
      <c r="H507" s="136"/>
      <c r="I507" s="142"/>
      <c r="J507" s="176">
        <f>'Discharge Information'!F507</f>
        <v>0</v>
      </c>
      <c r="K507" s="87"/>
    </row>
    <row r="508" spans="1:11" ht="60" customHeight="1" x14ac:dyDescent="0.25">
      <c r="A508" s="1">
        <f t="shared" si="7"/>
        <v>496</v>
      </c>
      <c r="B508" s="116">
        <f>'Initial Client Information'!B508</f>
        <v>0</v>
      </c>
      <c r="C508" s="117">
        <f>'Initial Client Information'!C508</f>
        <v>0</v>
      </c>
      <c r="D508" s="118">
        <f>'Initial Client Information'!D508</f>
        <v>0</v>
      </c>
      <c r="E508" s="130">
        <f>'Initial Client Information'!E508</f>
        <v>0</v>
      </c>
      <c r="F508" s="140"/>
      <c r="G508" s="136"/>
      <c r="H508" s="136"/>
      <c r="I508" s="142"/>
      <c r="J508" s="176">
        <f>'Discharge Information'!F508</f>
        <v>0</v>
      </c>
      <c r="K508" s="87"/>
    </row>
    <row r="509" spans="1:11" ht="60" customHeight="1" x14ac:dyDescent="0.25">
      <c r="A509" s="1">
        <f t="shared" si="7"/>
        <v>497</v>
      </c>
      <c r="B509" s="116">
        <f>'Initial Client Information'!B509</f>
        <v>0</v>
      </c>
      <c r="C509" s="117">
        <f>'Initial Client Information'!C509</f>
        <v>0</v>
      </c>
      <c r="D509" s="118">
        <f>'Initial Client Information'!D509</f>
        <v>0</v>
      </c>
      <c r="E509" s="130">
        <f>'Initial Client Information'!E509</f>
        <v>0</v>
      </c>
      <c r="F509" s="140"/>
      <c r="G509" s="136"/>
      <c r="H509" s="136"/>
      <c r="I509" s="142"/>
      <c r="J509" s="176">
        <f>'Discharge Information'!F509</f>
        <v>0</v>
      </c>
      <c r="K509" s="87"/>
    </row>
    <row r="510" spans="1:11" ht="60" customHeight="1" x14ac:dyDescent="0.25">
      <c r="A510" s="1">
        <f t="shared" si="7"/>
        <v>498</v>
      </c>
      <c r="B510" s="116">
        <f>'Initial Client Information'!B510</f>
        <v>0</v>
      </c>
      <c r="C510" s="117">
        <f>'Initial Client Information'!C510</f>
        <v>0</v>
      </c>
      <c r="D510" s="118">
        <f>'Initial Client Information'!D510</f>
        <v>0</v>
      </c>
      <c r="E510" s="130">
        <f>'Initial Client Information'!E510</f>
        <v>0</v>
      </c>
      <c r="F510" s="140"/>
      <c r="G510" s="136"/>
      <c r="H510" s="136"/>
      <c r="I510" s="142"/>
      <c r="J510" s="176">
        <f>'Discharge Information'!F510</f>
        <v>0</v>
      </c>
      <c r="K510" s="87"/>
    </row>
    <row r="511" spans="1:11" ht="60" customHeight="1" x14ac:dyDescent="0.25">
      <c r="A511" s="1">
        <f t="shared" si="7"/>
        <v>499</v>
      </c>
      <c r="B511" s="116">
        <f>'Initial Client Information'!B511</f>
        <v>0</v>
      </c>
      <c r="C511" s="117">
        <f>'Initial Client Information'!C511</f>
        <v>0</v>
      </c>
      <c r="D511" s="118">
        <f>'Initial Client Information'!D511</f>
        <v>0</v>
      </c>
      <c r="E511" s="130">
        <f>'Initial Client Information'!E511</f>
        <v>0</v>
      </c>
      <c r="F511" s="140"/>
      <c r="G511" s="136"/>
      <c r="H511" s="136"/>
      <c r="I511" s="142"/>
      <c r="J511" s="176">
        <f>'Discharge Information'!F511</f>
        <v>0</v>
      </c>
      <c r="K511" s="87"/>
    </row>
    <row r="512" spans="1:11" ht="60" customHeight="1" x14ac:dyDescent="0.25">
      <c r="A512" s="1">
        <f t="shared" si="7"/>
        <v>500</v>
      </c>
      <c r="B512" s="116">
        <f>'Initial Client Information'!B512</f>
        <v>0</v>
      </c>
      <c r="C512" s="117">
        <f>'Initial Client Information'!C512</f>
        <v>0</v>
      </c>
      <c r="D512" s="118">
        <f>'Initial Client Information'!D512</f>
        <v>0</v>
      </c>
      <c r="E512" s="130">
        <f>'Initial Client Information'!E512</f>
        <v>0</v>
      </c>
      <c r="F512" s="140"/>
      <c r="G512" s="136"/>
      <c r="H512" s="136"/>
      <c r="I512" s="142"/>
      <c r="J512" s="176">
        <f>'Discharge Information'!F512</f>
        <v>0</v>
      </c>
      <c r="K512" s="87"/>
    </row>
  </sheetData>
  <sheetProtection algorithmName="SHA-512" hashValue="aykcU+H2MkKoTLoH1e+eoWf+xlc+4P6TcWGn0w1h7ghjGFn7DorsTVjvfcTeasT/MrVGy51zvyu4OsVOI0JBxw==" saltValue="Ypq12mb+IGbf+T3yUv9eyQ==" spinCount="100000" sheet="1" objects="1" scenarios="1"/>
  <mergeCells count="19">
    <mergeCell ref="A2:K2"/>
    <mergeCell ref="A3:K3"/>
    <mergeCell ref="A4:K4"/>
    <mergeCell ref="A5:D5"/>
    <mergeCell ref="I5:J5"/>
    <mergeCell ref="E5:H5"/>
    <mergeCell ref="A6:D6"/>
    <mergeCell ref="I6:J6"/>
    <mergeCell ref="A7:D8"/>
    <mergeCell ref="I7:J7"/>
    <mergeCell ref="I8:J8"/>
    <mergeCell ref="E6:H6"/>
    <mergeCell ref="E7:H8"/>
    <mergeCell ref="A9:D9"/>
    <mergeCell ref="E9:F9"/>
    <mergeCell ref="I9:J9"/>
    <mergeCell ref="A10:K10"/>
    <mergeCell ref="A11:K11"/>
    <mergeCell ref="G9:H9"/>
  </mergeCells>
  <conditionalFormatting sqref="A13:E512 K13:K512">
    <cfRule type="expression" dxfId="17" priority="647">
      <formula>#REF!&gt;=7/1/2021</formula>
    </cfRule>
  </conditionalFormatting>
  <conditionalFormatting sqref="A13:K512">
    <cfRule type="expression" dxfId="16" priority="1">
      <formula>$J13&gt;=7/1/2021</formula>
    </cfRule>
  </conditionalFormatting>
  <conditionalFormatting sqref="F13:G512 J13:J512">
    <cfRule type="expression" dxfId="15" priority="2">
      <formula>#REF!&gt;=7/1/2021</formula>
    </cfRule>
    <cfRule type="expression" dxfId="14" priority="3">
      <formula>#REF!&gt;=7/1/2021</formula>
    </cfRule>
  </conditionalFormatting>
  <conditionalFormatting sqref="F13:G512">
    <cfRule type="expression" dxfId="13" priority="7">
      <formula>$F13="Other (List in Note Section)"</formula>
    </cfRule>
  </conditionalFormatting>
  <conditionalFormatting sqref="J13:J512">
    <cfRule type="expression" dxfId="12" priority="4">
      <formula>#REF!&gt;=7/1/2021</formula>
    </cfRule>
  </conditionalFormatting>
  <dataValidations count="3">
    <dataValidation allowBlank="1" showInputMessage="1" showErrorMessage="1" prompt="will auto populate from Initial Client Information tab. " sqref="B13:E512" xr:uid="{911FFAFD-8A15-41C6-A377-B9127A0BD857}"/>
    <dataValidation allowBlank="1" showInputMessage="1" showErrorMessage="1" prompt="General Note Section for Quarterly Tab. Do NOT include any identifying information.  " sqref="K13:K512" xr:uid="{515F2259-C8EA-42FF-9675-8E66CD1E06A4}"/>
    <dataValidation allowBlank="1" showInputMessage="1" showErrorMessage="1" prompt="Note Section for Column F" sqref="G13:H512" xr:uid="{AA9CF29E-F24A-4DD9-A492-10F72890DEAF}"/>
  </dataValidations>
  <pageMargins left="0.25" right="0.25" top="0.75" bottom="0.75" header="0.3" footer="0.3"/>
  <pageSetup paperSize="3"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prompt="Select an option from drop-down list. " xr:uid="{A6F979C9-308F-4923-9E9F-3C5E58B20196}">
          <x14:formula1>
            <xm:f>boxes!$AB$51:$AB$56</xm:f>
          </x14:formula1>
          <xm:sqref>F13:F512</xm:sqref>
        </x14:dataValidation>
        <x14:dataValidation type="list" allowBlank="1" showInputMessage="1" showErrorMessage="1" xr:uid="{D224DFE8-0544-44F8-B494-F559235258CB}">
          <x14:formula1>
            <xm:f>boxes!$Z$41:$Z$47</xm:f>
          </x14:formula1>
          <xm:sqref>G9</xm:sqref>
        </x14:dataValidation>
        <x14:dataValidation type="list" allowBlank="1" showInputMessage="1" showErrorMessage="1" xr:uid="{564CE094-CE09-478D-96AD-1CD536D19317}">
          <x14:formula1>
            <xm:f>boxes!$B$2:$B$13</xm:f>
          </x14:formula1>
          <xm:sqref>E9:F9</xm:sqref>
        </x14:dataValidation>
        <x14:dataValidation type="list" allowBlank="1" showInputMessage="1" showErrorMessage="1" prompt="Select an option from drop-down box. " xr:uid="{FAA83A47-C2B4-425D-BC77-7E0D1E3A0E41}">
          <x14:formula1>
            <xm:f>boxes!$M$9:$M$10</xm:f>
          </x14:formula1>
          <xm:sqref>I13:I512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0C412-C56E-4832-A90E-9A5F822CE195}">
  <sheetPr>
    <tabColor rgb="FFFFC000"/>
  </sheetPr>
  <dimension ref="A1:K512"/>
  <sheetViews>
    <sheetView showZeros="0" zoomScale="110" zoomScaleNormal="110" workbookViewId="0">
      <pane ySplit="1" topLeftCell="A2" activePane="bottomLeft" state="frozen"/>
      <selection pane="bottomLeft" activeCell="I13" sqref="I13"/>
    </sheetView>
  </sheetViews>
  <sheetFormatPr defaultColWidth="8.85546875" defaultRowHeight="15" x14ac:dyDescent="0.25"/>
  <cols>
    <col min="1" max="1" width="4.28515625" customWidth="1"/>
    <col min="2" max="2" width="14.7109375" customWidth="1"/>
    <col min="3" max="3" width="14.42578125" customWidth="1"/>
    <col min="4" max="4" width="11.42578125" customWidth="1"/>
    <col min="5" max="5" width="11.28515625" customWidth="1"/>
    <col min="6" max="8" width="16.85546875" customWidth="1"/>
    <col min="9" max="9" width="24.140625" customWidth="1"/>
    <col min="10" max="10" width="20.140625" customWidth="1"/>
    <col min="11" max="11" width="61.140625" customWidth="1"/>
  </cols>
  <sheetData>
    <row r="1" spans="1:11" ht="50.1" customHeight="1" thickTop="1" thickBot="1" x14ac:dyDescent="0.3">
      <c r="A1" s="11" t="s">
        <v>15</v>
      </c>
      <c r="B1" s="126" t="s">
        <v>532</v>
      </c>
      <c r="C1" s="126" t="s">
        <v>448</v>
      </c>
      <c r="D1" s="127" t="s">
        <v>445</v>
      </c>
      <c r="E1" s="128" t="s">
        <v>443</v>
      </c>
      <c r="F1" s="153" t="s">
        <v>528</v>
      </c>
      <c r="G1" s="154" t="s">
        <v>494</v>
      </c>
      <c r="H1" s="156" t="s">
        <v>529</v>
      </c>
      <c r="I1" s="147" t="s">
        <v>542</v>
      </c>
      <c r="J1" s="129" t="s">
        <v>514</v>
      </c>
      <c r="K1" s="22" t="s">
        <v>464</v>
      </c>
    </row>
    <row r="2" spans="1:11" ht="16.5" thickTop="1" x14ac:dyDescent="0.25">
      <c r="A2" s="258" t="str">
        <f>'INITIAL SETUP'!A1</f>
        <v>WV Bureau for Behavioral Health - Adult Mental Health Services (Group Homes, Day Support)  R20240601</v>
      </c>
      <c r="B2" s="259"/>
      <c r="C2" s="259"/>
      <c r="D2" s="259"/>
      <c r="E2" s="259"/>
      <c r="F2" s="262"/>
      <c r="G2" s="262"/>
      <c r="H2" s="262"/>
      <c r="I2" s="262"/>
      <c r="J2" s="259"/>
      <c r="K2" s="260"/>
    </row>
    <row r="3" spans="1:11" ht="15.75" x14ac:dyDescent="0.25">
      <c r="A3" s="261" t="str">
        <f>'INITIAL SETUP'!A2</f>
        <v>Grant Year:  FY 2025 (07/01/2024 - 06/30/2025)</v>
      </c>
      <c r="B3" s="262"/>
      <c r="C3" s="262"/>
      <c r="D3" s="262"/>
      <c r="E3" s="262"/>
      <c r="F3" s="262"/>
      <c r="G3" s="262"/>
      <c r="H3" s="262"/>
      <c r="I3" s="262"/>
      <c r="J3" s="262"/>
      <c r="K3" s="263"/>
    </row>
    <row r="4" spans="1:11" x14ac:dyDescent="0.25">
      <c r="A4" s="225" t="str">
        <f>'INITIAL SETUP'!A3</f>
        <v xml:space="preserve">Program reports need to be submitted electronically, via e-mail to BBHReporting@wv.gov  within 25 calendar days of the end of each month </v>
      </c>
      <c r="B4" s="226"/>
      <c r="C4" s="226"/>
      <c r="D4" s="226"/>
      <c r="E4" s="226"/>
      <c r="F4" s="226"/>
      <c r="G4" s="226"/>
      <c r="H4" s="226"/>
      <c r="I4" s="226"/>
      <c r="J4" s="226"/>
      <c r="K4" s="227"/>
    </row>
    <row r="5" spans="1:11" x14ac:dyDescent="0.25">
      <c r="A5" s="206" t="s">
        <v>8</v>
      </c>
      <c r="B5" s="206"/>
      <c r="C5" s="206"/>
      <c r="D5" s="206"/>
      <c r="E5" s="266">
        <f>'INITIAL SETUP'!L4</f>
        <v>0</v>
      </c>
      <c r="F5" s="267"/>
      <c r="G5" s="267"/>
      <c r="H5" s="268"/>
      <c r="I5" s="210" t="s">
        <v>2</v>
      </c>
      <c r="J5" s="212"/>
      <c r="K5" s="42">
        <f>'INITIAL SETUP'!AJ4</f>
        <v>0</v>
      </c>
    </row>
    <row r="6" spans="1:11" ht="30" customHeight="1" x14ac:dyDescent="0.25">
      <c r="A6" s="206" t="s">
        <v>10</v>
      </c>
      <c r="B6" s="206"/>
      <c r="C6" s="206"/>
      <c r="D6" s="206"/>
      <c r="E6" s="298">
        <f>'INITIAL SETUP'!L5</f>
        <v>0</v>
      </c>
      <c r="F6" s="299"/>
      <c r="G6" s="299"/>
      <c r="H6" s="306"/>
      <c r="I6" s="210" t="s">
        <v>9</v>
      </c>
      <c r="J6" s="212"/>
      <c r="K6" s="107">
        <f>'INITIAL SETUP'!AJ5</f>
        <v>0</v>
      </c>
    </row>
    <row r="7" spans="1:11" ht="15" customHeight="1" x14ac:dyDescent="0.25">
      <c r="A7" s="303" t="s">
        <v>0</v>
      </c>
      <c r="B7" s="303"/>
      <c r="C7" s="303"/>
      <c r="D7" s="303"/>
      <c r="E7" s="271">
        <f>'INITIAL SETUP'!L6</f>
        <v>0</v>
      </c>
      <c r="F7" s="272"/>
      <c r="G7" s="272"/>
      <c r="H7" s="273"/>
      <c r="I7" s="210" t="s">
        <v>166</v>
      </c>
      <c r="J7" s="212"/>
      <c r="K7" s="42">
        <f>'INITIAL SETUP'!AJ6</f>
        <v>0</v>
      </c>
    </row>
    <row r="8" spans="1:11" x14ac:dyDescent="0.25">
      <c r="A8" s="303"/>
      <c r="B8" s="303"/>
      <c r="C8" s="303"/>
      <c r="D8" s="303"/>
      <c r="E8" s="274"/>
      <c r="F8" s="275"/>
      <c r="G8" s="275"/>
      <c r="H8" s="276"/>
      <c r="I8" s="200" t="s">
        <v>12</v>
      </c>
      <c r="J8" s="202"/>
      <c r="K8" s="42">
        <f>'INITIAL SETUP'!AJ7</f>
        <v>0</v>
      </c>
    </row>
    <row r="9" spans="1:11" x14ac:dyDescent="0.25">
      <c r="A9" s="206" t="s">
        <v>11</v>
      </c>
      <c r="B9" s="206"/>
      <c r="C9" s="206"/>
      <c r="D9" s="206"/>
      <c r="E9" s="302" t="s">
        <v>26</v>
      </c>
      <c r="F9" s="302"/>
      <c r="G9" s="300">
        <v>2025</v>
      </c>
      <c r="H9" s="301"/>
      <c r="I9" s="200" t="s">
        <v>13</v>
      </c>
      <c r="J9" s="202"/>
      <c r="K9" s="44">
        <f>'INITIAL SETUP'!AJ8</f>
        <v>0</v>
      </c>
    </row>
    <row r="10" spans="1:11" ht="30" customHeight="1" x14ac:dyDescent="0.25">
      <c r="A10" s="297" t="s">
        <v>502</v>
      </c>
      <c r="B10" s="297"/>
      <c r="C10" s="297"/>
      <c r="D10" s="297"/>
      <c r="E10" s="297"/>
      <c r="F10" s="297"/>
      <c r="G10" s="297"/>
      <c r="H10" s="297"/>
      <c r="I10" s="297"/>
      <c r="J10" s="297"/>
      <c r="K10" s="297"/>
    </row>
    <row r="11" spans="1:11" ht="21" customHeight="1" thickBot="1" x14ac:dyDescent="0.3">
      <c r="A11" s="304" t="s">
        <v>539</v>
      </c>
      <c r="B11" s="304"/>
      <c r="C11" s="304"/>
      <c r="D11" s="304"/>
      <c r="E11" s="304"/>
      <c r="F11" s="305"/>
      <c r="G11" s="305"/>
      <c r="H11" s="305"/>
      <c r="I11" s="305"/>
      <c r="J11" s="304"/>
      <c r="K11" s="304"/>
    </row>
    <row r="12" spans="1:11" ht="70.150000000000006" customHeight="1" thickTop="1" x14ac:dyDescent="0.25">
      <c r="A12" s="11" t="s">
        <v>15</v>
      </c>
      <c r="B12" s="126" t="s">
        <v>532</v>
      </c>
      <c r="C12" s="126" t="s">
        <v>448</v>
      </c>
      <c r="D12" s="127" t="s">
        <v>445</v>
      </c>
      <c r="E12" s="128" t="s">
        <v>443</v>
      </c>
      <c r="F12" s="153" t="s">
        <v>528</v>
      </c>
      <c r="G12" s="154" t="s">
        <v>494</v>
      </c>
      <c r="H12" s="156" t="s">
        <v>529</v>
      </c>
      <c r="I12" s="157" t="s">
        <v>588</v>
      </c>
      <c r="J12" s="129" t="s">
        <v>514</v>
      </c>
      <c r="K12" s="22" t="s">
        <v>464</v>
      </c>
    </row>
    <row r="13" spans="1:11" ht="60" customHeight="1" x14ac:dyDescent="0.25">
      <c r="A13" s="1">
        <f>ROW(A1)</f>
        <v>1</v>
      </c>
      <c r="B13" s="116">
        <f>'Initial Client Information'!B13</f>
        <v>0</v>
      </c>
      <c r="C13" s="117">
        <f>'Initial Client Information'!C13</f>
        <v>0</v>
      </c>
      <c r="D13" s="118">
        <f>'Initial Client Information'!D13</f>
        <v>0</v>
      </c>
      <c r="E13" s="130">
        <f>'Initial Client Information'!E13</f>
        <v>0</v>
      </c>
      <c r="F13" s="140"/>
      <c r="G13" s="136"/>
      <c r="H13" s="141"/>
      <c r="I13" s="152"/>
      <c r="J13" s="176">
        <f>'Discharge Information'!F13</f>
        <v>0</v>
      </c>
      <c r="K13" s="87"/>
    </row>
    <row r="14" spans="1:11" ht="60" customHeight="1" x14ac:dyDescent="0.25">
      <c r="A14" s="1">
        <f t="shared" ref="A14:A77" si="0">ROW(A2)</f>
        <v>2</v>
      </c>
      <c r="B14" s="116">
        <f>'Initial Client Information'!B14</f>
        <v>0</v>
      </c>
      <c r="C14" s="117">
        <f>'Initial Client Information'!C14</f>
        <v>0</v>
      </c>
      <c r="D14" s="118">
        <f>'Initial Client Information'!D14</f>
        <v>0</v>
      </c>
      <c r="E14" s="130">
        <f>'Initial Client Information'!E14</f>
        <v>0</v>
      </c>
      <c r="F14" s="140"/>
      <c r="G14" s="136"/>
      <c r="H14" s="141"/>
      <c r="I14" s="142"/>
      <c r="J14" s="176">
        <f>'Discharge Information'!F14</f>
        <v>0</v>
      </c>
      <c r="K14" s="87"/>
    </row>
    <row r="15" spans="1:11" ht="60" customHeight="1" x14ac:dyDescent="0.25">
      <c r="A15" s="1">
        <f t="shared" si="0"/>
        <v>3</v>
      </c>
      <c r="B15" s="116">
        <f>'Initial Client Information'!B15</f>
        <v>0</v>
      </c>
      <c r="C15" s="117">
        <f>'Initial Client Information'!C15</f>
        <v>0</v>
      </c>
      <c r="D15" s="118">
        <f>'Initial Client Information'!D15</f>
        <v>0</v>
      </c>
      <c r="E15" s="130">
        <f>'Initial Client Information'!E15</f>
        <v>0</v>
      </c>
      <c r="F15" s="140"/>
      <c r="G15" s="136"/>
      <c r="H15" s="141"/>
      <c r="I15" s="142"/>
      <c r="J15" s="176">
        <f>'Discharge Information'!F15</f>
        <v>0</v>
      </c>
      <c r="K15" s="87"/>
    </row>
    <row r="16" spans="1:11" ht="60" customHeight="1" x14ac:dyDescent="0.25">
      <c r="A16" s="1">
        <f t="shared" si="0"/>
        <v>4</v>
      </c>
      <c r="B16" s="116">
        <f>'Initial Client Information'!B16</f>
        <v>0</v>
      </c>
      <c r="C16" s="117">
        <f>'Initial Client Information'!C16</f>
        <v>0</v>
      </c>
      <c r="D16" s="118">
        <f>'Initial Client Information'!D16</f>
        <v>0</v>
      </c>
      <c r="E16" s="130">
        <f>'Initial Client Information'!E16</f>
        <v>0</v>
      </c>
      <c r="F16" s="140"/>
      <c r="G16" s="136"/>
      <c r="H16" s="141"/>
      <c r="I16" s="142"/>
      <c r="J16" s="176">
        <f>'Discharge Information'!F16</f>
        <v>0</v>
      </c>
      <c r="K16" s="87"/>
    </row>
    <row r="17" spans="1:11" ht="60" customHeight="1" x14ac:dyDescent="0.25">
      <c r="A17" s="1">
        <f t="shared" si="0"/>
        <v>5</v>
      </c>
      <c r="B17" s="116">
        <f>'Initial Client Information'!B17</f>
        <v>0</v>
      </c>
      <c r="C17" s="117">
        <f>'Initial Client Information'!C17</f>
        <v>0</v>
      </c>
      <c r="D17" s="118">
        <f>'Initial Client Information'!D17</f>
        <v>0</v>
      </c>
      <c r="E17" s="130">
        <f>'Initial Client Information'!E17</f>
        <v>0</v>
      </c>
      <c r="F17" s="140"/>
      <c r="G17" s="136"/>
      <c r="H17" s="141"/>
      <c r="I17" s="142"/>
      <c r="J17" s="176">
        <f>'Discharge Information'!F17</f>
        <v>0</v>
      </c>
      <c r="K17" s="87"/>
    </row>
    <row r="18" spans="1:11" ht="60" customHeight="1" x14ac:dyDescent="0.25">
      <c r="A18" s="1">
        <f t="shared" si="0"/>
        <v>6</v>
      </c>
      <c r="B18" s="116">
        <f>'Initial Client Information'!B18</f>
        <v>0</v>
      </c>
      <c r="C18" s="117">
        <f>'Initial Client Information'!C18</f>
        <v>0</v>
      </c>
      <c r="D18" s="118">
        <f>'Initial Client Information'!D18</f>
        <v>0</v>
      </c>
      <c r="E18" s="130">
        <f>'Initial Client Information'!E18</f>
        <v>0</v>
      </c>
      <c r="F18" s="140"/>
      <c r="G18" s="136"/>
      <c r="H18" s="141"/>
      <c r="I18" s="142"/>
      <c r="J18" s="176">
        <f>'Discharge Information'!F18</f>
        <v>0</v>
      </c>
      <c r="K18" s="87"/>
    </row>
    <row r="19" spans="1:11" ht="60" customHeight="1" x14ac:dyDescent="0.25">
      <c r="A19" s="1">
        <f t="shared" si="0"/>
        <v>7</v>
      </c>
      <c r="B19" s="116">
        <f>'Initial Client Information'!B19</f>
        <v>0</v>
      </c>
      <c r="C19" s="117">
        <f>'Initial Client Information'!C19</f>
        <v>0</v>
      </c>
      <c r="D19" s="118">
        <f>'Initial Client Information'!D19</f>
        <v>0</v>
      </c>
      <c r="E19" s="130">
        <f>'Initial Client Information'!E19</f>
        <v>0</v>
      </c>
      <c r="F19" s="140"/>
      <c r="G19" s="136"/>
      <c r="H19" s="141"/>
      <c r="I19" s="142"/>
      <c r="J19" s="176">
        <f>'Discharge Information'!F19</f>
        <v>0</v>
      </c>
      <c r="K19" s="87"/>
    </row>
    <row r="20" spans="1:11" ht="60" customHeight="1" x14ac:dyDescent="0.25">
      <c r="A20" s="1">
        <f t="shared" si="0"/>
        <v>8</v>
      </c>
      <c r="B20" s="116">
        <f>'Initial Client Information'!B20</f>
        <v>0</v>
      </c>
      <c r="C20" s="117">
        <f>'Initial Client Information'!C20</f>
        <v>0</v>
      </c>
      <c r="D20" s="118">
        <f>'Initial Client Information'!D20</f>
        <v>0</v>
      </c>
      <c r="E20" s="130">
        <f>'Initial Client Information'!E20</f>
        <v>0</v>
      </c>
      <c r="F20" s="140"/>
      <c r="G20" s="136"/>
      <c r="H20" s="141"/>
      <c r="I20" s="142"/>
      <c r="J20" s="176">
        <f>'Discharge Information'!F20</f>
        <v>0</v>
      </c>
      <c r="K20" s="87"/>
    </row>
    <row r="21" spans="1:11" ht="60" customHeight="1" x14ac:dyDescent="0.25">
      <c r="A21" s="1">
        <f t="shared" si="0"/>
        <v>9</v>
      </c>
      <c r="B21" s="116">
        <f>'Initial Client Information'!B21</f>
        <v>0</v>
      </c>
      <c r="C21" s="117">
        <f>'Initial Client Information'!C21</f>
        <v>0</v>
      </c>
      <c r="D21" s="118">
        <f>'Initial Client Information'!D21</f>
        <v>0</v>
      </c>
      <c r="E21" s="130">
        <f>'Initial Client Information'!E21</f>
        <v>0</v>
      </c>
      <c r="F21" s="140"/>
      <c r="G21" s="136"/>
      <c r="H21" s="141"/>
      <c r="I21" s="142"/>
      <c r="J21" s="176">
        <f>'Discharge Information'!F21</f>
        <v>0</v>
      </c>
      <c r="K21" s="87"/>
    </row>
    <row r="22" spans="1:11" ht="60" customHeight="1" x14ac:dyDescent="0.25">
      <c r="A22" s="1">
        <f t="shared" si="0"/>
        <v>10</v>
      </c>
      <c r="B22" s="116">
        <f>'Initial Client Information'!B22</f>
        <v>0</v>
      </c>
      <c r="C22" s="117">
        <f>'Initial Client Information'!C22</f>
        <v>0</v>
      </c>
      <c r="D22" s="118">
        <f>'Initial Client Information'!D22</f>
        <v>0</v>
      </c>
      <c r="E22" s="130">
        <f>'Initial Client Information'!E22</f>
        <v>0</v>
      </c>
      <c r="F22" s="140"/>
      <c r="G22" s="136"/>
      <c r="H22" s="141"/>
      <c r="I22" s="142"/>
      <c r="J22" s="176">
        <f>'Discharge Information'!F22</f>
        <v>0</v>
      </c>
      <c r="K22" s="87"/>
    </row>
    <row r="23" spans="1:11" ht="60" customHeight="1" x14ac:dyDescent="0.25">
      <c r="A23" s="1">
        <f t="shared" si="0"/>
        <v>11</v>
      </c>
      <c r="B23" s="116">
        <f>'Initial Client Information'!B23</f>
        <v>0</v>
      </c>
      <c r="C23" s="117">
        <f>'Initial Client Information'!C23</f>
        <v>0</v>
      </c>
      <c r="D23" s="118">
        <f>'Initial Client Information'!D23</f>
        <v>0</v>
      </c>
      <c r="E23" s="130">
        <f>'Initial Client Information'!E23</f>
        <v>0</v>
      </c>
      <c r="F23" s="140"/>
      <c r="G23" s="136"/>
      <c r="H23" s="141"/>
      <c r="I23" s="142"/>
      <c r="J23" s="176">
        <f>'Discharge Information'!F23</f>
        <v>0</v>
      </c>
      <c r="K23" s="87"/>
    </row>
    <row r="24" spans="1:11" ht="60" customHeight="1" x14ac:dyDescent="0.25">
      <c r="A24" s="1">
        <f t="shared" si="0"/>
        <v>12</v>
      </c>
      <c r="B24" s="116">
        <f>'Initial Client Information'!B24</f>
        <v>0</v>
      </c>
      <c r="C24" s="117">
        <f>'Initial Client Information'!C24</f>
        <v>0</v>
      </c>
      <c r="D24" s="118">
        <f>'Initial Client Information'!D24</f>
        <v>0</v>
      </c>
      <c r="E24" s="130">
        <f>'Initial Client Information'!E24</f>
        <v>0</v>
      </c>
      <c r="F24" s="140"/>
      <c r="G24" s="136"/>
      <c r="H24" s="141"/>
      <c r="I24" s="142"/>
      <c r="J24" s="176">
        <f>'Discharge Information'!F24</f>
        <v>0</v>
      </c>
      <c r="K24" s="87"/>
    </row>
    <row r="25" spans="1:11" ht="60" customHeight="1" x14ac:dyDescent="0.25">
      <c r="A25" s="1">
        <f t="shared" si="0"/>
        <v>13</v>
      </c>
      <c r="B25" s="116">
        <f>'Initial Client Information'!B25</f>
        <v>0</v>
      </c>
      <c r="C25" s="117">
        <f>'Initial Client Information'!C25</f>
        <v>0</v>
      </c>
      <c r="D25" s="118">
        <f>'Initial Client Information'!D25</f>
        <v>0</v>
      </c>
      <c r="E25" s="130">
        <f>'Initial Client Information'!E25</f>
        <v>0</v>
      </c>
      <c r="F25" s="140"/>
      <c r="G25" s="136"/>
      <c r="H25" s="136"/>
      <c r="I25" s="142"/>
      <c r="J25" s="176">
        <f>'Discharge Information'!F25</f>
        <v>0</v>
      </c>
      <c r="K25" s="87"/>
    </row>
    <row r="26" spans="1:11" ht="60" customHeight="1" x14ac:dyDescent="0.25">
      <c r="A26" s="1">
        <f t="shared" si="0"/>
        <v>14</v>
      </c>
      <c r="B26" s="116">
        <f>'Initial Client Information'!B26</f>
        <v>0</v>
      </c>
      <c r="C26" s="117">
        <f>'Initial Client Information'!C26</f>
        <v>0</v>
      </c>
      <c r="D26" s="118">
        <f>'Initial Client Information'!D26</f>
        <v>0</v>
      </c>
      <c r="E26" s="130">
        <f>'Initial Client Information'!E26</f>
        <v>0</v>
      </c>
      <c r="F26" s="140"/>
      <c r="G26" s="136"/>
      <c r="H26" s="136"/>
      <c r="I26" s="142"/>
      <c r="J26" s="176">
        <f>'Discharge Information'!F26</f>
        <v>0</v>
      </c>
      <c r="K26" s="87"/>
    </row>
    <row r="27" spans="1:11" ht="60" customHeight="1" x14ac:dyDescent="0.25">
      <c r="A27" s="1">
        <f t="shared" si="0"/>
        <v>15</v>
      </c>
      <c r="B27" s="116">
        <f>'Initial Client Information'!B27</f>
        <v>0</v>
      </c>
      <c r="C27" s="117">
        <f>'Initial Client Information'!C27</f>
        <v>0</v>
      </c>
      <c r="D27" s="118">
        <f>'Initial Client Information'!D27</f>
        <v>0</v>
      </c>
      <c r="E27" s="130">
        <f>'Initial Client Information'!E27</f>
        <v>0</v>
      </c>
      <c r="F27" s="140"/>
      <c r="G27" s="136"/>
      <c r="H27" s="136"/>
      <c r="I27" s="142"/>
      <c r="J27" s="176">
        <f>'Discharge Information'!F27</f>
        <v>0</v>
      </c>
      <c r="K27" s="87"/>
    </row>
    <row r="28" spans="1:11" ht="60" customHeight="1" x14ac:dyDescent="0.25">
      <c r="A28" s="1">
        <f t="shared" si="0"/>
        <v>16</v>
      </c>
      <c r="B28" s="116">
        <f>'Initial Client Information'!B28</f>
        <v>0</v>
      </c>
      <c r="C28" s="117">
        <f>'Initial Client Information'!C28</f>
        <v>0</v>
      </c>
      <c r="D28" s="118">
        <f>'Initial Client Information'!D28</f>
        <v>0</v>
      </c>
      <c r="E28" s="130">
        <f>'Initial Client Information'!E28</f>
        <v>0</v>
      </c>
      <c r="F28" s="140"/>
      <c r="G28" s="136"/>
      <c r="H28" s="136"/>
      <c r="I28" s="142"/>
      <c r="J28" s="176">
        <f>'Discharge Information'!F28</f>
        <v>0</v>
      </c>
      <c r="K28" s="87"/>
    </row>
    <row r="29" spans="1:11" ht="60" customHeight="1" x14ac:dyDescent="0.25">
      <c r="A29" s="1">
        <f t="shared" si="0"/>
        <v>17</v>
      </c>
      <c r="B29" s="116">
        <f>'Initial Client Information'!B29</f>
        <v>0</v>
      </c>
      <c r="C29" s="117">
        <f>'Initial Client Information'!C29</f>
        <v>0</v>
      </c>
      <c r="D29" s="118">
        <f>'Initial Client Information'!D29</f>
        <v>0</v>
      </c>
      <c r="E29" s="130">
        <f>'Initial Client Information'!E29</f>
        <v>0</v>
      </c>
      <c r="F29" s="140"/>
      <c r="G29" s="136"/>
      <c r="H29" s="136"/>
      <c r="I29" s="142"/>
      <c r="J29" s="176">
        <f>'Discharge Information'!F29</f>
        <v>0</v>
      </c>
      <c r="K29" s="87"/>
    </row>
    <row r="30" spans="1:11" ht="60" customHeight="1" x14ac:dyDescent="0.25">
      <c r="A30" s="1">
        <f t="shared" si="0"/>
        <v>18</v>
      </c>
      <c r="B30" s="116">
        <f>'Initial Client Information'!B30</f>
        <v>0</v>
      </c>
      <c r="C30" s="117">
        <f>'Initial Client Information'!C30</f>
        <v>0</v>
      </c>
      <c r="D30" s="118">
        <f>'Initial Client Information'!D30</f>
        <v>0</v>
      </c>
      <c r="E30" s="130">
        <f>'Initial Client Information'!E30</f>
        <v>0</v>
      </c>
      <c r="F30" s="140"/>
      <c r="G30" s="136"/>
      <c r="H30" s="136"/>
      <c r="I30" s="142"/>
      <c r="J30" s="176">
        <f>'Discharge Information'!F30</f>
        <v>0</v>
      </c>
      <c r="K30" s="87"/>
    </row>
    <row r="31" spans="1:11" ht="60" customHeight="1" x14ac:dyDescent="0.25">
      <c r="A31" s="1">
        <f t="shared" si="0"/>
        <v>19</v>
      </c>
      <c r="B31" s="116">
        <f>'Initial Client Information'!B31</f>
        <v>0</v>
      </c>
      <c r="C31" s="117">
        <f>'Initial Client Information'!C31</f>
        <v>0</v>
      </c>
      <c r="D31" s="118">
        <f>'Initial Client Information'!D31</f>
        <v>0</v>
      </c>
      <c r="E31" s="130">
        <f>'Initial Client Information'!E31</f>
        <v>0</v>
      </c>
      <c r="F31" s="140"/>
      <c r="G31" s="136"/>
      <c r="H31" s="136"/>
      <c r="I31" s="142"/>
      <c r="J31" s="176">
        <f>'Discharge Information'!F31</f>
        <v>0</v>
      </c>
      <c r="K31" s="87"/>
    </row>
    <row r="32" spans="1:11" ht="60" customHeight="1" x14ac:dyDescent="0.25">
      <c r="A32" s="1">
        <f t="shared" si="0"/>
        <v>20</v>
      </c>
      <c r="B32" s="116">
        <f>'Initial Client Information'!B32</f>
        <v>0</v>
      </c>
      <c r="C32" s="117">
        <f>'Initial Client Information'!C32</f>
        <v>0</v>
      </c>
      <c r="D32" s="118">
        <f>'Initial Client Information'!D32</f>
        <v>0</v>
      </c>
      <c r="E32" s="130">
        <f>'Initial Client Information'!E32</f>
        <v>0</v>
      </c>
      <c r="F32" s="140"/>
      <c r="G32" s="136"/>
      <c r="H32" s="136"/>
      <c r="I32" s="142"/>
      <c r="J32" s="176">
        <f>'Discharge Information'!F32</f>
        <v>0</v>
      </c>
      <c r="K32" s="87"/>
    </row>
    <row r="33" spans="1:11" ht="60" customHeight="1" x14ac:dyDescent="0.25">
      <c r="A33" s="1">
        <f t="shared" si="0"/>
        <v>21</v>
      </c>
      <c r="B33" s="116">
        <f>'Initial Client Information'!B33</f>
        <v>0</v>
      </c>
      <c r="C33" s="117">
        <f>'Initial Client Information'!C33</f>
        <v>0</v>
      </c>
      <c r="D33" s="118">
        <f>'Initial Client Information'!D33</f>
        <v>0</v>
      </c>
      <c r="E33" s="130">
        <f>'Initial Client Information'!E33</f>
        <v>0</v>
      </c>
      <c r="F33" s="140"/>
      <c r="G33" s="136"/>
      <c r="H33" s="136"/>
      <c r="I33" s="142"/>
      <c r="J33" s="176">
        <f>'Discharge Information'!F33</f>
        <v>0</v>
      </c>
      <c r="K33" s="87"/>
    </row>
    <row r="34" spans="1:11" ht="60" customHeight="1" x14ac:dyDescent="0.25">
      <c r="A34" s="1">
        <f t="shared" si="0"/>
        <v>22</v>
      </c>
      <c r="B34" s="116">
        <f>'Initial Client Information'!B34</f>
        <v>0</v>
      </c>
      <c r="C34" s="117">
        <f>'Initial Client Information'!C34</f>
        <v>0</v>
      </c>
      <c r="D34" s="118">
        <f>'Initial Client Information'!D34</f>
        <v>0</v>
      </c>
      <c r="E34" s="130">
        <f>'Initial Client Information'!E34</f>
        <v>0</v>
      </c>
      <c r="F34" s="140"/>
      <c r="G34" s="136"/>
      <c r="H34" s="136"/>
      <c r="I34" s="142"/>
      <c r="J34" s="176">
        <f>'Discharge Information'!F34</f>
        <v>0</v>
      </c>
      <c r="K34" s="87"/>
    </row>
    <row r="35" spans="1:11" ht="60" customHeight="1" x14ac:dyDescent="0.25">
      <c r="A35" s="1">
        <f t="shared" si="0"/>
        <v>23</v>
      </c>
      <c r="B35" s="116">
        <f>'Initial Client Information'!B35</f>
        <v>0</v>
      </c>
      <c r="C35" s="117">
        <f>'Initial Client Information'!C35</f>
        <v>0</v>
      </c>
      <c r="D35" s="118">
        <f>'Initial Client Information'!D35</f>
        <v>0</v>
      </c>
      <c r="E35" s="130">
        <f>'Initial Client Information'!E35</f>
        <v>0</v>
      </c>
      <c r="F35" s="140"/>
      <c r="G35" s="136"/>
      <c r="H35" s="136"/>
      <c r="I35" s="142"/>
      <c r="J35" s="176">
        <f>'Discharge Information'!F35</f>
        <v>0</v>
      </c>
      <c r="K35" s="87"/>
    </row>
    <row r="36" spans="1:11" ht="60" customHeight="1" x14ac:dyDescent="0.25">
      <c r="A36" s="1">
        <f t="shared" si="0"/>
        <v>24</v>
      </c>
      <c r="B36" s="116">
        <f>'Initial Client Information'!B36</f>
        <v>0</v>
      </c>
      <c r="C36" s="117">
        <f>'Initial Client Information'!C36</f>
        <v>0</v>
      </c>
      <c r="D36" s="118">
        <f>'Initial Client Information'!D36</f>
        <v>0</v>
      </c>
      <c r="E36" s="130">
        <f>'Initial Client Information'!E36</f>
        <v>0</v>
      </c>
      <c r="F36" s="140"/>
      <c r="G36" s="136"/>
      <c r="H36" s="136"/>
      <c r="I36" s="142"/>
      <c r="J36" s="176">
        <f>'Discharge Information'!F36</f>
        <v>0</v>
      </c>
      <c r="K36" s="87"/>
    </row>
    <row r="37" spans="1:11" ht="60" customHeight="1" x14ac:dyDescent="0.25">
      <c r="A37" s="1">
        <f t="shared" si="0"/>
        <v>25</v>
      </c>
      <c r="B37" s="116">
        <f>'Initial Client Information'!B37</f>
        <v>0</v>
      </c>
      <c r="C37" s="117">
        <f>'Initial Client Information'!C37</f>
        <v>0</v>
      </c>
      <c r="D37" s="118">
        <f>'Initial Client Information'!D37</f>
        <v>0</v>
      </c>
      <c r="E37" s="130">
        <f>'Initial Client Information'!E37</f>
        <v>0</v>
      </c>
      <c r="F37" s="140"/>
      <c r="G37" s="136"/>
      <c r="H37" s="136"/>
      <c r="I37" s="142"/>
      <c r="J37" s="176">
        <f>'Discharge Information'!F37</f>
        <v>0</v>
      </c>
      <c r="K37" s="87"/>
    </row>
    <row r="38" spans="1:11" ht="60" customHeight="1" x14ac:dyDescent="0.25">
      <c r="A38" s="1">
        <f t="shared" si="0"/>
        <v>26</v>
      </c>
      <c r="B38" s="116">
        <f>'Initial Client Information'!B38</f>
        <v>0</v>
      </c>
      <c r="C38" s="117">
        <f>'Initial Client Information'!C38</f>
        <v>0</v>
      </c>
      <c r="D38" s="118">
        <f>'Initial Client Information'!D38</f>
        <v>0</v>
      </c>
      <c r="E38" s="130">
        <f>'Initial Client Information'!E38</f>
        <v>0</v>
      </c>
      <c r="F38" s="140"/>
      <c r="G38" s="136"/>
      <c r="H38" s="136"/>
      <c r="I38" s="142"/>
      <c r="J38" s="176">
        <f>'Discharge Information'!F38</f>
        <v>0</v>
      </c>
      <c r="K38" s="87"/>
    </row>
    <row r="39" spans="1:11" ht="60" customHeight="1" x14ac:dyDescent="0.25">
      <c r="A39" s="1">
        <f t="shared" si="0"/>
        <v>27</v>
      </c>
      <c r="B39" s="116">
        <f>'Initial Client Information'!B39</f>
        <v>0</v>
      </c>
      <c r="C39" s="117">
        <f>'Initial Client Information'!C39</f>
        <v>0</v>
      </c>
      <c r="D39" s="118">
        <f>'Initial Client Information'!D39</f>
        <v>0</v>
      </c>
      <c r="E39" s="130">
        <f>'Initial Client Information'!E39</f>
        <v>0</v>
      </c>
      <c r="F39" s="140"/>
      <c r="G39" s="136"/>
      <c r="H39" s="136"/>
      <c r="I39" s="142"/>
      <c r="J39" s="176">
        <f>'Discharge Information'!F39</f>
        <v>0</v>
      </c>
      <c r="K39" s="87"/>
    </row>
    <row r="40" spans="1:11" ht="60" customHeight="1" x14ac:dyDescent="0.25">
      <c r="A40" s="1">
        <f t="shared" si="0"/>
        <v>28</v>
      </c>
      <c r="B40" s="116">
        <f>'Initial Client Information'!B40</f>
        <v>0</v>
      </c>
      <c r="C40" s="117">
        <f>'Initial Client Information'!C40</f>
        <v>0</v>
      </c>
      <c r="D40" s="118">
        <f>'Initial Client Information'!D40</f>
        <v>0</v>
      </c>
      <c r="E40" s="130">
        <f>'Initial Client Information'!E40</f>
        <v>0</v>
      </c>
      <c r="F40" s="140"/>
      <c r="G40" s="136"/>
      <c r="H40" s="136"/>
      <c r="I40" s="142"/>
      <c r="J40" s="176">
        <f>'Discharge Information'!F40</f>
        <v>0</v>
      </c>
      <c r="K40" s="87"/>
    </row>
    <row r="41" spans="1:11" ht="60" customHeight="1" x14ac:dyDescent="0.25">
      <c r="A41" s="1">
        <f t="shared" si="0"/>
        <v>29</v>
      </c>
      <c r="B41" s="116">
        <f>'Initial Client Information'!B41</f>
        <v>0</v>
      </c>
      <c r="C41" s="117">
        <f>'Initial Client Information'!C41</f>
        <v>0</v>
      </c>
      <c r="D41" s="118">
        <f>'Initial Client Information'!D41</f>
        <v>0</v>
      </c>
      <c r="E41" s="130">
        <f>'Initial Client Information'!E41</f>
        <v>0</v>
      </c>
      <c r="F41" s="140"/>
      <c r="G41" s="136"/>
      <c r="H41" s="136"/>
      <c r="I41" s="142"/>
      <c r="J41" s="176">
        <f>'Discharge Information'!F41</f>
        <v>0</v>
      </c>
      <c r="K41" s="87"/>
    </row>
    <row r="42" spans="1:11" ht="60" customHeight="1" x14ac:dyDescent="0.25">
      <c r="A42" s="1">
        <f t="shared" si="0"/>
        <v>30</v>
      </c>
      <c r="B42" s="116">
        <f>'Initial Client Information'!B42</f>
        <v>0</v>
      </c>
      <c r="C42" s="117">
        <f>'Initial Client Information'!C42</f>
        <v>0</v>
      </c>
      <c r="D42" s="118">
        <f>'Initial Client Information'!D42</f>
        <v>0</v>
      </c>
      <c r="E42" s="130">
        <f>'Initial Client Information'!E42</f>
        <v>0</v>
      </c>
      <c r="F42" s="140"/>
      <c r="G42" s="136"/>
      <c r="H42" s="136"/>
      <c r="I42" s="142"/>
      <c r="J42" s="176">
        <f>'Discharge Information'!F42</f>
        <v>0</v>
      </c>
      <c r="K42" s="87"/>
    </row>
    <row r="43" spans="1:11" ht="60" customHeight="1" x14ac:dyDescent="0.25">
      <c r="A43" s="1">
        <f t="shared" si="0"/>
        <v>31</v>
      </c>
      <c r="B43" s="116">
        <f>'Initial Client Information'!B43</f>
        <v>0</v>
      </c>
      <c r="C43" s="117">
        <f>'Initial Client Information'!C43</f>
        <v>0</v>
      </c>
      <c r="D43" s="118">
        <f>'Initial Client Information'!D43</f>
        <v>0</v>
      </c>
      <c r="E43" s="130">
        <f>'Initial Client Information'!E43</f>
        <v>0</v>
      </c>
      <c r="F43" s="140"/>
      <c r="G43" s="136"/>
      <c r="H43" s="136"/>
      <c r="I43" s="142"/>
      <c r="J43" s="176">
        <f>'Discharge Information'!F43</f>
        <v>0</v>
      </c>
      <c r="K43" s="87"/>
    </row>
    <row r="44" spans="1:11" ht="60" customHeight="1" x14ac:dyDescent="0.25">
      <c r="A44" s="1">
        <f t="shared" si="0"/>
        <v>32</v>
      </c>
      <c r="B44" s="116">
        <f>'Initial Client Information'!B44</f>
        <v>0</v>
      </c>
      <c r="C44" s="117">
        <f>'Initial Client Information'!C44</f>
        <v>0</v>
      </c>
      <c r="D44" s="118">
        <f>'Initial Client Information'!D44</f>
        <v>0</v>
      </c>
      <c r="E44" s="130">
        <f>'Initial Client Information'!E44</f>
        <v>0</v>
      </c>
      <c r="F44" s="140"/>
      <c r="G44" s="136"/>
      <c r="H44" s="136"/>
      <c r="I44" s="142"/>
      <c r="J44" s="176">
        <f>'Discharge Information'!F44</f>
        <v>0</v>
      </c>
      <c r="K44" s="87"/>
    </row>
    <row r="45" spans="1:11" ht="60" customHeight="1" x14ac:dyDescent="0.25">
      <c r="A45" s="1">
        <f t="shared" si="0"/>
        <v>33</v>
      </c>
      <c r="B45" s="116">
        <f>'Initial Client Information'!B45</f>
        <v>0</v>
      </c>
      <c r="C45" s="117">
        <f>'Initial Client Information'!C45</f>
        <v>0</v>
      </c>
      <c r="D45" s="118">
        <f>'Initial Client Information'!D45</f>
        <v>0</v>
      </c>
      <c r="E45" s="130">
        <f>'Initial Client Information'!E45</f>
        <v>0</v>
      </c>
      <c r="F45" s="140"/>
      <c r="G45" s="136"/>
      <c r="H45" s="136"/>
      <c r="I45" s="142"/>
      <c r="J45" s="176">
        <f>'Discharge Information'!F45</f>
        <v>0</v>
      </c>
      <c r="K45" s="87"/>
    </row>
    <row r="46" spans="1:11" ht="60" customHeight="1" x14ac:dyDescent="0.25">
      <c r="A46" s="1">
        <f t="shared" si="0"/>
        <v>34</v>
      </c>
      <c r="B46" s="116">
        <f>'Initial Client Information'!B46</f>
        <v>0</v>
      </c>
      <c r="C46" s="117">
        <f>'Initial Client Information'!C46</f>
        <v>0</v>
      </c>
      <c r="D46" s="118">
        <f>'Initial Client Information'!D46</f>
        <v>0</v>
      </c>
      <c r="E46" s="130">
        <f>'Initial Client Information'!E46</f>
        <v>0</v>
      </c>
      <c r="F46" s="140"/>
      <c r="G46" s="136"/>
      <c r="H46" s="136"/>
      <c r="I46" s="142"/>
      <c r="J46" s="176">
        <f>'Discharge Information'!F46</f>
        <v>0</v>
      </c>
      <c r="K46" s="87"/>
    </row>
    <row r="47" spans="1:11" ht="60" customHeight="1" x14ac:dyDescent="0.25">
      <c r="A47" s="1">
        <f t="shared" si="0"/>
        <v>35</v>
      </c>
      <c r="B47" s="116">
        <f>'Initial Client Information'!B47</f>
        <v>0</v>
      </c>
      <c r="C47" s="117">
        <f>'Initial Client Information'!C47</f>
        <v>0</v>
      </c>
      <c r="D47" s="118">
        <f>'Initial Client Information'!D47</f>
        <v>0</v>
      </c>
      <c r="E47" s="130">
        <f>'Initial Client Information'!E47</f>
        <v>0</v>
      </c>
      <c r="F47" s="140"/>
      <c r="G47" s="136"/>
      <c r="H47" s="136"/>
      <c r="I47" s="142"/>
      <c r="J47" s="176">
        <f>'Discharge Information'!F47</f>
        <v>0</v>
      </c>
      <c r="K47" s="87"/>
    </row>
    <row r="48" spans="1:11" ht="60" customHeight="1" x14ac:dyDescent="0.25">
      <c r="A48" s="1">
        <f t="shared" si="0"/>
        <v>36</v>
      </c>
      <c r="B48" s="116">
        <f>'Initial Client Information'!B48</f>
        <v>0</v>
      </c>
      <c r="C48" s="117">
        <f>'Initial Client Information'!C48</f>
        <v>0</v>
      </c>
      <c r="D48" s="118">
        <f>'Initial Client Information'!D48</f>
        <v>0</v>
      </c>
      <c r="E48" s="130">
        <f>'Initial Client Information'!E48</f>
        <v>0</v>
      </c>
      <c r="F48" s="140"/>
      <c r="G48" s="136"/>
      <c r="H48" s="136"/>
      <c r="I48" s="142"/>
      <c r="J48" s="176">
        <f>'Discharge Information'!F48</f>
        <v>0</v>
      </c>
      <c r="K48" s="87"/>
    </row>
    <row r="49" spans="1:11" ht="60" customHeight="1" x14ac:dyDescent="0.25">
      <c r="A49" s="1">
        <f t="shared" si="0"/>
        <v>37</v>
      </c>
      <c r="B49" s="116">
        <f>'Initial Client Information'!B49</f>
        <v>0</v>
      </c>
      <c r="C49" s="117">
        <f>'Initial Client Information'!C49</f>
        <v>0</v>
      </c>
      <c r="D49" s="118">
        <f>'Initial Client Information'!D49</f>
        <v>0</v>
      </c>
      <c r="E49" s="130">
        <f>'Initial Client Information'!E49</f>
        <v>0</v>
      </c>
      <c r="F49" s="140"/>
      <c r="G49" s="136"/>
      <c r="H49" s="136"/>
      <c r="I49" s="142"/>
      <c r="J49" s="176">
        <f>'Discharge Information'!F49</f>
        <v>0</v>
      </c>
      <c r="K49" s="87"/>
    </row>
    <row r="50" spans="1:11" ht="60" customHeight="1" x14ac:dyDescent="0.25">
      <c r="A50" s="1">
        <f t="shared" si="0"/>
        <v>38</v>
      </c>
      <c r="B50" s="116">
        <f>'Initial Client Information'!B50</f>
        <v>0</v>
      </c>
      <c r="C50" s="117">
        <f>'Initial Client Information'!C50</f>
        <v>0</v>
      </c>
      <c r="D50" s="118">
        <f>'Initial Client Information'!D50</f>
        <v>0</v>
      </c>
      <c r="E50" s="130">
        <f>'Initial Client Information'!E50</f>
        <v>0</v>
      </c>
      <c r="F50" s="140"/>
      <c r="G50" s="136"/>
      <c r="H50" s="136"/>
      <c r="I50" s="142"/>
      <c r="J50" s="176">
        <f>'Discharge Information'!F50</f>
        <v>0</v>
      </c>
      <c r="K50" s="87"/>
    </row>
    <row r="51" spans="1:11" ht="60" customHeight="1" x14ac:dyDescent="0.25">
      <c r="A51" s="1">
        <f t="shared" si="0"/>
        <v>39</v>
      </c>
      <c r="B51" s="116">
        <f>'Initial Client Information'!B51</f>
        <v>0</v>
      </c>
      <c r="C51" s="117">
        <f>'Initial Client Information'!C51</f>
        <v>0</v>
      </c>
      <c r="D51" s="118">
        <f>'Initial Client Information'!D51</f>
        <v>0</v>
      </c>
      <c r="E51" s="130">
        <f>'Initial Client Information'!E51</f>
        <v>0</v>
      </c>
      <c r="F51" s="140"/>
      <c r="G51" s="136"/>
      <c r="H51" s="136"/>
      <c r="I51" s="142"/>
      <c r="J51" s="176">
        <f>'Discharge Information'!F51</f>
        <v>0</v>
      </c>
      <c r="K51" s="87"/>
    </row>
    <row r="52" spans="1:11" ht="60" customHeight="1" x14ac:dyDescent="0.25">
      <c r="A52" s="1">
        <f t="shared" si="0"/>
        <v>40</v>
      </c>
      <c r="B52" s="116">
        <f>'Initial Client Information'!B52</f>
        <v>0</v>
      </c>
      <c r="C52" s="117">
        <f>'Initial Client Information'!C52</f>
        <v>0</v>
      </c>
      <c r="D52" s="118">
        <f>'Initial Client Information'!D52</f>
        <v>0</v>
      </c>
      <c r="E52" s="130">
        <f>'Initial Client Information'!E52</f>
        <v>0</v>
      </c>
      <c r="F52" s="140"/>
      <c r="G52" s="136"/>
      <c r="H52" s="136"/>
      <c r="I52" s="142"/>
      <c r="J52" s="176">
        <f>'Discharge Information'!F52</f>
        <v>0</v>
      </c>
      <c r="K52" s="87"/>
    </row>
    <row r="53" spans="1:11" ht="60" customHeight="1" x14ac:dyDescent="0.25">
      <c r="A53" s="1">
        <f t="shared" si="0"/>
        <v>41</v>
      </c>
      <c r="B53" s="116">
        <f>'Initial Client Information'!B53</f>
        <v>0</v>
      </c>
      <c r="C53" s="117">
        <f>'Initial Client Information'!C53</f>
        <v>0</v>
      </c>
      <c r="D53" s="118">
        <f>'Initial Client Information'!D53</f>
        <v>0</v>
      </c>
      <c r="E53" s="130">
        <f>'Initial Client Information'!E53</f>
        <v>0</v>
      </c>
      <c r="F53" s="140"/>
      <c r="G53" s="136"/>
      <c r="H53" s="136"/>
      <c r="I53" s="142"/>
      <c r="J53" s="176">
        <f>'Discharge Information'!F53</f>
        <v>0</v>
      </c>
      <c r="K53" s="87"/>
    </row>
    <row r="54" spans="1:11" ht="60" customHeight="1" x14ac:dyDescent="0.25">
      <c r="A54" s="1">
        <f t="shared" si="0"/>
        <v>42</v>
      </c>
      <c r="B54" s="116">
        <f>'Initial Client Information'!B54</f>
        <v>0</v>
      </c>
      <c r="C54" s="117">
        <f>'Initial Client Information'!C54</f>
        <v>0</v>
      </c>
      <c r="D54" s="118">
        <f>'Initial Client Information'!D54</f>
        <v>0</v>
      </c>
      <c r="E54" s="130">
        <f>'Initial Client Information'!E54</f>
        <v>0</v>
      </c>
      <c r="F54" s="140"/>
      <c r="G54" s="136"/>
      <c r="H54" s="136"/>
      <c r="I54" s="142"/>
      <c r="J54" s="176">
        <f>'Discharge Information'!F54</f>
        <v>0</v>
      </c>
      <c r="K54" s="87"/>
    </row>
    <row r="55" spans="1:11" ht="60" customHeight="1" x14ac:dyDescent="0.25">
      <c r="A55" s="1">
        <f t="shared" si="0"/>
        <v>43</v>
      </c>
      <c r="B55" s="116">
        <f>'Initial Client Information'!B55</f>
        <v>0</v>
      </c>
      <c r="C55" s="117">
        <f>'Initial Client Information'!C55</f>
        <v>0</v>
      </c>
      <c r="D55" s="118">
        <f>'Initial Client Information'!D55</f>
        <v>0</v>
      </c>
      <c r="E55" s="130">
        <f>'Initial Client Information'!E55</f>
        <v>0</v>
      </c>
      <c r="F55" s="140"/>
      <c r="G55" s="136"/>
      <c r="H55" s="136"/>
      <c r="I55" s="142"/>
      <c r="J55" s="176">
        <f>'Discharge Information'!F55</f>
        <v>0</v>
      </c>
      <c r="K55" s="87"/>
    </row>
    <row r="56" spans="1:11" ht="60" customHeight="1" x14ac:dyDescent="0.25">
      <c r="A56" s="1">
        <f t="shared" si="0"/>
        <v>44</v>
      </c>
      <c r="B56" s="116">
        <f>'Initial Client Information'!B56</f>
        <v>0</v>
      </c>
      <c r="C56" s="117">
        <f>'Initial Client Information'!C56</f>
        <v>0</v>
      </c>
      <c r="D56" s="118">
        <f>'Initial Client Information'!D56</f>
        <v>0</v>
      </c>
      <c r="E56" s="130">
        <f>'Initial Client Information'!E56</f>
        <v>0</v>
      </c>
      <c r="F56" s="140"/>
      <c r="G56" s="136"/>
      <c r="H56" s="136"/>
      <c r="I56" s="142"/>
      <c r="J56" s="176">
        <f>'Discharge Information'!F56</f>
        <v>0</v>
      </c>
      <c r="K56" s="87"/>
    </row>
    <row r="57" spans="1:11" ht="60" customHeight="1" x14ac:dyDescent="0.25">
      <c r="A57" s="1">
        <f t="shared" si="0"/>
        <v>45</v>
      </c>
      <c r="B57" s="116">
        <f>'Initial Client Information'!B57</f>
        <v>0</v>
      </c>
      <c r="C57" s="117">
        <f>'Initial Client Information'!C57</f>
        <v>0</v>
      </c>
      <c r="D57" s="118">
        <f>'Initial Client Information'!D57</f>
        <v>0</v>
      </c>
      <c r="E57" s="130">
        <f>'Initial Client Information'!E57</f>
        <v>0</v>
      </c>
      <c r="F57" s="140"/>
      <c r="G57" s="136"/>
      <c r="H57" s="136"/>
      <c r="I57" s="142"/>
      <c r="J57" s="176">
        <f>'Discharge Information'!F57</f>
        <v>0</v>
      </c>
      <c r="K57" s="87"/>
    </row>
    <row r="58" spans="1:11" ht="60" customHeight="1" x14ac:dyDescent="0.25">
      <c r="A58" s="1">
        <f t="shared" si="0"/>
        <v>46</v>
      </c>
      <c r="B58" s="116">
        <f>'Initial Client Information'!B58</f>
        <v>0</v>
      </c>
      <c r="C58" s="117">
        <f>'Initial Client Information'!C58</f>
        <v>0</v>
      </c>
      <c r="D58" s="118">
        <f>'Initial Client Information'!D58</f>
        <v>0</v>
      </c>
      <c r="E58" s="130">
        <f>'Initial Client Information'!E58</f>
        <v>0</v>
      </c>
      <c r="F58" s="140"/>
      <c r="G58" s="136"/>
      <c r="H58" s="136"/>
      <c r="I58" s="142"/>
      <c r="J58" s="176">
        <f>'Discharge Information'!F58</f>
        <v>0</v>
      </c>
      <c r="K58" s="87"/>
    </row>
    <row r="59" spans="1:11" ht="60" customHeight="1" x14ac:dyDescent="0.25">
      <c r="A59" s="1">
        <f t="shared" si="0"/>
        <v>47</v>
      </c>
      <c r="B59" s="116">
        <f>'Initial Client Information'!B59</f>
        <v>0</v>
      </c>
      <c r="C59" s="117">
        <f>'Initial Client Information'!C59</f>
        <v>0</v>
      </c>
      <c r="D59" s="118">
        <f>'Initial Client Information'!D59</f>
        <v>0</v>
      </c>
      <c r="E59" s="130">
        <f>'Initial Client Information'!E59</f>
        <v>0</v>
      </c>
      <c r="F59" s="140"/>
      <c r="G59" s="136"/>
      <c r="H59" s="136"/>
      <c r="I59" s="142"/>
      <c r="J59" s="176">
        <f>'Discharge Information'!F59</f>
        <v>0</v>
      </c>
      <c r="K59" s="87"/>
    </row>
    <row r="60" spans="1:11" ht="60" customHeight="1" x14ac:dyDescent="0.25">
      <c r="A60" s="1">
        <f t="shared" si="0"/>
        <v>48</v>
      </c>
      <c r="B60" s="116">
        <f>'Initial Client Information'!B60</f>
        <v>0</v>
      </c>
      <c r="C60" s="117">
        <f>'Initial Client Information'!C60</f>
        <v>0</v>
      </c>
      <c r="D60" s="118">
        <f>'Initial Client Information'!D60</f>
        <v>0</v>
      </c>
      <c r="E60" s="130">
        <f>'Initial Client Information'!E60</f>
        <v>0</v>
      </c>
      <c r="F60" s="140"/>
      <c r="G60" s="136"/>
      <c r="H60" s="136"/>
      <c r="I60" s="142"/>
      <c r="J60" s="176">
        <f>'Discharge Information'!F60</f>
        <v>0</v>
      </c>
      <c r="K60" s="87"/>
    </row>
    <row r="61" spans="1:11" ht="60" customHeight="1" x14ac:dyDescent="0.25">
      <c r="A61" s="1">
        <f t="shared" si="0"/>
        <v>49</v>
      </c>
      <c r="B61" s="116">
        <f>'Initial Client Information'!B61</f>
        <v>0</v>
      </c>
      <c r="C61" s="117">
        <f>'Initial Client Information'!C61</f>
        <v>0</v>
      </c>
      <c r="D61" s="118">
        <f>'Initial Client Information'!D61</f>
        <v>0</v>
      </c>
      <c r="E61" s="130">
        <f>'Initial Client Information'!E61</f>
        <v>0</v>
      </c>
      <c r="F61" s="140"/>
      <c r="G61" s="136"/>
      <c r="H61" s="136"/>
      <c r="I61" s="142"/>
      <c r="J61" s="176">
        <f>'Discharge Information'!F61</f>
        <v>0</v>
      </c>
      <c r="K61" s="87"/>
    </row>
    <row r="62" spans="1:11" ht="60" customHeight="1" x14ac:dyDescent="0.25">
      <c r="A62" s="1">
        <f t="shared" si="0"/>
        <v>50</v>
      </c>
      <c r="B62" s="116">
        <f>'Initial Client Information'!B62</f>
        <v>0</v>
      </c>
      <c r="C62" s="117">
        <f>'Initial Client Information'!C62</f>
        <v>0</v>
      </c>
      <c r="D62" s="118">
        <f>'Initial Client Information'!D62</f>
        <v>0</v>
      </c>
      <c r="E62" s="130">
        <f>'Initial Client Information'!E62</f>
        <v>0</v>
      </c>
      <c r="F62" s="140"/>
      <c r="G62" s="136"/>
      <c r="H62" s="136"/>
      <c r="I62" s="142"/>
      <c r="J62" s="176">
        <f>'Discharge Information'!F62</f>
        <v>0</v>
      </c>
      <c r="K62" s="87"/>
    </row>
    <row r="63" spans="1:11" ht="60" customHeight="1" x14ac:dyDescent="0.25">
      <c r="A63" s="1">
        <f t="shared" si="0"/>
        <v>51</v>
      </c>
      <c r="B63" s="116">
        <f>'Initial Client Information'!B63</f>
        <v>0</v>
      </c>
      <c r="C63" s="117">
        <f>'Initial Client Information'!C63</f>
        <v>0</v>
      </c>
      <c r="D63" s="118">
        <f>'Initial Client Information'!D63</f>
        <v>0</v>
      </c>
      <c r="E63" s="130">
        <f>'Initial Client Information'!E63</f>
        <v>0</v>
      </c>
      <c r="F63" s="140"/>
      <c r="G63" s="136"/>
      <c r="H63" s="136"/>
      <c r="I63" s="142"/>
      <c r="J63" s="176">
        <f>'Discharge Information'!F63</f>
        <v>0</v>
      </c>
      <c r="K63" s="87"/>
    </row>
    <row r="64" spans="1:11" ht="60" customHeight="1" x14ac:dyDescent="0.25">
      <c r="A64" s="1">
        <f t="shared" si="0"/>
        <v>52</v>
      </c>
      <c r="B64" s="116">
        <f>'Initial Client Information'!B64</f>
        <v>0</v>
      </c>
      <c r="C64" s="117">
        <f>'Initial Client Information'!C64</f>
        <v>0</v>
      </c>
      <c r="D64" s="118">
        <f>'Initial Client Information'!D64</f>
        <v>0</v>
      </c>
      <c r="E64" s="130">
        <f>'Initial Client Information'!E64</f>
        <v>0</v>
      </c>
      <c r="F64" s="140"/>
      <c r="G64" s="136"/>
      <c r="H64" s="136"/>
      <c r="I64" s="142"/>
      <c r="J64" s="176">
        <f>'Discharge Information'!F64</f>
        <v>0</v>
      </c>
      <c r="K64" s="87"/>
    </row>
    <row r="65" spans="1:11" ht="60" customHeight="1" x14ac:dyDescent="0.25">
      <c r="A65" s="1">
        <f t="shared" si="0"/>
        <v>53</v>
      </c>
      <c r="B65" s="116">
        <f>'Initial Client Information'!B65</f>
        <v>0</v>
      </c>
      <c r="C65" s="117">
        <f>'Initial Client Information'!C65</f>
        <v>0</v>
      </c>
      <c r="D65" s="118">
        <f>'Initial Client Information'!D65</f>
        <v>0</v>
      </c>
      <c r="E65" s="130">
        <f>'Initial Client Information'!E65</f>
        <v>0</v>
      </c>
      <c r="F65" s="140"/>
      <c r="G65" s="136"/>
      <c r="H65" s="136"/>
      <c r="I65" s="142"/>
      <c r="J65" s="176">
        <f>'Discharge Information'!F65</f>
        <v>0</v>
      </c>
      <c r="K65" s="87"/>
    </row>
    <row r="66" spans="1:11" ht="60" customHeight="1" x14ac:dyDescent="0.25">
      <c r="A66" s="1">
        <f t="shared" si="0"/>
        <v>54</v>
      </c>
      <c r="B66" s="116">
        <f>'Initial Client Information'!B66</f>
        <v>0</v>
      </c>
      <c r="C66" s="117">
        <f>'Initial Client Information'!C66</f>
        <v>0</v>
      </c>
      <c r="D66" s="118">
        <f>'Initial Client Information'!D66</f>
        <v>0</v>
      </c>
      <c r="E66" s="130">
        <f>'Initial Client Information'!E66</f>
        <v>0</v>
      </c>
      <c r="F66" s="140"/>
      <c r="G66" s="136"/>
      <c r="H66" s="136"/>
      <c r="I66" s="142"/>
      <c r="J66" s="176">
        <f>'Discharge Information'!F66</f>
        <v>0</v>
      </c>
      <c r="K66" s="87"/>
    </row>
    <row r="67" spans="1:11" ht="60" customHeight="1" x14ac:dyDescent="0.25">
      <c r="A67" s="1">
        <f t="shared" si="0"/>
        <v>55</v>
      </c>
      <c r="B67" s="116">
        <f>'Initial Client Information'!B67</f>
        <v>0</v>
      </c>
      <c r="C67" s="117">
        <f>'Initial Client Information'!C67</f>
        <v>0</v>
      </c>
      <c r="D67" s="118">
        <f>'Initial Client Information'!D67</f>
        <v>0</v>
      </c>
      <c r="E67" s="130">
        <f>'Initial Client Information'!E67</f>
        <v>0</v>
      </c>
      <c r="F67" s="140"/>
      <c r="G67" s="136"/>
      <c r="H67" s="136"/>
      <c r="I67" s="142"/>
      <c r="J67" s="176">
        <f>'Discharge Information'!F67</f>
        <v>0</v>
      </c>
      <c r="K67" s="87"/>
    </row>
    <row r="68" spans="1:11" ht="60" customHeight="1" x14ac:dyDescent="0.25">
      <c r="A68" s="1">
        <f t="shared" si="0"/>
        <v>56</v>
      </c>
      <c r="B68" s="116">
        <f>'Initial Client Information'!B68</f>
        <v>0</v>
      </c>
      <c r="C68" s="117">
        <f>'Initial Client Information'!C68</f>
        <v>0</v>
      </c>
      <c r="D68" s="118">
        <f>'Initial Client Information'!D68</f>
        <v>0</v>
      </c>
      <c r="E68" s="130">
        <f>'Initial Client Information'!E68</f>
        <v>0</v>
      </c>
      <c r="F68" s="140"/>
      <c r="G68" s="136"/>
      <c r="H68" s="136"/>
      <c r="I68" s="142"/>
      <c r="J68" s="176">
        <f>'Discharge Information'!F68</f>
        <v>0</v>
      </c>
      <c r="K68" s="87"/>
    </row>
    <row r="69" spans="1:11" ht="60" customHeight="1" x14ac:dyDescent="0.25">
      <c r="A69" s="1">
        <f t="shared" si="0"/>
        <v>57</v>
      </c>
      <c r="B69" s="116">
        <f>'Initial Client Information'!B69</f>
        <v>0</v>
      </c>
      <c r="C69" s="117">
        <f>'Initial Client Information'!C69</f>
        <v>0</v>
      </c>
      <c r="D69" s="118">
        <f>'Initial Client Information'!D69</f>
        <v>0</v>
      </c>
      <c r="E69" s="130">
        <f>'Initial Client Information'!E69</f>
        <v>0</v>
      </c>
      <c r="F69" s="140"/>
      <c r="G69" s="136"/>
      <c r="H69" s="136"/>
      <c r="I69" s="142"/>
      <c r="J69" s="176">
        <f>'Discharge Information'!F69</f>
        <v>0</v>
      </c>
      <c r="K69" s="87"/>
    </row>
    <row r="70" spans="1:11" ht="60" customHeight="1" x14ac:dyDescent="0.25">
      <c r="A70" s="1">
        <f t="shared" si="0"/>
        <v>58</v>
      </c>
      <c r="B70" s="116">
        <f>'Initial Client Information'!B70</f>
        <v>0</v>
      </c>
      <c r="C70" s="117">
        <f>'Initial Client Information'!C70</f>
        <v>0</v>
      </c>
      <c r="D70" s="118">
        <f>'Initial Client Information'!D70</f>
        <v>0</v>
      </c>
      <c r="E70" s="130">
        <f>'Initial Client Information'!E70</f>
        <v>0</v>
      </c>
      <c r="F70" s="140"/>
      <c r="G70" s="136"/>
      <c r="H70" s="136"/>
      <c r="I70" s="142"/>
      <c r="J70" s="176">
        <f>'Discharge Information'!F70</f>
        <v>0</v>
      </c>
      <c r="K70" s="87"/>
    </row>
    <row r="71" spans="1:11" ht="60" customHeight="1" x14ac:dyDescent="0.25">
      <c r="A71" s="1">
        <f t="shared" si="0"/>
        <v>59</v>
      </c>
      <c r="B71" s="116">
        <f>'Initial Client Information'!B71</f>
        <v>0</v>
      </c>
      <c r="C71" s="117">
        <f>'Initial Client Information'!C71</f>
        <v>0</v>
      </c>
      <c r="D71" s="118">
        <f>'Initial Client Information'!D71</f>
        <v>0</v>
      </c>
      <c r="E71" s="130">
        <f>'Initial Client Information'!E71</f>
        <v>0</v>
      </c>
      <c r="F71" s="140"/>
      <c r="G71" s="136"/>
      <c r="H71" s="136"/>
      <c r="I71" s="142"/>
      <c r="J71" s="176">
        <f>'Discharge Information'!F71</f>
        <v>0</v>
      </c>
      <c r="K71" s="87"/>
    </row>
    <row r="72" spans="1:11" ht="60" customHeight="1" x14ac:dyDescent="0.25">
      <c r="A72" s="1">
        <f t="shared" si="0"/>
        <v>60</v>
      </c>
      <c r="B72" s="116">
        <f>'Initial Client Information'!B72</f>
        <v>0</v>
      </c>
      <c r="C72" s="117">
        <f>'Initial Client Information'!C72</f>
        <v>0</v>
      </c>
      <c r="D72" s="118">
        <f>'Initial Client Information'!D72</f>
        <v>0</v>
      </c>
      <c r="E72" s="130">
        <f>'Initial Client Information'!E72</f>
        <v>0</v>
      </c>
      <c r="F72" s="140"/>
      <c r="G72" s="136"/>
      <c r="H72" s="136"/>
      <c r="I72" s="142"/>
      <c r="J72" s="176">
        <f>'Discharge Information'!F72</f>
        <v>0</v>
      </c>
      <c r="K72" s="87"/>
    </row>
    <row r="73" spans="1:11" ht="60" customHeight="1" x14ac:dyDescent="0.25">
      <c r="A73" s="1">
        <f t="shared" si="0"/>
        <v>61</v>
      </c>
      <c r="B73" s="116">
        <f>'Initial Client Information'!B73</f>
        <v>0</v>
      </c>
      <c r="C73" s="117">
        <f>'Initial Client Information'!C73</f>
        <v>0</v>
      </c>
      <c r="D73" s="118">
        <f>'Initial Client Information'!D73</f>
        <v>0</v>
      </c>
      <c r="E73" s="130">
        <f>'Initial Client Information'!E73</f>
        <v>0</v>
      </c>
      <c r="F73" s="140"/>
      <c r="G73" s="136"/>
      <c r="H73" s="136"/>
      <c r="I73" s="142"/>
      <c r="J73" s="176">
        <f>'Discharge Information'!F73</f>
        <v>0</v>
      </c>
      <c r="K73" s="87"/>
    </row>
    <row r="74" spans="1:11" ht="60" customHeight="1" x14ac:dyDescent="0.25">
      <c r="A74" s="1">
        <f t="shared" si="0"/>
        <v>62</v>
      </c>
      <c r="B74" s="116">
        <f>'Initial Client Information'!B74</f>
        <v>0</v>
      </c>
      <c r="C74" s="117">
        <f>'Initial Client Information'!C74</f>
        <v>0</v>
      </c>
      <c r="D74" s="118">
        <f>'Initial Client Information'!D74</f>
        <v>0</v>
      </c>
      <c r="E74" s="130">
        <f>'Initial Client Information'!E74</f>
        <v>0</v>
      </c>
      <c r="F74" s="140"/>
      <c r="G74" s="136"/>
      <c r="H74" s="136"/>
      <c r="I74" s="142"/>
      <c r="J74" s="176">
        <f>'Discharge Information'!F74</f>
        <v>0</v>
      </c>
      <c r="K74" s="87"/>
    </row>
    <row r="75" spans="1:11" ht="60" customHeight="1" x14ac:dyDescent="0.25">
      <c r="A75" s="1">
        <f t="shared" si="0"/>
        <v>63</v>
      </c>
      <c r="B75" s="116">
        <f>'Initial Client Information'!B75</f>
        <v>0</v>
      </c>
      <c r="C75" s="117">
        <f>'Initial Client Information'!C75</f>
        <v>0</v>
      </c>
      <c r="D75" s="118">
        <f>'Initial Client Information'!D75</f>
        <v>0</v>
      </c>
      <c r="E75" s="130">
        <f>'Initial Client Information'!E75</f>
        <v>0</v>
      </c>
      <c r="F75" s="140"/>
      <c r="G75" s="136"/>
      <c r="H75" s="136"/>
      <c r="I75" s="142"/>
      <c r="J75" s="176">
        <f>'Discharge Information'!F75</f>
        <v>0</v>
      </c>
      <c r="K75" s="87"/>
    </row>
    <row r="76" spans="1:11" ht="60" customHeight="1" x14ac:dyDescent="0.25">
      <c r="A76" s="1">
        <f t="shared" si="0"/>
        <v>64</v>
      </c>
      <c r="B76" s="116">
        <f>'Initial Client Information'!B76</f>
        <v>0</v>
      </c>
      <c r="C76" s="117">
        <f>'Initial Client Information'!C76</f>
        <v>0</v>
      </c>
      <c r="D76" s="118">
        <f>'Initial Client Information'!D76</f>
        <v>0</v>
      </c>
      <c r="E76" s="130">
        <f>'Initial Client Information'!E76</f>
        <v>0</v>
      </c>
      <c r="F76" s="140"/>
      <c r="G76" s="136"/>
      <c r="H76" s="136"/>
      <c r="I76" s="142"/>
      <c r="J76" s="176">
        <f>'Discharge Information'!F76</f>
        <v>0</v>
      </c>
      <c r="K76" s="87"/>
    </row>
    <row r="77" spans="1:11" ht="60" customHeight="1" x14ac:dyDescent="0.25">
      <c r="A77" s="1">
        <f t="shared" si="0"/>
        <v>65</v>
      </c>
      <c r="B77" s="116">
        <f>'Initial Client Information'!B77</f>
        <v>0</v>
      </c>
      <c r="C77" s="117">
        <f>'Initial Client Information'!C77</f>
        <v>0</v>
      </c>
      <c r="D77" s="118">
        <f>'Initial Client Information'!D77</f>
        <v>0</v>
      </c>
      <c r="E77" s="130">
        <f>'Initial Client Information'!E77</f>
        <v>0</v>
      </c>
      <c r="F77" s="140"/>
      <c r="G77" s="136"/>
      <c r="H77" s="136"/>
      <c r="I77" s="142"/>
      <c r="J77" s="176">
        <f>'Discharge Information'!F77</f>
        <v>0</v>
      </c>
      <c r="K77" s="87"/>
    </row>
    <row r="78" spans="1:11" ht="60" customHeight="1" x14ac:dyDescent="0.25">
      <c r="A78" s="1">
        <f t="shared" ref="A78:A141" si="1">ROW(A66)</f>
        <v>66</v>
      </c>
      <c r="B78" s="116">
        <f>'Initial Client Information'!B78</f>
        <v>0</v>
      </c>
      <c r="C78" s="117">
        <f>'Initial Client Information'!C78</f>
        <v>0</v>
      </c>
      <c r="D78" s="118">
        <f>'Initial Client Information'!D78</f>
        <v>0</v>
      </c>
      <c r="E78" s="130">
        <f>'Initial Client Information'!E78</f>
        <v>0</v>
      </c>
      <c r="F78" s="140"/>
      <c r="G78" s="136"/>
      <c r="H78" s="136"/>
      <c r="I78" s="142"/>
      <c r="J78" s="176">
        <f>'Discharge Information'!F78</f>
        <v>0</v>
      </c>
      <c r="K78" s="87"/>
    </row>
    <row r="79" spans="1:11" ht="60" customHeight="1" x14ac:dyDescent="0.25">
      <c r="A79" s="1">
        <f t="shared" si="1"/>
        <v>67</v>
      </c>
      <c r="B79" s="116">
        <f>'Initial Client Information'!B79</f>
        <v>0</v>
      </c>
      <c r="C79" s="117">
        <f>'Initial Client Information'!C79</f>
        <v>0</v>
      </c>
      <c r="D79" s="118">
        <f>'Initial Client Information'!D79</f>
        <v>0</v>
      </c>
      <c r="E79" s="130">
        <f>'Initial Client Information'!E79</f>
        <v>0</v>
      </c>
      <c r="F79" s="140"/>
      <c r="G79" s="136"/>
      <c r="H79" s="136"/>
      <c r="I79" s="142"/>
      <c r="J79" s="176">
        <f>'Discharge Information'!F79</f>
        <v>0</v>
      </c>
      <c r="K79" s="87"/>
    </row>
    <row r="80" spans="1:11" ht="60" customHeight="1" x14ac:dyDescent="0.25">
      <c r="A80" s="1">
        <f t="shared" si="1"/>
        <v>68</v>
      </c>
      <c r="B80" s="116">
        <f>'Initial Client Information'!B80</f>
        <v>0</v>
      </c>
      <c r="C80" s="117">
        <f>'Initial Client Information'!C80</f>
        <v>0</v>
      </c>
      <c r="D80" s="118">
        <f>'Initial Client Information'!D80</f>
        <v>0</v>
      </c>
      <c r="E80" s="130">
        <f>'Initial Client Information'!E80</f>
        <v>0</v>
      </c>
      <c r="F80" s="140"/>
      <c r="G80" s="136"/>
      <c r="H80" s="136"/>
      <c r="I80" s="142"/>
      <c r="J80" s="176">
        <f>'Discharge Information'!F80</f>
        <v>0</v>
      </c>
      <c r="K80" s="87"/>
    </row>
    <row r="81" spans="1:11" ht="60" customHeight="1" x14ac:dyDescent="0.25">
      <c r="A81" s="1">
        <f t="shared" si="1"/>
        <v>69</v>
      </c>
      <c r="B81" s="116">
        <f>'Initial Client Information'!B81</f>
        <v>0</v>
      </c>
      <c r="C81" s="117">
        <f>'Initial Client Information'!C81</f>
        <v>0</v>
      </c>
      <c r="D81" s="118">
        <f>'Initial Client Information'!D81</f>
        <v>0</v>
      </c>
      <c r="E81" s="130">
        <f>'Initial Client Information'!E81</f>
        <v>0</v>
      </c>
      <c r="F81" s="140"/>
      <c r="G81" s="136"/>
      <c r="H81" s="136"/>
      <c r="I81" s="142"/>
      <c r="J81" s="176">
        <f>'Discharge Information'!F81</f>
        <v>0</v>
      </c>
      <c r="K81" s="87"/>
    </row>
    <row r="82" spans="1:11" ht="60" customHeight="1" x14ac:dyDescent="0.25">
      <c r="A82" s="1">
        <f t="shared" si="1"/>
        <v>70</v>
      </c>
      <c r="B82" s="116">
        <f>'Initial Client Information'!B82</f>
        <v>0</v>
      </c>
      <c r="C82" s="117">
        <f>'Initial Client Information'!C82</f>
        <v>0</v>
      </c>
      <c r="D82" s="118">
        <f>'Initial Client Information'!D82</f>
        <v>0</v>
      </c>
      <c r="E82" s="130">
        <f>'Initial Client Information'!E82</f>
        <v>0</v>
      </c>
      <c r="F82" s="140"/>
      <c r="G82" s="136"/>
      <c r="H82" s="136"/>
      <c r="I82" s="142"/>
      <c r="J82" s="176">
        <f>'Discharge Information'!F82</f>
        <v>0</v>
      </c>
      <c r="K82" s="87"/>
    </row>
    <row r="83" spans="1:11" ht="60" customHeight="1" x14ac:dyDescent="0.25">
      <c r="A83" s="1">
        <f t="shared" si="1"/>
        <v>71</v>
      </c>
      <c r="B83" s="116">
        <f>'Initial Client Information'!B83</f>
        <v>0</v>
      </c>
      <c r="C83" s="117">
        <f>'Initial Client Information'!C83</f>
        <v>0</v>
      </c>
      <c r="D83" s="118">
        <f>'Initial Client Information'!D83</f>
        <v>0</v>
      </c>
      <c r="E83" s="130">
        <f>'Initial Client Information'!E83</f>
        <v>0</v>
      </c>
      <c r="F83" s="140"/>
      <c r="G83" s="136"/>
      <c r="H83" s="136"/>
      <c r="I83" s="142"/>
      <c r="J83" s="176">
        <f>'Discharge Information'!F83</f>
        <v>0</v>
      </c>
      <c r="K83" s="87"/>
    </row>
    <row r="84" spans="1:11" ht="60" customHeight="1" x14ac:dyDescent="0.25">
      <c r="A84" s="1">
        <f t="shared" si="1"/>
        <v>72</v>
      </c>
      <c r="B84" s="116">
        <f>'Initial Client Information'!B84</f>
        <v>0</v>
      </c>
      <c r="C84" s="117">
        <f>'Initial Client Information'!C84</f>
        <v>0</v>
      </c>
      <c r="D84" s="118">
        <f>'Initial Client Information'!D84</f>
        <v>0</v>
      </c>
      <c r="E84" s="130">
        <f>'Initial Client Information'!E84</f>
        <v>0</v>
      </c>
      <c r="F84" s="140"/>
      <c r="G84" s="136"/>
      <c r="H84" s="136"/>
      <c r="I84" s="142"/>
      <c r="J84" s="176">
        <f>'Discharge Information'!F84</f>
        <v>0</v>
      </c>
      <c r="K84" s="87"/>
    </row>
    <row r="85" spans="1:11" ht="60" customHeight="1" x14ac:dyDescent="0.25">
      <c r="A85" s="1">
        <f t="shared" si="1"/>
        <v>73</v>
      </c>
      <c r="B85" s="116">
        <f>'Initial Client Information'!B85</f>
        <v>0</v>
      </c>
      <c r="C85" s="117">
        <f>'Initial Client Information'!C85</f>
        <v>0</v>
      </c>
      <c r="D85" s="118">
        <f>'Initial Client Information'!D85</f>
        <v>0</v>
      </c>
      <c r="E85" s="130">
        <f>'Initial Client Information'!E85</f>
        <v>0</v>
      </c>
      <c r="F85" s="140"/>
      <c r="G85" s="136"/>
      <c r="H85" s="136"/>
      <c r="I85" s="142"/>
      <c r="J85" s="176">
        <f>'Discharge Information'!F85</f>
        <v>0</v>
      </c>
      <c r="K85" s="87"/>
    </row>
    <row r="86" spans="1:11" ht="60" customHeight="1" x14ac:dyDescent="0.25">
      <c r="A86" s="1">
        <f t="shared" si="1"/>
        <v>74</v>
      </c>
      <c r="B86" s="116">
        <f>'Initial Client Information'!B86</f>
        <v>0</v>
      </c>
      <c r="C86" s="117">
        <f>'Initial Client Information'!C86</f>
        <v>0</v>
      </c>
      <c r="D86" s="118">
        <f>'Initial Client Information'!D86</f>
        <v>0</v>
      </c>
      <c r="E86" s="130">
        <f>'Initial Client Information'!E86</f>
        <v>0</v>
      </c>
      <c r="F86" s="140"/>
      <c r="G86" s="136"/>
      <c r="H86" s="136"/>
      <c r="I86" s="142"/>
      <c r="J86" s="176">
        <f>'Discharge Information'!F86</f>
        <v>0</v>
      </c>
      <c r="K86" s="87"/>
    </row>
    <row r="87" spans="1:11" ht="60" customHeight="1" x14ac:dyDescent="0.25">
      <c r="A87" s="1">
        <f t="shared" si="1"/>
        <v>75</v>
      </c>
      <c r="B87" s="116">
        <f>'Initial Client Information'!B87</f>
        <v>0</v>
      </c>
      <c r="C87" s="117">
        <f>'Initial Client Information'!C87</f>
        <v>0</v>
      </c>
      <c r="D87" s="118">
        <f>'Initial Client Information'!D87</f>
        <v>0</v>
      </c>
      <c r="E87" s="130">
        <f>'Initial Client Information'!E87</f>
        <v>0</v>
      </c>
      <c r="F87" s="140"/>
      <c r="G87" s="136"/>
      <c r="H87" s="136"/>
      <c r="I87" s="142"/>
      <c r="J87" s="176">
        <f>'Discharge Information'!F87</f>
        <v>0</v>
      </c>
      <c r="K87" s="87"/>
    </row>
    <row r="88" spans="1:11" ht="60" customHeight="1" x14ac:dyDescent="0.25">
      <c r="A88" s="1">
        <f t="shared" si="1"/>
        <v>76</v>
      </c>
      <c r="B88" s="116">
        <f>'Initial Client Information'!B88</f>
        <v>0</v>
      </c>
      <c r="C88" s="117">
        <f>'Initial Client Information'!C88</f>
        <v>0</v>
      </c>
      <c r="D88" s="118">
        <f>'Initial Client Information'!D88</f>
        <v>0</v>
      </c>
      <c r="E88" s="130">
        <f>'Initial Client Information'!E88</f>
        <v>0</v>
      </c>
      <c r="F88" s="140"/>
      <c r="G88" s="136"/>
      <c r="H88" s="136"/>
      <c r="I88" s="142"/>
      <c r="J88" s="176">
        <f>'Discharge Information'!F88</f>
        <v>0</v>
      </c>
      <c r="K88" s="87"/>
    </row>
    <row r="89" spans="1:11" ht="60" customHeight="1" x14ac:dyDescent="0.25">
      <c r="A89" s="1">
        <f t="shared" si="1"/>
        <v>77</v>
      </c>
      <c r="B89" s="116">
        <f>'Initial Client Information'!B89</f>
        <v>0</v>
      </c>
      <c r="C89" s="117">
        <f>'Initial Client Information'!C89</f>
        <v>0</v>
      </c>
      <c r="D89" s="118">
        <f>'Initial Client Information'!D89</f>
        <v>0</v>
      </c>
      <c r="E89" s="130">
        <f>'Initial Client Information'!E89</f>
        <v>0</v>
      </c>
      <c r="F89" s="140"/>
      <c r="G89" s="136"/>
      <c r="H89" s="136"/>
      <c r="I89" s="142"/>
      <c r="J89" s="176">
        <f>'Discharge Information'!F89</f>
        <v>0</v>
      </c>
      <c r="K89" s="87"/>
    </row>
    <row r="90" spans="1:11" ht="60" customHeight="1" x14ac:dyDescent="0.25">
      <c r="A90" s="1">
        <f t="shared" si="1"/>
        <v>78</v>
      </c>
      <c r="B90" s="116">
        <f>'Initial Client Information'!B90</f>
        <v>0</v>
      </c>
      <c r="C90" s="117">
        <f>'Initial Client Information'!C90</f>
        <v>0</v>
      </c>
      <c r="D90" s="118">
        <f>'Initial Client Information'!D90</f>
        <v>0</v>
      </c>
      <c r="E90" s="130">
        <f>'Initial Client Information'!E90</f>
        <v>0</v>
      </c>
      <c r="F90" s="140"/>
      <c r="G90" s="136"/>
      <c r="H90" s="136"/>
      <c r="I90" s="142"/>
      <c r="J90" s="176">
        <f>'Discharge Information'!F90</f>
        <v>0</v>
      </c>
      <c r="K90" s="87"/>
    </row>
    <row r="91" spans="1:11" ht="60" customHeight="1" x14ac:dyDescent="0.25">
      <c r="A91" s="1">
        <f t="shared" si="1"/>
        <v>79</v>
      </c>
      <c r="B91" s="116">
        <f>'Initial Client Information'!B91</f>
        <v>0</v>
      </c>
      <c r="C91" s="117">
        <f>'Initial Client Information'!C91</f>
        <v>0</v>
      </c>
      <c r="D91" s="118">
        <f>'Initial Client Information'!D91</f>
        <v>0</v>
      </c>
      <c r="E91" s="130">
        <f>'Initial Client Information'!E91</f>
        <v>0</v>
      </c>
      <c r="F91" s="140"/>
      <c r="G91" s="136"/>
      <c r="H91" s="136"/>
      <c r="I91" s="142"/>
      <c r="J91" s="176">
        <f>'Discharge Information'!F91</f>
        <v>0</v>
      </c>
      <c r="K91" s="87"/>
    </row>
    <row r="92" spans="1:11" ht="60" customHeight="1" x14ac:dyDescent="0.25">
      <c r="A92" s="1">
        <f t="shared" si="1"/>
        <v>80</v>
      </c>
      <c r="B92" s="116">
        <f>'Initial Client Information'!B92</f>
        <v>0</v>
      </c>
      <c r="C92" s="117">
        <f>'Initial Client Information'!C92</f>
        <v>0</v>
      </c>
      <c r="D92" s="118">
        <f>'Initial Client Information'!D92</f>
        <v>0</v>
      </c>
      <c r="E92" s="130">
        <f>'Initial Client Information'!E92</f>
        <v>0</v>
      </c>
      <c r="F92" s="140"/>
      <c r="G92" s="136"/>
      <c r="H92" s="136"/>
      <c r="I92" s="142"/>
      <c r="J92" s="176">
        <f>'Discharge Information'!F92</f>
        <v>0</v>
      </c>
      <c r="K92" s="87"/>
    </row>
    <row r="93" spans="1:11" ht="60" customHeight="1" x14ac:dyDescent="0.25">
      <c r="A93" s="1">
        <f t="shared" si="1"/>
        <v>81</v>
      </c>
      <c r="B93" s="116">
        <f>'Initial Client Information'!B93</f>
        <v>0</v>
      </c>
      <c r="C93" s="117">
        <f>'Initial Client Information'!C93</f>
        <v>0</v>
      </c>
      <c r="D93" s="118">
        <f>'Initial Client Information'!D93</f>
        <v>0</v>
      </c>
      <c r="E93" s="130">
        <f>'Initial Client Information'!E93</f>
        <v>0</v>
      </c>
      <c r="F93" s="140"/>
      <c r="G93" s="136"/>
      <c r="H93" s="136"/>
      <c r="I93" s="142"/>
      <c r="J93" s="176">
        <f>'Discharge Information'!F93</f>
        <v>0</v>
      </c>
      <c r="K93" s="87"/>
    </row>
    <row r="94" spans="1:11" ht="60" customHeight="1" x14ac:dyDescent="0.25">
      <c r="A94" s="1">
        <f t="shared" si="1"/>
        <v>82</v>
      </c>
      <c r="B94" s="116">
        <f>'Initial Client Information'!B94</f>
        <v>0</v>
      </c>
      <c r="C94" s="117">
        <f>'Initial Client Information'!C94</f>
        <v>0</v>
      </c>
      <c r="D94" s="118">
        <f>'Initial Client Information'!D94</f>
        <v>0</v>
      </c>
      <c r="E94" s="130">
        <f>'Initial Client Information'!E94</f>
        <v>0</v>
      </c>
      <c r="F94" s="140"/>
      <c r="G94" s="136"/>
      <c r="H94" s="136"/>
      <c r="I94" s="142"/>
      <c r="J94" s="176">
        <f>'Discharge Information'!F94</f>
        <v>0</v>
      </c>
      <c r="K94" s="87"/>
    </row>
    <row r="95" spans="1:11" ht="60" customHeight="1" x14ac:dyDescent="0.25">
      <c r="A95" s="1">
        <f t="shared" si="1"/>
        <v>83</v>
      </c>
      <c r="B95" s="116">
        <f>'Initial Client Information'!B95</f>
        <v>0</v>
      </c>
      <c r="C95" s="117">
        <f>'Initial Client Information'!C95</f>
        <v>0</v>
      </c>
      <c r="D95" s="118">
        <f>'Initial Client Information'!D95</f>
        <v>0</v>
      </c>
      <c r="E95" s="130">
        <f>'Initial Client Information'!E95</f>
        <v>0</v>
      </c>
      <c r="F95" s="140"/>
      <c r="G95" s="136"/>
      <c r="H95" s="136"/>
      <c r="I95" s="142"/>
      <c r="J95" s="176">
        <f>'Discharge Information'!F95</f>
        <v>0</v>
      </c>
      <c r="K95" s="87"/>
    </row>
    <row r="96" spans="1:11" ht="60" customHeight="1" x14ac:dyDescent="0.25">
      <c r="A96" s="1">
        <f t="shared" si="1"/>
        <v>84</v>
      </c>
      <c r="B96" s="116">
        <f>'Initial Client Information'!B96</f>
        <v>0</v>
      </c>
      <c r="C96" s="117">
        <f>'Initial Client Information'!C96</f>
        <v>0</v>
      </c>
      <c r="D96" s="118">
        <f>'Initial Client Information'!D96</f>
        <v>0</v>
      </c>
      <c r="E96" s="130">
        <f>'Initial Client Information'!E96</f>
        <v>0</v>
      </c>
      <c r="F96" s="140"/>
      <c r="G96" s="136"/>
      <c r="H96" s="136"/>
      <c r="I96" s="142"/>
      <c r="J96" s="176">
        <f>'Discharge Information'!F96</f>
        <v>0</v>
      </c>
      <c r="K96" s="87"/>
    </row>
    <row r="97" spans="1:11" ht="60" customHeight="1" x14ac:dyDescent="0.25">
      <c r="A97" s="1">
        <f t="shared" si="1"/>
        <v>85</v>
      </c>
      <c r="B97" s="116">
        <f>'Initial Client Information'!B97</f>
        <v>0</v>
      </c>
      <c r="C97" s="117">
        <f>'Initial Client Information'!C97</f>
        <v>0</v>
      </c>
      <c r="D97" s="118">
        <f>'Initial Client Information'!D97</f>
        <v>0</v>
      </c>
      <c r="E97" s="130">
        <f>'Initial Client Information'!E97</f>
        <v>0</v>
      </c>
      <c r="F97" s="140"/>
      <c r="G97" s="136"/>
      <c r="H97" s="136"/>
      <c r="I97" s="142"/>
      <c r="J97" s="176">
        <f>'Discharge Information'!F97</f>
        <v>0</v>
      </c>
      <c r="K97" s="87"/>
    </row>
    <row r="98" spans="1:11" ht="60" customHeight="1" x14ac:dyDescent="0.25">
      <c r="A98" s="1">
        <f t="shared" si="1"/>
        <v>86</v>
      </c>
      <c r="B98" s="116">
        <f>'Initial Client Information'!B98</f>
        <v>0</v>
      </c>
      <c r="C98" s="117">
        <f>'Initial Client Information'!C98</f>
        <v>0</v>
      </c>
      <c r="D98" s="118">
        <f>'Initial Client Information'!D98</f>
        <v>0</v>
      </c>
      <c r="E98" s="130">
        <f>'Initial Client Information'!E98</f>
        <v>0</v>
      </c>
      <c r="F98" s="140"/>
      <c r="G98" s="136"/>
      <c r="H98" s="136"/>
      <c r="I98" s="142"/>
      <c r="J98" s="176">
        <f>'Discharge Information'!F98</f>
        <v>0</v>
      </c>
      <c r="K98" s="87"/>
    </row>
    <row r="99" spans="1:11" ht="60" customHeight="1" x14ac:dyDescent="0.25">
      <c r="A99" s="1">
        <f t="shared" si="1"/>
        <v>87</v>
      </c>
      <c r="B99" s="116">
        <f>'Initial Client Information'!B99</f>
        <v>0</v>
      </c>
      <c r="C99" s="117">
        <f>'Initial Client Information'!C99</f>
        <v>0</v>
      </c>
      <c r="D99" s="118">
        <f>'Initial Client Information'!D99</f>
        <v>0</v>
      </c>
      <c r="E99" s="130">
        <f>'Initial Client Information'!E99</f>
        <v>0</v>
      </c>
      <c r="F99" s="140"/>
      <c r="G99" s="136"/>
      <c r="H99" s="136"/>
      <c r="I99" s="142"/>
      <c r="J99" s="176">
        <f>'Discharge Information'!F99</f>
        <v>0</v>
      </c>
      <c r="K99" s="87"/>
    </row>
    <row r="100" spans="1:11" ht="60" customHeight="1" x14ac:dyDescent="0.25">
      <c r="A100" s="1">
        <f t="shared" si="1"/>
        <v>88</v>
      </c>
      <c r="B100" s="116">
        <f>'Initial Client Information'!B100</f>
        <v>0</v>
      </c>
      <c r="C100" s="117">
        <f>'Initial Client Information'!C100</f>
        <v>0</v>
      </c>
      <c r="D100" s="118">
        <f>'Initial Client Information'!D100</f>
        <v>0</v>
      </c>
      <c r="E100" s="130">
        <f>'Initial Client Information'!E100</f>
        <v>0</v>
      </c>
      <c r="F100" s="140"/>
      <c r="G100" s="136"/>
      <c r="H100" s="136"/>
      <c r="I100" s="142"/>
      <c r="J100" s="176">
        <f>'Discharge Information'!F100</f>
        <v>0</v>
      </c>
      <c r="K100" s="87"/>
    </row>
    <row r="101" spans="1:11" ht="60" customHeight="1" x14ac:dyDescent="0.25">
      <c r="A101" s="1">
        <f t="shared" si="1"/>
        <v>89</v>
      </c>
      <c r="B101" s="116">
        <f>'Initial Client Information'!B101</f>
        <v>0</v>
      </c>
      <c r="C101" s="117">
        <f>'Initial Client Information'!C101</f>
        <v>0</v>
      </c>
      <c r="D101" s="118">
        <f>'Initial Client Information'!D101</f>
        <v>0</v>
      </c>
      <c r="E101" s="130">
        <f>'Initial Client Information'!E101</f>
        <v>0</v>
      </c>
      <c r="F101" s="140"/>
      <c r="G101" s="136"/>
      <c r="H101" s="136"/>
      <c r="I101" s="142"/>
      <c r="J101" s="176">
        <f>'Discharge Information'!F101</f>
        <v>0</v>
      </c>
      <c r="K101" s="87"/>
    </row>
    <row r="102" spans="1:11" ht="60" customHeight="1" x14ac:dyDescent="0.25">
      <c r="A102" s="1">
        <f t="shared" si="1"/>
        <v>90</v>
      </c>
      <c r="B102" s="116">
        <f>'Initial Client Information'!B102</f>
        <v>0</v>
      </c>
      <c r="C102" s="117">
        <f>'Initial Client Information'!C102</f>
        <v>0</v>
      </c>
      <c r="D102" s="118">
        <f>'Initial Client Information'!D102</f>
        <v>0</v>
      </c>
      <c r="E102" s="130">
        <f>'Initial Client Information'!E102</f>
        <v>0</v>
      </c>
      <c r="F102" s="140"/>
      <c r="G102" s="136"/>
      <c r="H102" s="136"/>
      <c r="I102" s="142"/>
      <c r="J102" s="176">
        <f>'Discharge Information'!F102</f>
        <v>0</v>
      </c>
      <c r="K102" s="87"/>
    </row>
    <row r="103" spans="1:11" ht="60" customHeight="1" x14ac:dyDescent="0.25">
      <c r="A103" s="1">
        <f t="shared" si="1"/>
        <v>91</v>
      </c>
      <c r="B103" s="116">
        <f>'Initial Client Information'!B103</f>
        <v>0</v>
      </c>
      <c r="C103" s="117">
        <f>'Initial Client Information'!C103</f>
        <v>0</v>
      </c>
      <c r="D103" s="118">
        <f>'Initial Client Information'!D103</f>
        <v>0</v>
      </c>
      <c r="E103" s="130">
        <f>'Initial Client Information'!E103</f>
        <v>0</v>
      </c>
      <c r="F103" s="140"/>
      <c r="G103" s="136"/>
      <c r="H103" s="136"/>
      <c r="I103" s="142"/>
      <c r="J103" s="176">
        <f>'Discharge Information'!F103</f>
        <v>0</v>
      </c>
      <c r="K103" s="87"/>
    </row>
    <row r="104" spans="1:11" ht="60" customHeight="1" x14ac:dyDescent="0.25">
      <c r="A104" s="1">
        <f t="shared" si="1"/>
        <v>92</v>
      </c>
      <c r="B104" s="116">
        <f>'Initial Client Information'!B104</f>
        <v>0</v>
      </c>
      <c r="C104" s="117">
        <f>'Initial Client Information'!C104</f>
        <v>0</v>
      </c>
      <c r="D104" s="118">
        <f>'Initial Client Information'!D104</f>
        <v>0</v>
      </c>
      <c r="E104" s="130">
        <f>'Initial Client Information'!E104</f>
        <v>0</v>
      </c>
      <c r="F104" s="140"/>
      <c r="G104" s="136"/>
      <c r="H104" s="136"/>
      <c r="I104" s="142"/>
      <c r="J104" s="176">
        <f>'Discharge Information'!F104</f>
        <v>0</v>
      </c>
      <c r="K104" s="87"/>
    </row>
    <row r="105" spans="1:11" ht="60" customHeight="1" x14ac:dyDescent="0.25">
      <c r="A105" s="1">
        <f t="shared" si="1"/>
        <v>93</v>
      </c>
      <c r="B105" s="116">
        <f>'Initial Client Information'!B105</f>
        <v>0</v>
      </c>
      <c r="C105" s="117">
        <f>'Initial Client Information'!C105</f>
        <v>0</v>
      </c>
      <c r="D105" s="118">
        <f>'Initial Client Information'!D105</f>
        <v>0</v>
      </c>
      <c r="E105" s="130">
        <f>'Initial Client Information'!E105</f>
        <v>0</v>
      </c>
      <c r="F105" s="140"/>
      <c r="G105" s="136"/>
      <c r="H105" s="136"/>
      <c r="I105" s="142"/>
      <c r="J105" s="176">
        <f>'Discharge Information'!F105</f>
        <v>0</v>
      </c>
      <c r="K105" s="87"/>
    </row>
    <row r="106" spans="1:11" ht="60" customHeight="1" x14ac:dyDescent="0.25">
      <c r="A106" s="1">
        <f t="shared" si="1"/>
        <v>94</v>
      </c>
      <c r="B106" s="116">
        <f>'Initial Client Information'!B106</f>
        <v>0</v>
      </c>
      <c r="C106" s="117">
        <f>'Initial Client Information'!C106</f>
        <v>0</v>
      </c>
      <c r="D106" s="118">
        <f>'Initial Client Information'!D106</f>
        <v>0</v>
      </c>
      <c r="E106" s="130">
        <f>'Initial Client Information'!E106</f>
        <v>0</v>
      </c>
      <c r="F106" s="140"/>
      <c r="G106" s="136"/>
      <c r="H106" s="136"/>
      <c r="I106" s="142"/>
      <c r="J106" s="176">
        <f>'Discharge Information'!F106</f>
        <v>0</v>
      </c>
      <c r="K106" s="87"/>
    </row>
    <row r="107" spans="1:11" ht="60" customHeight="1" x14ac:dyDescent="0.25">
      <c r="A107" s="1">
        <f t="shared" si="1"/>
        <v>95</v>
      </c>
      <c r="B107" s="116">
        <f>'Initial Client Information'!B107</f>
        <v>0</v>
      </c>
      <c r="C107" s="117">
        <f>'Initial Client Information'!C107</f>
        <v>0</v>
      </c>
      <c r="D107" s="118">
        <f>'Initial Client Information'!D107</f>
        <v>0</v>
      </c>
      <c r="E107" s="130">
        <f>'Initial Client Information'!E107</f>
        <v>0</v>
      </c>
      <c r="F107" s="140"/>
      <c r="G107" s="136"/>
      <c r="H107" s="136"/>
      <c r="I107" s="142"/>
      <c r="J107" s="176">
        <f>'Discharge Information'!F107</f>
        <v>0</v>
      </c>
      <c r="K107" s="87"/>
    </row>
    <row r="108" spans="1:11" ht="60" customHeight="1" x14ac:dyDescent="0.25">
      <c r="A108" s="1">
        <f t="shared" si="1"/>
        <v>96</v>
      </c>
      <c r="B108" s="116">
        <f>'Initial Client Information'!B108</f>
        <v>0</v>
      </c>
      <c r="C108" s="117">
        <f>'Initial Client Information'!C108</f>
        <v>0</v>
      </c>
      <c r="D108" s="118">
        <f>'Initial Client Information'!D108</f>
        <v>0</v>
      </c>
      <c r="E108" s="130">
        <f>'Initial Client Information'!E108</f>
        <v>0</v>
      </c>
      <c r="F108" s="140"/>
      <c r="G108" s="136"/>
      <c r="H108" s="136"/>
      <c r="I108" s="142"/>
      <c r="J108" s="176">
        <f>'Discharge Information'!F108</f>
        <v>0</v>
      </c>
      <c r="K108" s="87"/>
    </row>
    <row r="109" spans="1:11" ht="60" customHeight="1" x14ac:dyDescent="0.25">
      <c r="A109" s="1">
        <f t="shared" si="1"/>
        <v>97</v>
      </c>
      <c r="B109" s="116">
        <f>'Initial Client Information'!B109</f>
        <v>0</v>
      </c>
      <c r="C109" s="117">
        <f>'Initial Client Information'!C109</f>
        <v>0</v>
      </c>
      <c r="D109" s="118">
        <f>'Initial Client Information'!D109</f>
        <v>0</v>
      </c>
      <c r="E109" s="130">
        <f>'Initial Client Information'!E109</f>
        <v>0</v>
      </c>
      <c r="F109" s="140"/>
      <c r="G109" s="136"/>
      <c r="H109" s="136"/>
      <c r="I109" s="142"/>
      <c r="J109" s="176">
        <f>'Discharge Information'!F109</f>
        <v>0</v>
      </c>
      <c r="K109" s="87"/>
    </row>
    <row r="110" spans="1:11" ht="60" customHeight="1" x14ac:dyDescent="0.25">
      <c r="A110" s="1">
        <f t="shared" si="1"/>
        <v>98</v>
      </c>
      <c r="B110" s="116">
        <f>'Initial Client Information'!B110</f>
        <v>0</v>
      </c>
      <c r="C110" s="117">
        <f>'Initial Client Information'!C110</f>
        <v>0</v>
      </c>
      <c r="D110" s="118">
        <f>'Initial Client Information'!D110</f>
        <v>0</v>
      </c>
      <c r="E110" s="130">
        <f>'Initial Client Information'!E110</f>
        <v>0</v>
      </c>
      <c r="F110" s="140"/>
      <c r="G110" s="136"/>
      <c r="H110" s="136"/>
      <c r="I110" s="142"/>
      <c r="J110" s="176">
        <f>'Discharge Information'!F110</f>
        <v>0</v>
      </c>
      <c r="K110" s="87"/>
    </row>
    <row r="111" spans="1:11" ht="60" customHeight="1" x14ac:dyDescent="0.25">
      <c r="A111" s="1">
        <f t="shared" si="1"/>
        <v>99</v>
      </c>
      <c r="B111" s="116">
        <f>'Initial Client Information'!B111</f>
        <v>0</v>
      </c>
      <c r="C111" s="117">
        <f>'Initial Client Information'!C111</f>
        <v>0</v>
      </c>
      <c r="D111" s="118">
        <f>'Initial Client Information'!D111</f>
        <v>0</v>
      </c>
      <c r="E111" s="130">
        <f>'Initial Client Information'!E111</f>
        <v>0</v>
      </c>
      <c r="F111" s="140"/>
      <c r="G111" s="136"/>
      <c r="H111" s="136"/>
      <c r="I111" s="142"/>
      <c r="J111" s="176">
        <f>'Discharge Information'!F111</f>
        <v>0</v>
      </c>
      <c r="K111" s="87"/>
    </row>
    <row r="112" spans="1:11" ht="60" customHeight="1" x14ac:dyDescent="0.25">
      <c r="A112" s="1">
        <f t="shared" si="1"/>
        <v>100</v>
      </c>
      <c r="B112" s="116">
        <f>'Initial Client Information'!B112</f>
        <v>0</v>
      </c>
      <c r="C112" s="117">
        <f>'Initial Client Information'!C112</f>
        <v>0</v>
      </c>
      <c r="D112" s="118">
        <f>'Initial Client Information'!D112</f>
        <v>0</v>
      </c>
      <c r="E112" s="130">
        <f>'Initial Client Information'!E112</f>
        <v>0</v>
      </c>
      <c r="F112" s="140"/>
      <c r="G112" s="136"/>
      <c r="H112" s="136"/>
      <c r="I112" s="142"/>
      <c r="J112" s="176">
        <f>'Discharge Information'!F112</f>
        <v>0</v>
      </c>
      <c r="K112" s="87"/>
    </row>
    <row r="113" spans="1:11" ht="60" customHeight="1" x14ac:dyDescent="0.25">
      <c r="A113" s="1">
        <f t="shared" si="1"/>
        <v>101</v>
      </c>
      <c r="B113" s="116">
        <f>'Initial Client Information'!B113</f>
        <v>0</v>
      </c>
      <c r="C113" s="117">
        <f>'Initial Client Information'!C113</f>
        <v>0</v>
      </c>
      <c r="D113" s="118">
        <f>'Initial Client Information'!D113</f>
        <v>0</v>
      </c>
      <c r="E113" s="130">
        <f>'Initial Client Information'!E113</f>
        <v>0</v>
      </c>
      <c r="F113" s="140"/>
      <c r="G113" s="136"/>
      <c r="H113" s="136"/>
      <c r="I113" s="142"/>
      <c r="J113" s="176">
        <f>'Discharge Information'!F113</f>
        <v>0</v>
      </c>
      <c r="K113" s="87"/>
    </row>
    <row r="114" spans="1:11" ht="60" customHeight="1" x14ac:dyDescent="0.25">
      <c r="A114" s="1">
        <f t="shared" si="1"/>
        <v>102</v>
      </c>
      <c r="B114" s="116">
        <f>'Initial Client Information'!B114</f>
        <v>0</v>
      </c>
      <c r="C114" s="117">
        <f>'Initial Client Information'!C114</f>
        <v>0</v>
      </c>
      <c r="D114" s="118">
        <f>'Initial Client Information'!D114</f>
        <v>0</v>
      </c>
      <c r="E114" s="130">
        <f>'Initial Client Information'!E114</f>
        <v>0</v>
      </c>
      <c r="F114" s="140"/>
      <c r="G114" s="136"/>
      <c r="H114" s="136"/>
      <c r="I114" s="142"/>
      <c r="J114" s="176">
        <f>'Discharge Information'!F114</f>
        <v>0</v>
      </c>
      <c r="K114" s="87"/>
    </row>
    <row r="115" spans="1:11" ht="60" customHeight="1" x14ac:dyDescent="0.25">
      <c r="A115" s="1">
        <f t="shared" si="1"/>
        <v>103</v>
      </c>
      <c r="B115" s="116">
        <f>'Initial Client Information'!B115</f>
        <v>0</v>
      </c>
      <c r="C115" s="117">
        <f>'Initial Client Information'!C115</f>
        <v>0</v>
      </c>
      <c r="D115" s="118">
        <f>'Initial Client Information'!D115</f>
        <v>0</v>
      </c>
      <c r="E115" s="130">
        <f>'Initial Client Information'!E115</f>
        <v>0</v>
      </c>
      <c r="F115" s="140"/>
      <c r="G115" s="136"/>
      <c r="H115" s="136"/>
      <c r="I115" s="142"/>
      <c r="J115" s="176">
        <f>'Discharge Information'!F115</f>
        <v>0</v>
      </c>
      <c r="K115" s="87"/>
    </row>
    <row r="116" spans="1:11" ht="60" customHeight="1" x14ac:dyDescent="0.25">
      <c r="A116" s="1">
        <f t="shared" si="1"/>
        <v>104</v>
      </c>
      <c r="B116" s="116">
        <f>'Initial Client Information'!B116</f>
        <v>0</v>
      </c>
      <c r="C116" s="117">
        <f>'Initial Client Information'!C116</f>
        <v>0</v>
      </c>
      <c r="D116" s="118">
        <f>'Initial Client Information'!D116</f>
        <v>0</v>
      </c>
      <c r="E116" s="130">
        <f>'Initial Client Information'!E116</f>
        <v>0</v>
      </c>
      <c r="F116" s="140"/>
      <c r="G116" s="136"/>
      <c r="H116" s="136"/>
      <c r="I116" s="142"/>
      <c r="J116" s="176">
        <f>'Discharge Information'!F116</f>
        <v>0</v>
      </c>
      <c r="K116" s="87"/>
    </row>
    <row r="117" spans="1:11" ht="60" customHeight="1" x14ac:dyDescent="0.25">
      <c r="A117" s="1">
        <f t="shared" si="1"/>
        <v>105</v>
      </c>
      <c r="B117" s="116">
        <f>'Initial Client Information'!B117</f>
        <v>0</v>
      </c>
      <c r="C117" s="117">
        <f>'Initial Client Information'!C117</f>
        <v>0</v>
      </c>
      <c r="D117" s="118">
        <f>'Initial Client Information'!D117</f>
        <v>0</v>
      </c>
      <c r="E117" s="130">
        <f>'Initial Client Information'!E117</f>
        <v>0</v>
      </c>
      <c r="F117" s="140"/>
      <c r="G117" s="136"/>
      <c r="H117" s="136"/>
      <c r="I117" s="142"/>
      <c r="J117" s="176">
        <f>'Discharge Information'!F117</f>
        <v>0</v>
      </c>
      <c r="K117" s="87"/>
    </row>
    <row r="118" spans="1:11" ht="60" customHeight="1" x14ac:dyDescent="0.25">
      <c r="A118" s="1">
        <f t="shared" si="1"/>
        <v>106</v>
      </c>
      <c r="B118" s="116">
        <f>'Initial Client Information'!B118</f>
        <v>0</v>
      </c>
      <c r="C118" s="117">
        <f>'Initial Client Information'!C118</f>
        <v>0</v>
      </c>
      <c r="D118" s="118">
        <f>'Initial Client Information'!D118</f>
        <v>0</v>
      </c>
      <c r="E118" s="130">
        <f>'Initial Client Information'!E118</f>
        <v>0</v>
      </c>
      <c r="F118" s="140"/>
      <c r="G118" s="136"/>
      <c r="H118" s="136"/>
      <c r="I118" s="142"/>
      <c r="J118" s="176">
        <f>'Discharge Information'!F118</f>
        <v>0</v>
      </c>
      <c r="K118" s="87"/>
    </row>
    <row r="119" spans="1:11" ht="60" customHeight="1" x14ac:dyDescent="0.25">
      <c r="A119" s="1">
        <f t="shared" si="1"/>
        <v>107</v>
      </c>
      <c r="B119" s="116">
        <f>'Initial Client Information'!B119</f>
        <v>0</v>
      </c>
      <c r="C119" s="117">
        <f>'Initial Client Information'!C119</f>
        <v>0</v>
      </c>
      <c r="D119" s="118">
        <f>'Initial Client Information'!D119</f>
        <v>0</v>
      </c>
      <c r="E119" s="130">
        <f>'Initial Client Information'!E119</f>
        <v>0</v>
      </c>
      <c r="F119" s="140"/>
      <c r="G119" s="136"/>
      <c r="H119" s="136"/>
      <c r="I119" s="142"/>
      <c r="J119" s="176">
        <f>'Discharge Information'!F119</f>
        <v>0</v>
      </c>
      <c r="K119" s="87"/>
    </row>
    <row r="120" spans="1:11" ht="60" customHeight="1" x14ac:dyDescent="0.25">
      <c r="A120" s="1">
        <f t="shared" si="1"/>
        <v>108</v>
      </c>
      <c r="B120" s="116">
        <f>'Initial Client Information'!B120</f>
        <v>0</v>
      </c>
      <c r="C120" s="117">
        <f>'Initial Client Information'!C120</f>
        <v>0</v>
      </c>
      <c r="D120" s="118">
        <f>'Initial Client Information'!D120</f>
        <v>0</v>
      </c>
      <c r="E120" s="130">
        <f>'Initial Client Information'!E120</f>
        <v>0</v>
      </c>
      <c r="F120" s="140"/>
      <c r="G120" s="136"/>
      <c r="H120" s="136"/>
      <c r="I120" s="142"/>
      <c r="J120" s="176">
        <f>'Discharge Information'!F120</f>
        <v>0</v>
      </c>
      <c r="K120" s="87"/>
    </row>
    <row r="121" spans="1:11" ht="60" customHeight="1" x14ac:dyDescent="0.25">
      <c r="A121" s="1">
        <f t="shared" si="1"/>
        <v>109</v>
      </c>
      <c r="B121" s="116">
        <f>'Initial Client Information'!B121</f>
        <v>0</v>
      </c>
      <c r="C121" s="117">
        <f>'Initial Client Information'!C121</f>
        <v>0</v>
      </c>
      <c r="D121" s="118">
        <f>'Initial Client Information'!D121</f>
        <v>0</v>
      </c>
      <c r="E121" s="130">
        <f>'Initial Client Information'!E121</f>
        <v>0</v>
      </c>
      <c r="F121" s="140"/>
      <c r="G121" s="136"/>
      <c r="H121" s="136"/>
      <c r="I121" s="142"/>
      <c r="J121" s="176">
        <f>'Discharge Information'!F121</f>
        <v>0</v>
      </c>
      <c r="K121" s="87"/>
    </row>
    <row r="122" spans="1:11" ht="60" customHeight="1" x14ac:dyDescent="0.25">
      <c r="A122" s="1">
        <f t="shared" si="1"/>
        <v>110</v>
      </c>
      <c r="B122" s="116">
        <f>'Initial Client Information'!B122</f>
        <v>0</v>
      </c>
      <c r="C122" s="117">
        <f>'Initial Client Information'!C122</f>
        <v>0</v>
      </c>
      <c r="D122" s="118">
        <f>'Initial Client Information'!D122</f>
        <v>0</v>
      </c>
      <c r="E122" s="130">
        <f>'Initial Client Information'!E122</f>
        <v>0</v>
      </c>
      <c r="F122" s="140"/>
      <c r="G122" s="136"/>
      <c r="H122" s="136"/>
      <c r="I122" s="142"/>
      <c r="J122" s="176">
        <f>'Discharge Information'!F122</f>
        <v>0</v>
      </c>
      <c r="K122" s="87"/>
    </row>
    <row r="123" spans="1:11" ht="60" customHeight="1" x14ac:dyDescent="0.25">
      <c r="A123" s="1">
        <f t="shared" si="1"/>
        <v>111</v>
      </c>
      <c r="B123" s="116">
        <f>'Initial Client Information'!B123</f>
        <v>0</v>
      </c>
      <c r="C123" s="117">
        <f>'Initial Client Information'!C123</f>
        <v>0</v>
      </c>
      <c r="D123" s="118">
        <f>'Initial Client Information'!D123</f>
        <v>0</v>
      </c>
      <c r="E123" s="130">
        <f>'Initial Client Information'!E123</f>
        <v>0</v>
      </c>
      <c r="F123" s="140"/>
      <c r="G123" s="136"/>
      <c r="H123" s="136"/>
      <c r="I123" s="142"/>
      <c r="J123" s="176">
        <f>'Discharge Information'!F123</f>
        <v>0</v>
      </c>
      <c r="K123" s="87"/>
    </row>
    <row r="124" spans="1:11" ht="60" customHeight="1" x14ac:dyDescent="0.25">
      <c r="A124" s="1">
        <f t="shared" si="1"/>
        <v>112</v>
      </c>
      <c r="B124" s="116">
        <f>'Initial Client Information'!B124</f>
        <v>0</v>
      </c>
      <c r="C124" s="117">
        <f>'Initial Client Information'!C124</f>
        <v>0</v>
      </c>
      <c r="D124" s="118">
        <f>'Initial Client Information'!D124</f>
        <v>0</v>
      </c>
      <c r="E124" s="130">
        <f>'Initial Client Information'!E124</f>
        <v>0</v>
      </c>
      <c r="F124" s="140"/>
      <c r="G124" s="136"/>
      <c r="H124" s="136"/>
      <c r="I124" s="142"/>
      <c r="J124" s="176">
        <f>'Discharge Information'!F124</f>
        <v>0</v>
      </c>
      <c r="K124" s="87"/>
    </row>
    <row r="125" spans="1:11" ht="60" customHeight="1" x14ac:dyDescent="0.25">
      <c r="A125" s="1">
        <f t="shared" si="1"/>
        <v>113</v>
      </c>
      <c r="B125" s="116">
        <f>'Initial Client Information'!B125</f>
        <v>0</v>
      </c>
      <c r="C125" s="117">
        <f>'Initial Client Information'!C125</f>
        <v>0</v>
      </c>
      <c r="D125" s="118">
        <f>'Initial Client Information'!D125</f>
        <v>0</v>
      </c>
      <c r="E125" s="130">
        <f>'Initial Client Information'!E125</f>
        <v>0</v>
      </c>
      <c r="F125" s="140"/>
      <c r="G125" s="136"/>
      <c r="H125" s="136"/>
      <c r="I125" s="142"/>
      <c r="J125" s="176">
        <f>'Discharge Information'!F125</f>
        <v>0</v>
      </c>
      <c r="K125" s="87"/>
    </row>
    <row r="126" spans="1:11" ht="60" customHeight="1" x14ac:dyDescent="0.25">
      <c r="A126" s="1">
        <f t="shared" si="1"/>
        <v>114</v>
      </c>
      <c r="B126" s="116">
        <f>'Initial Client Information'!B126</f>
        <v>0</v>
      </c>
      <c r="C126" s="117">
        <f>'Initial Client Information'!C126</f>
        <v>0</v>
      </c>
      <c r="D126" s="118">
        <f>'Initial Client Information'!D126</f>
        <v>0</v>
      </c>
      <c r="E126" s="130">
        <f>'Initial Client Information'!E126</f>
        <v>0</v>
      </c>
      <c r="F126" s="140"/>
      <c r="G126" s="136"/>
      <c r="H126" s="136"/>
      <c r="I126" s="142"/>
      <c r="J126" s="176">
        <f>'Discharge Information'!F126</f>
        <v>0</v>
      </c>
      <c r="K126" s="87"/>
    </row>
    <row r="127" spans="1:11" ht="60" customHeight="1" x14ac:dyDescent="0.25">
      <c r="A127" s="1">
        <f t="shared" si="1"/>
        <v>115</v>
      </c>
      <c r="B127" s="116">
        <f>'Initial Client Information'!B127</f>
        <v>0</v>
      </c>
      <c r="C127" s="117">
        <f>'Initial Client Information'!C127</f>
        <v>0</v>
      </c>
      <c r="D127" s="118">
        <f>'Initial Client Information'!D127</f>
        <v>0</v>
      </c>
      <c r="E127" s="130">
        <f>'Initial Client Information'!E127</f>
        <v>0</v>
      </c>
      <c r="F127" s="140"/>
      <c r="G127" s="136"/>
      <c r="H127" s="136"/>
      <c r="I127" s="142"/>
      <c r="J127" s="176">
        <f>'Discharge Information'!F127</f>
        <v>0</v>
      </c>
      <c r="K127" s="87"/>
    </row>
    <row r="128" spans="1:11" ht="60" customHeight="1" x14ac:dyDescent="0.25">
      <c r="A128" s="1">
        <f t="shared" si="1"/>
        <v>116</v>
      </c>
      <c r="B128" s="116">
        <f>'Initial Client Information'!B128</f>
        <v>0</v>
      </c>
      <c r="C128" s="117">
        <f>'Initial Client Information'!C128</f>
        <v>0</v>
      </c>
      <c r="D128" s="118">
        <f>'Initial Client Information'!D128</f>
        <v>0</v>
      </c>
      <c r="E128" s="130">
        <f>'Initial Client Information'!E128</f>
        <v>0</v>
      </c>
      <c r="F128" s="140"/>
      <c r="G128" s="136"/>
      <c r="H128" s="136"/>
      <c r="I128" s="142"/>
      <c r="J128" s="176">
        <f>'Discharge Information'!F128</f>
        <v>0</v>
      </c>
      <c r="K128" s="87"/>
    </row>
    <row r="129" spans="1:11" ht="60" customHeight="1" x14ac:dyDescent="0.25">
      <c r="A129" s="1">
        <f t="shared" si="1"/>
        <v>117</v>
      </c>
      <c r="B129" s="116">
        <f>'Initial Client Information'!B129</f>
        <v>0</v>
      </c>
      <c r="C129" s="117">
        <f>'Initial Client Information'!C129</f>
        <v>0</v>
      </c>
      <c r="D129" s="118">
        <f>'Initial Client Information'!D129</f>
        <v>0</v>
      </c>
      <c r="E129" s="130">
        <f>'Initial Client Information'!E129</f>
        <v>0</v>
      </c>
      <c r="F129" s="140"/>
      <c r="G129" s="136"/>
      <c r="H129" s="136"/>
      <c r="I129" s="142"/>
      <c r="J129" s="176">
        <f>'Discharge Information'!F129</f>
        <v>0</v>
      </c>
      <c r="K129" s="87"/>
    </row>
    <row r="130" spans="1:11" ht="60" customHeight="1" x14ac:dyDescent="0.25">
      <c r="A130" s="1">
        <f t="shared" si="1"/>
        <v>118</v>
      </c>
      <c r="B130" s="116">
        <f>'Initial Client Information'!B130</f>
        <v>0</v>
      </c>
      <c r="C130" s="117">
        <f>'Initial Client Information'!C130</f>
        <v>0</v>
      </c>
      <c r="D130" s="118">
        <f>'Initial Client Information'!D130</f>
        <v>0</v>
      </c>
      <c r="E130" s="130">
        <f>'Initial Client Information'!E130</f>
        <v>0</v>
      </c>
      <c r="F130" s="140"/>
      <c r="G130" s="136"/>
      <c r="H130" s="136"/>
      <c r="I130" s="142"/>
      <c r="J130" s="176">
        <f>'Discharge Information'!F130</f>
        <v>0</v>
      </c>
      <c r="K130" s="87"/>
    </row>
    <row r="131" spans="1:11" ht="60" customHeight="1" x14ac:dyDescent="0.25">
      <c r="A131" s="1">
        <f t="shared" si="1"/>
        <v>119</v>
      </c>
      <c r="B131" s="116">
        <f>'Initial Client Information'!B131</f>
        <v>0</v>
      </c>
      <c r="C131" s="117">
        <f>'Initial Client Information'!C131</f>
        <v>0</v>
      </c>
      <c r="D131" s="118">
        <f>'Initial Client Information'!D131</f>
        <v>0</v>
      </c>
      <c r="E131" s="130">
        <f>'Initial Client Information'!E131</f>
        <v>0</v>
      </c>
      <c r="F131" s="140"/>
      <c r="G131" s="136"/>
      <c r="H131" s="136"/>
      <c r="I131" s="142"/>
      <c r="J131" s="176">
        <f>'Discharge Information'!F131</f>
        <v>0</v>
      </c>
      <c r="K131" s="87"/>
    </row>
    <row r="132" spans="1:11" ht="60" customHeight="1" x14ac:dyDescent="0.25">
      <c r="A132" s="1">
        <f t="shared" si="1"/>
        <v>120</v>
      </c>
      <c r="B132" s="116">
        <f>'Initial Client Information'!B132</f>
        <v>0</v>
      </c>
      <c r="C132" s="117">
        <f>'Initial Client Information'!C132</f>
        <v>0</v>
      </c>
      <c r="D132" s="118">
        <f>'Initial Client Information'!D132</f>
        <v>0</v>
      </c>
      <c r="E132" s="130">
        <f>'Initial Client Information'!E132</f>
        <v>0</v>
      </c>
      <c r="F132" s="140"/>
      <c r="G132" s="136"/>
      <c r="H132" s="136"/>
      <c r="I132" s="142"/>
      <c r="J132" s="176">
        <f>'Discharge Information'!F132</f>
        <v>0</v>
      </c>
      <c r="K132" s="87"/>
    </row>
    <row r="133" spans="1:11" ht="60" customHeight="1" x14ac:dyDescent="0.25">
      <c r="A133" s="1">
        <f t="shared" si="1"/>
        <v>121</v>
      </c>
      <c r="B133" s="116">
        <f>'Initial Client Information'!B133</f>
        <v>0</v>
      </c>
      <c r="C133" s="117">
        <f>'Initial Client Information'!C133</f>
        <v>0</v>
      </c>
      <c r="D133" s="118">
        <f>'Initial Client Information'!D133</f>
        <v>0</v>
      </c>
      <c r="E133" s="130">
        <f>'Initial Client Information'!E133</f>
        <v>0</v>
      </c>
      <c r="F133" s="140"/>
      <c r="G133" s="136"/>
      <c r="H133" s="136"/>
      <c r="I133" s="142"/>
      <c r="J133" s="176">
        <f>'Discharge Information'!F133</f>
        <v>0</v>
      </c>
      <c r="K133" s="87"/>
    </row>
    <row r="134" spans="1:11" ht="60" customHeight="1" x14ac:dyDescent="0.25">
      <c r="A134" s="1">
        <f t="shared" si="1"/>
        <v>122</v>
      </c>
      <c r="B134" s="116">
        <f>'Initial Client Information'!B134</f>
        <v>0</v>
      </c>
      <c r="C134" s="117">
        <f>'Initial Client Information'!C134</f>
        <v>0</v>
      </c>
      <c r="D134" s="118">
        <f>'Initial Client Information'!D134</f>
        <v>0</v>
      </c>
      <c r="E134" s="130">
        <f>'Initial Client Information'!E134</f>
        <v>0</v>
      </c>
      <c r="F134" s="140"/>
      <c r="G134" s="136"/>
      <c r="H134" s="136"/>
      <c r="I134" s="142"/>
      <c r="J134" s="176">
        <f>'Discharge Information'!F134</f>
        <v>0</v>
      </c>
      <c r="K134" s="87"/>
    </row>
    <row r="135" spans="1:11" ht="60" customHeight="1" x14ac:dyDescent="0.25">
      <c r="A135" s="1">
        <f t="shared" si="1"/>
        <v>123</v>
      </c>
      <c r="B135" s="116">
        <f>'Initial Client Information'!B135</f>
        <v>0</v>
      </c>
      <c r="C135" s="117">
        <f>'Initial Client Information'!C135</f>
        <v>0</v>
      </c>
      <c r="D135" s="118">
        <f>'Initial Client Information'!D135</f>
        <v>0</v>
      </c>
      <c r="E135" s="130">
        <f>'Initial Client Information'!E135</f>
        <v>0</v>
      </c>
      <c r="F135" s="140"/>
      <c r="G135" s="136"/>
      <c r="H135" s="136"/>
      <c r="I135" s="142"/>
      <c r="J135" s="176">
        <f>'Discharge Information'!F135</f>
        <v>0</v>
      </c>
      <c r="K135" s="87"/>
    </row>
    <row r="136" spans="1:11" ht="60" customHeight="1" x14ac:dyDescent="0.25">
      <c r="A136" s="1">
        <f t="shared" si="1"/>
        <v>124</v>
      </c>
      <c r="B136" s="116">
        <f>'Initial Client Information'!B136</f>
        <v>0</v>
      </c>
      <c r="C136" s="117">
        <f>'Initial Client Information'!C136</f>
        <v>0</v>
      </c>
      <c r="D136" s="118">
        <f>'Initial Client Information'!D136</f>
        <v>0</v>
      </c>
      <c r="E136" s="130">
        <f>'Initial Client Information'!E136</f>
        <v>0</v>
      </c>
      <c r="F136" s="140"/>
      <c r="G136" s="136"/>
      <c r="H136" s="136"/>
      <c r="I136" s="142"/>
      <c r="J136" s="176">
        <f>'Discharge Information'!F136</f>
        <v>0</v>
      </c>
      <c r="K136" s="87"/>
    </row>
    <row r="137" spans="1:11" ht="60" customHeight="1" x14ac:dyDescent="0.25">
      <c r="A137" s="1">
        <f t="shared" si="1"/>
        <v>125</v>
      </c>
      <c r="B137" s="116">
        <f>'Initial Client Information'!B137</f>
        <v>0</v>
      </c>
      <c r="C137" s="117">
        <f>'Initial Client Information'!C137</f>
        <v>0</v>
      </c>
      <c r="D137" s="118">
        <f>'Initial Client Information'!D137</f>
        <v>0</v>
      </c>
      <c r="E137" s="130">
        <f>'Initial Client Information'!E137</f>
        <v>0</v>
      </c>
      <c r="F137" s="140"/>
      <c r="G137" s="136"/>
      <c r="H137" s="136"/>
      <c r="I137" s="142"/>
      <c r="J137" s="176">
        <f>'Discharge Information'!F137</f>
        <v>0</v>
      </c>
      <c r="K137" s="87"/>
    </row>
    <row r="138" spans="1:11" ht="60" customHeight="1" x14ac:dyDescent="0.25">
      <c r="A138" s="1">
        <f t="shared" si="1"/>
        <v>126</v>
      </c>
      <c r="B138" s="116">
        <f>'Initial Client Information'!B138</f>
        <v>0</v>
      </c>
      <c r="C138" s="117">
        <f>'Initial Client Information'!C138</f>
        <v>0</v>
      </c>
      <c r="D138" s="118">
        <f>'Initial Client Information'!D138</f>
        <v>0</v>
      </c>
      <c r="E138" s="130">
        <f>'Initial Client Information'!E138</f>
        <v>0</v>
      </c>
      <c r="F138" s="140"/>
      <c r="G138" s="136"/>
      <c r="H138" s="136"/>
      <c r="I138" s="142"/>
      <c r="J138" s="176">
        <f>'Discharge Information'!F138</f>
        <v>0</v>
      </c>
      <c r="K138" s="87"/>
    </row>
    <row r="139" spans="1:11" ht="60" customHeight="1" x14ac:dyDescent="0.25">
      <c r="A139" s="1">
        <f t="shared" si="1"/>
        <v>127</v>
      </c>
      <c r="B139" s="116">
        <f>'Initial Client Information'!B139</f>
        <v>0</v>
      </c>
      <c r="C139" s="117">
        <f>'Initial Client Information'!C139</f>
        <v>0</v>
      </c>
      <c r="D139" s="118">
        <f>'Initial Client Information'!D139</f>
        <v>0</v>
      </c>
      <c r="E139" s="130">
        <f>'Initial Client Information'!E139</f>
        <v>0</v>
      </c>
      <c r="F139" s="140"/>
      <c r="G139" s="136"/>
      <c r="H139" s="136"/>
      <c r="I139" s="142"/>
      <c r="J139" s="176">
        <f>'Discharge Information'!F139</f>
        <v>0</v>
      </c>
      <c r="K139" s="87"/>
    </row>
    <row r="140" spans="1:11" ht="60" customHeight="1" x14ac:dyDescent="0.25">
      <c r="A140" s="1">
        <f t="shared" si="1"/>
        <v>128</v>
      </c>
      <c r="B140" s="116">
        <f>'Initial Client Information'!B140</f>
        <v>0</v>
      </c>
      <c r="C140" s="117">
        <f>'Initial Client Information'!C140</f>
        <v>0</v>
      </c>
      <c r="D140" s="118">
        <f>'Initial Client Information'!D140</f>
        <v>0</v>
      </c>
      <c r="E140" s="130">
        <f>'Initial Client Information'!E140</f>
        <v>0</v>
      </c>
      <c r="F140" s="140"/>
      <c r="G140" s="136"/>
      <c r="H140" s="136"/>
      <c r="I140" s="142"/>
      <c r="J140" s="176">
        <f>'Discharge Information'!F140</f>
        <v>0</v>
      </c>
      <c r="K140" s="87"/>
    </row>
    <row r="141" spans="1:11" ht="60" customHeight="1" x14ac:dyDescent="0.25">
      <c r="A141" s="1">
        <f t="shared" si="1"/>
        <v>129</v>
      </c>
      <c r="B141" s="116">
        <f>'Initial Client Information'!B141</f>
        <v>0</v>
      </c>
      <c r="C141" s="117">
        <f>'Initial Client Information'!C141</f>
        <v>0</v>
      </c>
      <c r="D141" s="118">
        <f>'Initial Client Information'!D141</f>
        <v>0</v>
      </c>
      <c r="E141" s="130">
        <f>'Initial Client Information'!E141</f>
        <v>0</v>
      </c>
      <c r="F141" s="140"/>
      <c r="G141" s="136"/>
      <c r="H141" s="136"/>
      <c r="I141" s="142"/>
      <c r="J141" s="176">
        <f>'Discharge Information'!F141</f>
        <v>0</v>
      </c>
      <c r="K141" s="87"/>
    </row>
    <row r="142" spans="1:11" ht="60" customHeight="1" x14ac:dyDescent="0.25">
      <c r="A142" s="1">
        <f t="shared" ref="A142:A205" si="2">ROW(A130)</f>
        <v>130</v>
      </c>
      <c r="B142" s="116">
        <f>'Initial Client Information'!B142</f>
        <v>0</v>
      </c>
      <c r="C142" s="117">
        <f>'Initial Client Information'!C142</f>
        <v>0</v>
      </c>
      <c r="D142" s="118">
        <f>'Initial Client Information'!D142</f>
        <v>0</v>
      </c>
      <c r="E142" s="130">
        <f>'Initial Client Information'!E142</f>
        <v>0</v>
      </c>
      <c r="F142" s="140"/>
      <c r="G142" s="136"/>
      <c r="H142" s="136"/>
      <c r="I142" s="142"/>
      <c r="J142" s="176">
        <f>'Discharge Information'!F142</f>
        <v>0</v>
      </c>
      <c r="K142" s="87"/>
    </row>
    <row r="143" spans="1:11" ht="60" customHeight="1" x14ac:dyDescent="0.25">
      <c r="A143" s="1">
        <f t="shared" si="2"/>
        <v>131</v>
      </c>
      <c r="B143" s="116">
        <f>'Initial Client Information'!B143</f>
        <v>0</v>
      </c>
      <c r="C143" s="117">
        <f>'Initial Client Information'!C143</f>
        <v>0</v>
      </c>
      <c r="D143" s="118">
        <f>'Initial Client Information'!D143</f>
        <v>0</v>
      </c>
      <c r="E143" s="130">
        <f>'Initial Client Information'!E143</f>
        <v>0</v>
      </c>
      <c r="F143" s="140"/>
      <c r="G143" s="136"/>
      <c r="H143" s="136"/>
      <c r="I143" s="142"/>
      <c r="J143" s="176">
        <f>'Discharge Information'!F143</f>
        <v>0</v>
      </c>
      <c r="K143" s="87"/>
    </row>
    <row r="144" spans="1:11" ht="60" customHeight="1" x14ac:dyDescent="0.25">
      <c r="A144" s="1">
        <f t="shared" si="2"/>
        <v>132</v>
      </c>
      <c r="B144" s="116">
        <f>'Initial Client Information'!B144</f>
        <v>0</v>
      </c>
      <c r="C144" s="117">
        <f>'Initial Client Information'!C144</f>
        <v>0</v>
      </c>
      <c r="D144" s="118">
        <f>'Initial Client Information'!D144</f>
        <v>0</v>
      </c>
      <c r="E144" s="130">
        <f>'Initial Client Information'!E144</f>
        <v>0</v>
      </c>
      <c r="F144" s="140"/>
      <c r="G144" s="136"/>
      <c r="H144" s="136"/>
      <c r="I144" s="142"/>
      <c r="J144" s="176">
        <f>'Discharge Information'!F144</f>
        <v>0</v>
      </c>
      <c r="K144" s="87"/>
    </row>
    <row r="145" spans="1:11" ht="60" customHeight="1" x14ac:dyDescent="0.25">
      <c r="A145" s="1">
        <f t="shared" si="2"/>
        <v>133</v>
      </c>
      <c r="B145" s="116">
        <f>'Initial Client Information'!B145</f>
        <v>0</v>
      </c>
      <c r="C145" s="117">
        <f>'Initial Client Information'!C145</f>
        <v>0</v>
      </c>
      <c r="D145" s="118">
        <f>'Initial Client Information'!D145</f>
        <v>0</v>
      </c>
      <c r="E145" s="130">
        <f>'Initial Client Information'!E145</f>
        <v>0</v>
      </c>
      <c r="F145" s="140"/>
      <c r="G145" s="136"/>
      <c r="H145" s="136"/>
      <c r="I145" s="142"/>
      <c r="J145" s="176">
        <f>'Discharge Information'!F145</f>
        <v>0</v>
      </c>
      <c r="K145" s="87"/>
    </row>
    <row r="146" spans="1:11" ht="60" customHeight="1" x14ac:dyDescent="0.25">
      <c r="A146" s="1">
        <f t="shared" si="2"/>
        <v>134</v>
      </c>
      <c r="B146" s="116">
        <f>'Initial Client Information'!B146</f>
        <v>0</v>
      </c>
      <c r="C146" s="117">
        <f>'Initial Client Information'!C146</f>
        <v>0</v>
      </c>
      <c r="D146" s="118">
        <f>'Initial Client Information'!D146</f>
        <v>0</v>
      </c>
      <c r="E146" s="130">
        <f>'Initial Client Information'!E146</f>
        <v>0</v>
      </c>
      <c r="F146" s="140"/>
      <c r="G146" s="136"/>
      <c r="H146" s="136"/>
      <c r="I146" s="142"/>
      <c r="J146" s="176">
        <f>'Discharge Information'!F146</f>
        <v>0</v>
      </c>
      <c r="K146" s="87"/>
    </row>
    <row r="147" spans="1:11" ht="60" customHeight="1" x14ac:dyDescent="0.25">
      <c r="A147" s="1">
        <f t="shared" si="2"/>
        <v>135</v>
      </c>
      <c r="B147" s="116">
        <f>'Initial Client Information'!B147</f>
        <v>0</v>
      </c>
      <c r="C147" s="117">
        <f>'Initial Client Information'!C147</f>
        <v>0</v>
      </c>
      <c r="D147" s="118">
        <f>'Initial Client Information'!D147</f>
        <v>0</v>
      </c>
      <c r="E147" s="130">
        <f>'Initial Client Information'!E147</f>
        <v>0</v>
      </c>
      <c r="F147" s="140"/>
      <c r="G147" s="136"/>
      <c r="H147" s="136"/>
      <c r="I147" s="142"/>
      <c r="J147" s="176">
        <f>'Discharge Information'!F147</f>
        <v>0</v>
      </c>
      <c r="K147" s="87"/>
    </row>
    <row r="148" spans="1:11" ht="60" customHeight="1" x14ac:dyDescent="0.25">
      <c r="A148" s="1">
        <f t="shared" si="2"/>
        <v>136</v>
      </c>
      <c r="B148" s="116">
        <f>'Initial Client Information'!B148</f>
        <v>0</v>
      </c>
      <c r="C148" s="117">
        <f>'Initial Client Information'!C148</f>
        <v>0</v>
      </c>
      <c r="D148" s="118">
        <f>'Initial Client Information'!D148</f>
        <v>0</v>
      </c>
      <c r="E148" s="130">
        <f>'Initial Client Information'!E148</f>
        <v>0</v>
      </c>
      <c r="F148" s="140"/>
      <c r="G148" s="136"/>
      <c r="H148" s="136"/>
      <c r="I148" s="142"/>
      <c r="J148" s="176">
        <f>'Discharge Information'!F148</f>
        <v>0</v>
      </c>
      <c r="K148" s="87"/>
    </row>
    <row r="149" spans="1:11" ht="60" customHeight="1" x14ac:dyDescent="0.25">
      <c r="A149" s="1">
        <f t="shared" si="2"/>
        <v>137</v>
      </c>
      <c r="B149" s="116">
        <f>'Initial Client Information'!B149</f>
        <v>0</v>
      </c>
      <c r="C149" s="117">
        <f>'Initial Client Information'!C149</f>
        <v>0</v>
      </c>
      <c r="D149" s="118">
        <f>'Initial Client Information'!D149</f>
        <v>0</v>
      </c>
      <c r="E149" s="130">
        <f>'Initial Client Information'!E149</f>
        <v>0</v>
      </c>
      <c r="F149" s="140"/>
      <c r="G149" s="136"/>
      <c r="H149" s="136"/>
      <c r="I149" s="142"/>
      <c r="J149" s="176">
        <f>'Discharge Information'!F149</f>
        <v>0</v>
      </c>
      <c r="K149" s="87"/>
    </row>
    <row r="150" spans="1:11" ht="60" customHeight="1" x14ac:dyDescent="0.25">
      <c r="A150" s="1">
        <f t="shared" si="2"/>
        <v>138</v>
      </c>
      <c r="B150" s="116">
        <f>'Initial Client Information'!B150</f>
        <v>0</v>
      </c>
      <c r="C150" s="117">
        <f>'Initial Client Information'!C150</f>
        <v>0</v>
      </c>
      <c r="D150" s="118">
        <f>'Initial Client Information'!D150</f>
        <v>0</v>
      </c>
      <c r="E150" s="130">
        <f>'Initial Client Information'!E150</f>
        <v>0</v>
      </c>
      <c r="F150" s="140"/>
      <c r="G150" s="136"/>
      <c r="H150" s="136"/>
      <c r="I150" s="142"/>
      <c r="J150" s="176">
        <f>'Discharge Information'!F150</f>
        <v>0</v>
      </c>
      <c r="K150" s="87"/>
    </row>
    <row r="151" spans="1:11" ht="60" customHeight="1" x14ac:dyDescent="0.25">
      <c r="A151" s="1">
        <f t="shared" si="2"/>
        <v>139</v>
      </c>
      <c r="B151" s="116">
        <f>'Initial Client Information'!B151</f>
        <v>0</v>
      </c>
      <c r="C151" s="117">
        <f>'Initial Client Information'!C151</f>
        <v>0</v>
      </c>
      <c r="D151" s="118">
        <f>'Initial Client Information'!D151</f>
        <v>0</v>
      </c>
      <c r="E151" s="130">
        <f>'Initial Client Information'!E151</f>
        <v>0</v>
      </c>
      <c r="F151" s="140"/>
      <c r="G151" s="136"/>
      <c r="H151" s="136"/>
      <c r="I151" s="142"/>
      <c r="J151" s="176">
        <f>'Discharge Information'!F151</f>
        <v>0</v>
      </c>
      <c r="K151" s="87"/>
    </row>
    <row r="152" spans="1:11" ht="60" customHeight="1" x14ac:dyDescent="0.25">
      <c r="A152" s="1">
        <f t="shared" si="2"/>
        <v>140</v>
      </c>
      <c r="B152" s="116">
        <f>'Initial Client Information'!B152</f>
        <v>0</v>
      </c>
      <c r="C152" s="117">
        <f>'Initial Client Information'!C152</f>
        <v>0</v>
      </c>
      <c r="D152" s="118">
        <f>'Initial Client Information'!D152</f>
        <v>0</v>
      </c>
      <c r="E152" s="130">
        <f>'Initial Client Information'!E152</f>
        <v>0</v>
      </c>
      <c r="F152" s="140"/>
      <c r="G152" s="136"/>
      <c r="H152" s="136"/>
      <c r="I152" s="142"/>
      <c r="J152" s="176">
        <f>'Discharge Information'!F152</f>
        <v>0</v>
      </c>
      <c r="K152" s="87"/>
    </row>
    <row r="153" spans="1:11" ht="60" customHeight="1" x14ac:dyDescent="0.25">
      <c r="A153" s="1">
        <f t="shared" si="2"/>
        <v>141</v>
      </c>
      <c r="B153" s="116">
        <f>'Initial Client Information'!B153</f>
        <v>0</v>
      </c>
      <c r="C153" s="117">
        <f>'Initial Client Information'!C153</f>
        <v>0</v>
      </c>
      <c r="D153" s="118">
        <f>'Initial Client Information'!D153</f>
        <v>0</v>
      </c>
      <c r="E153" s="130">
        <f>'Initial Client Information'!E153</f>
        <v>0</v>
      </c>
      <c r="F153" s="140"/>
      <c r="G153" s="136"/>
      <c r="H153" s="136"/>
      <c r="I153" s="142"/>
      <c r="J153" s="176">
        <f>'Discharge Information'!F153</f>
        <v>0</v>
      </c>
      <c r="K153" s="87"/>
    </row>
    <row r="154" spans="1:11" ht="60" customHeight="1" x14ac:dyDescent="0.25">
      <c r="A154" s="1">
        <f t="shared" si="2"/>
        <v>142</v>
      </c>
      <c r="B154" s="116">
        <f>'Initial Client Information'!B154</f>
        <v>0</v>
      </c>
      <c r="C154" s="117">
        <f>'Initial Client Information'!C154</f>
        <v>0</v>
      </c>
      <c r="D154" s="118">
        <f>'Initial Client Information'!D154</f>
        <v>0</v>
      </c>
      <c r="E154" s="130">
        <f>'Initial Client Information'!E154</f>
        <v>0</v>
      </c>
      <c r="F154" s="140"/>
      <c r="G154" s="136"/>
      <c r="H154" s="136"/>
      <c r="I154" s="142"/>
      <c r="J154" s="176">
        <f>'Discharge Information'!F154</f>
        <v>0</v>
      </c>
      <c r="K154" s="87"/>
    </row>
    <row r="155" spans="1:11" ht="60" customHeight="1" x14ac:dyDescent="0.25">
      <c r="A155" s="1">
        <f t="shared" si="2"/>
        <v>143</v>
      </c>
      <c r="B155" s="116">
        <f>'Initial Client Information'!B155</f>
        <v>0</v>
      </c>
      <c r="C155" s="117">
        <f>'Initial Client Information'!C155</f>
        <v>0</v>
      </c>
      <c r="D155" s="118">
        <f>'Initial Client Information'!D155</f>
        <v>0</v>
      </c>
      <c r="E155" s="130">
        <f>'Initial Client Information'!E155</f>
        <v>0</v>
      </c>
      <c r="F155" s="140"/>
      <c r="G155" s="136"/>
      <c r="H155" s="136"/>
      <c r="I155" s="142"/>
      <c r="J155" s="176">
        <f>'Discharge Information'!F155</f>
        <v>0</v>
      </c>
      <c r="K155" s="87"/>
    </row>
    <row r="156" spans="1:11" ht="60" customHeight="1" x14ac:dyDescent="0.25">
      <c r="A156" s="1">
        <f t="shared" si="2"/>
        <v>144</v>
      </c>
      <c r="B156" s="116">
        <f>'Initial Client Information'!B156</f>
        <v>0</v>
      </c>
      <c r="C156" s="117">
        <f>'Initial Client Information'!C156</f>
        <v>0</v>
      </c>
      <c r="D156" s="118">
        <f>'Initial Client Information'!D156</f>
        <v>0</v>
      </c>
      <c r="E156" s="130">
        <f>'Initial Client Information'!E156</f>
        <v>0</v>
      </c>
      <c r="F156" s="140"/>
      <c r="G156" s="136"/>
      <c r="H156" s="136"/>
      <c r="I156" s="142"/>
      <c r="J156" s="176">
        <f>'Discharge Information'!F156</f>
        <v>0</v>
      </c>
      <c r="K156" s="87"/>
    </row>
    <row r="157" spans="1:11" ht="60" customHeight="1" x14ac:dyDescent="0.25">
      <c r="A157" s="1">
        <f t="shared" si="2"/>
        <v>145</v>
      </c>
      <c r="B157" s="116">
        <f>'Initial Client Information'!B157</f>
        <v>0</v>
      </c>
      <c r="C157" s="117">
        <f>'Initial Client Information'!C157</f>
        <v>0</v>
      </c>
      <c r="D157" s="118">
        <f>'Initial Client Information'!D157</f>
        <v>0</v>
      </c>
      <c r="E157" s="130">
        <f>'Initial Client Information'!E157</f>
        <v>0</v>
      </c>
      <c r="F157" s="140"/>
      <c r="G157" s="136"/>
      <c r="H157" s="136"/>
      <c r="I157" s="142"/>
      <c r="J157" s="176">
        <f>'Discharge Information'!F157</f>
        <v>0</v>
      </c>
      <c r="K157" s="87"/>
    </row>
    <row r="158" spans="1:11" ht="60" customHeight="1" x14ac:dyDescent="0.25">
      <c r="A158" s="1">
        <f t="shared" si="2"/>
        <v>146</v>
      </c>
      <c r="B158" s="116">
        <f>'Initial Client Information'!B158</f>
        <v>0</v>
      </c>
      <c r="C158" s="117">
        <f>'Initial Client Information'!C158</f>
        <v>0</v>
      </c>
      <c r="D158" s="118">
        <f>'Initial Client Information'!D158</f>
        <v>0</v>
      </c>
      <c r="E158" s="130">
        <f>'Initial Client Information'!E158</f>
        <v>0</v>
      </c>
      <c r="F158" s="140"/>
      <c r="G158" s="136"/>
      <c r="H158" s="136"/>
      <c r="I158" s="142"/>
      <c r="J158" s="176">
        <f>'Discharge Information'!F158</f>
        <v>0</v>
      </c>
      <c r="K158" s="87"/>
    </row>
    <row r="159" spans="1:11" ht="60" customHeight="1" x14ac:dyDescent="0.25">
      <c r="A159" s="1">
        <f t="shared" si="2"/>
        <v>147</v>
      </c>
      <c r="B159" s="116">
        <f>'Initial Client Information'!B159</f>
        <v>0</v>
      </c>
      <c r="C159" s="117">
        <f>'Initial Client Information'!C159</f>
        <v>0</v>
      </c>
      <c r="D159" s="118">
        <f>'Initial Client Information'!D159</f>
        <v>0</v>
      </c>
      <c r="E159" s="130">
        <f>'Initial Client Information'!E159</f>
        <v>0</v>
      </c>
      <c r="F159" s="140"/>
      <c r="G159" s="136"/>
      <c r="H159" s="136"/>
      <c r="I159" s="142"/>
      <c r="J159" s="176">
        <f>'Discharge Information'!F159</f>
        <v>0</v>
      </c>
      <c r="K159" s="87"/>
    </row>
    <row r="160" spans="1:11" ht="60" customHeight="1" x14ac:dyDescent="0.25">
      <c r="A160" s="1">
        <f t="shared" si="2"/>
        <v>148</v>
      </c>
      <c r="B160" s="116">
        <f>'Initial Client Information'!B160</f>
        <v>0</v>
      </c>
      <c r="C160" s="117">
        <f>'Initial Client Information'!C160</f>
        <v>0</v>
      </c>
      <c r="D160" s="118">
        <f>'Initial Client Information'!D160</f>
        <v>0</v>
      </c>
      <c r="E160" s="130">
        <f>'Initial Client Information'!E160</f>
        <v>0</v>
      </c>
      <c r="F160" s="140"/>
      <c r="G160" s="136"/>
      <c r="H160" s="136"/>
      <c r="I160" s="142"/>
      <c r="J160" s="176">
        <f>'Discharge Information'!F160</f>
        <v>0</v>
      </c>
      <c r="K160" s="87"/>
    </row>
    <row r="161" spans="1:11" ht="60" customHeight="1" x14ac:dyDescent="0.25">
      <c r="A161" s="1">
        <f t="shared" si="2"/>
        <v>149</v>
      </c>
      <c r="B161" s="116">
        <f>'Initial Client Information'!B161</f>
        <v>0</v>
      </c>
      <c r="C161" s="117">
        <f>'Initial Client Information'!C161</f>
        <v>0</v>
      </c>
      <c r="D161" s="118">
        <f>'Initial Client Information'!D161</f>
        <v>0</v>
      </c>
      <c r="E161" s="130">
        <f>'Initial Client Information'!E161</f>
        <v>0</v>
      </c>
      <c r="F161" s="140"/>
      <c r="G161" s="136"/>
      <c r="H161" s="136"/>
      <c r="I161" s="142"/>
      <c r="J161" s="176">
        <f>'Discharge Information'!F161</f>
        <v>0</v>
      </c>
      <c r="K161" s="87"/>
    </row>
    <row r="162" spans="1:11" ht="60" customHeight="1" x14ac:dyDescent="0.25">
      <c r="A162" s="1">
        <f t="shared" si="2"/>
        <v>150</v>
      </c>
      <c r="B162" s="116">
        <f>'Initial Client Information'!B162</f>
        <v>0</v>
      </c>
      <c r="C162" s="117">
        <f>'Initial Client Information'!C162</f>
        <v>0</v>
      </c>
      <c r="D162" s="118">
        <f>'Initial Client Information'!D162</f>
        <v>0</v>
      </c>
      <c r="E162" s="130">
        <f>'Initial Client Information'!E162</f>
        <v>0</v>
      </c>
      <c r="F162" s="140"/>
      <c r="G162" s="136"/>
      <c r="H162" s="136"/>
      <c r="I162" s="142"/>
      <c r="J162" s="176">
        <f>'Discharge Information'!F162</f>
        <v>0</v>
      </c>
      <c r="K162" s="87"/>
    </row>
    <row r="163" spans="1:11" ht="60" customHeight="1" x14ac:dyDescent="0.25">
      <c r="A163" s="1">
        <f t="shared" si="2"/>
        <v>151</v>
      </c>
      <c r="B163" s="116">
        <f>'Initial Client Information'!B163</f>
        <v>0</v>
      </c>
      <c r="C163" s="117">
        <f>'Initial Client Information'!C163</f>
        <v>0</v>
      </c>
      <c r="D163" s="118">
        <f>'Initial Client Information'!D163</f>
        <v>0</v>
      </c>
      <c r="E163" s="130">
        <f>'Initial Client Information'!E163</f>
        <v>0</v>
      </c>
      <c r="F163" s="140"/>
      <c r="G163" s="136"/>
      <c r="H163" s="136"/>
      <c r="I163" s="142"/>
      <c r="J163" s="176">
        <f>'Discharge Information'!F163</f>
        <v>0</v>
      </c>
      <c r="K163" s="87"/>
    </row>
    <row r="164" spans="1:11" ht="60" customHeight="1" x14ac:dyDescent="0.25">
      <c r="A164" s="1">
        <f t="shared" si="2"/>
        <v>152</v>
      </c>
      <c r="B164" s="116">
        <f>'Initial Client Information'!B164</f>
        <v>0</v>
      </c>
      <c r="C164" s="117">
        <f>'Initial Client Information'!C164</f>
        <v>0</v>
      </c>
      <c r="D164" s="118">
        <f>'Initial Client Information'!D164</f>
        <v>0</v>
      </c>
      <c r="E164" s="130">
        <f>'Initial Client Information'!E164</f>
        <v>0</v>
      </c>
      <c r="F164" s="140"/>
      <c r="G164" s="136"/>
      <c r="H164" s="136"/>
      <c r="I164" s="142"/>
      <c r="J164" s="176">
        <f>'Discharge Information'!F164</f>
        <v>0</v>
      </c>
      <c r="K164" s="87"/>
    </row>
    <row r="165" spans="1:11" ht="60" customHeight="1" x14ac:dyDescent="0.25">
      <c r="A165" s="1">
        <f t="shared" si="2"/>
        <v>153</v>
      </c>
      <c r="B165" s="116">
        <f>'Initial Client Information'!B165</f>
        <v>0</v>
      </c>
      <c r="C165" s="117">
        <f>'Initial Client Information'!C165</f>
        <v>0</v>
      </c>
      <c r="D165" s="118">
        <f>'Initial Client Information'!D165</f>
        <v>0</v>
      </c>
      <c r="E165" s="130">
        <f>'Initial Client Information'!E165</f>
        <v>0</v>
      </c>
      <c r="F165" s="140"/>
      <c r="G165" s="136"/>
      <c r="H165" s="136"/>
      <c r="I165" s="142"/>
      <c r="J165" s="176">
        <f>'Discharge Information'!F165</f>
        <v>0</v>
      </c>
      <c r="K165" s="87"/>
    </row>
    <row r="166" spans="1:11" ht="60" customHeight="1" x14ac:dyDescent="0.25">
      <c r="A166" s="1">
        <f t="shared" si="2"/>
        <v>154</v>
      </c>
      <c r="B166" s="116">
        <f>'Initial Client Information'!B166</f>
        <v>0</v>
      </c>
      <c r="C166" s="117">
        <f>'Initial Client Information'!C166</f>
        <v>0</v>
      </c>
      <c r="D166" s="118">
        <f>'Initial Client Information'!D166</f>
        <v>0</v>
      </c>
      <c r="E166" s="130">
        <f>'Initial Client Information'!E166</f>
        <v>0</v>
      </c>
      <c r="F166" s="140"/>
      <c r="G166" s="136"/>
      <c r="H166" s="136"/>
      <c r="I166" s="142"/>
      <c r="J166" s="176">
        <f>'Discharge Information'!F166</f>
        <v>0</v>
      </c>
      <c r="K166" s="87"/>
    </row>
    <row r="167" spans="1:11" ht="60" customHeight="1" x14ac:dyDescent="0.25">
      <c r="A167" s="1">
        <f t="shared" si="2"/>
        <v>155</v>
      </c>
      <c r="B167" s="116">
        <f>'Initial Client Information'!B167</f>
        <v>0</v>
      </c>
      <c r="C167" s="117">
        <f>'Initial Client Information'!C167</f>
        <v>0</v>
      </c>
      <c r="D167" s="118">
        <f>'Initial Client Information'!D167</f>
        <v>0</v>
      </c>
      <c r="E167" s="130">
        <f>'Initial Client Information'!E167</f>
        <v>0</v>
      </c>
      <c r="F167" s="140"/>
      <c r="G167" s="136"/>
      <c r="H167" s="136"/>
      <c r="I167" s="142"/>
      <c r="J167" s="176">
        <f>'Discharge Information'!F167</f>
        <v>0</v>
      </c>
      <c r="K167" s="87"/>
    </row>
    <row r="168" spans="1:11" ht="60" customHeight="1" x14ac:dyDescent="0.25">
      <c r="A168" s="1">
        <f t="shared" si="2"/>
        <v>156</v>
      </c>
      <c r="B168" s="116">
        <f>'Initial Client Information'!B168</f>
        <v>0</v>
      </c>
      <c r="C168" s="117">
        <f>'Initial Client Information'!C168</f>
        <v>0</v>
      </c>
      <c r="D168" s="118">
        <f>'Initial Client Information'!D168</f>
        <v>0</v>
      </c>
      <c r="E168" s="130">
        <f>'Initial Client Information'!E168</f>
        <v>0</v>
      </c>
      <c r="F168" s="140"/>
      <c r="G168" s="136"/>
      <c r="H168" s="136"/>
      <c r="I168" s="142"/>
      <c r="J168" s="176">
        <f>'Discharge Information'!F168</f>
        <v>0</v>
      </c>
      <c r="K168" s="87"/>
    </row>
    <row r="169" spans="1:11" ht="60" customHeight="1" x14ac:dyDescent="0.25">
      <c r="A169" s="1">
        <f t="shared" si="2"/>
        <v>157</v>
      </c>
      <c r="B169" s="116">
        <f>'Initial Client Information'!B169</f>
        <v>0</v>
      </c>
      <c r="C169" s="117">
        <f>'Initial Client Information'!C169</f>
        <v>0</v>
      </c>
      <c r="D169" s="118">
        <f>'Initial Client Information'!D169</f>
        <v>0</v>
      </c>
      <c r="E169" s="130">
        <f>'Initial Client Information'!E169</f>
        <v>0</v>
      </c>
      <c r="F169" s="140"/>
      <c r="G169" s="136"/>
      <c r="H169" s="136"/>
      <c r="I169" s="142"/>
      <c r="J169" s="176">
        <f>'Discharge Information'!F169</f>
        <v>0</v>
      </c>
      <c r="K169" s="87"/>
    </row>
    <row r="170" spans="1:11" ht="60" customHeight="1" x14ac:dyDescent="0.25">
      <c r="A170" s="1">
        <f t="shared" si="2"/>
        <v>158</v>
      </c>
      <c r="B170" s="116">
        <f>'Initial Client Information'!B170</f>
        <v>0</v>
      </c>
      <c r="C170" s="117">
        <f>'Initial Client Information'!C170</f>
        <v>0</v>
      </c>
      <c r="D170" s="118">
        <f>'Initial Client Information'!D170</f>
        <v>0</v>
      </c>
      <c r="E170" s="130">
        <f>'Initial Client Information'!E170</f>
        <v>0</v>
      </c>
      <c r="F170" s="140"/>
      <c r="G170" s="136"/>
      <c r="H170" s="136"/>
      <c r="I170" s="142"/>
      <c r="J170" s="176">
        <f>'Discharge Information'!F170</f>
        <v>0</v>
      </c>
      <c r="K170" s="87"/>
    </row>
    <row r="171" spans="1:11" ht="60" customHeight="1" x14ac:dyDescent="0.25">
      <c r="A171" s="1">
        <f t="shared" si="2"/>
        <v>159</v>
      </c>
      <c r="B171" s="116">
        <f>'Initial Client Information'!B171</f>
        <v>0</v>
      </c>
      <c r="C171" s="117">
        <f>'Initial Client Information'!C171</f>
        <v>0</v>
      </c>
      <c r="D171" s="118">
        <f>'Initial Client Information'!D171</f>
        <v>0</v>
      </c>
      <c r="E171" s="130">
        <f>'Initial Client Information'!E171</f>
        <v>0</v>
      </c>
      <c r="F171" s="140"/>
      <c r="G171" s="136"/>
      <c r="H171" s="136"/>
      <c r="I171" s="142"/>
      <c r="J171" s="176">
        <f>'Discharge Information'!F171</f>
        <v>0</v>
      </c>
      <c r="K171" s="87"/>
    </row>
    <row r="172" spans="1:11" ht="60" customHeight="1" x14ac:dyDescent="0.25">
      <c r="A172" s="1">
        <f t="shared" si="2"/>
        <v>160</v>
      </c>
      <c r="B172" s="116">
        <f>'Initial Client Information'!B172</f>
        <v>0</v>
      </c>
      <c r="C172" s="117">
        <f>'Initial Client Information'!C172</f>
        <v>0</v>
      </c>
      <c r="D172" s="118">
        <f>'Initial Client Information'!D172</f>
        <v>0</v>
      </c>
      <c r="E172" s="130">
        <f>'Initial Client Information'!E172</f>
        <v>0</v>
      </c>
      <c r="F172" s="140"/>
      <c r="G172" s="136"/>
      <c r="H172" s="136"/>
      <c r="I172" s="142"/>
      <c r="J172" s="176">
        <f>'Discharge Information'!F172</f>
        <v>0</v>
      </c>
      <c r="K172" s="87"/>
    </row>
    <row r="173" spans="1:11" ht="60" customHeight="1" x14ac:dyDescent="0.25">
      <c r="A173" s="1">
        <f t="shared" si="2"/>
        <v>161</v>
      </c>
      <c r="B173" s="116">
        <f>'Initial Client Information'!B173</f>
        <v>0</v>
      </c>
      <c r="C173" s="117">
        <f>'Initial Client Information'!C173</f>
        <v>0</v>
      </c>
      <c r="D173" s="118">
        <f>'Initial Client Information'!D173</f>
        <v>0</v>
      </c>
      <c r="E173" s="130">
        <f>'Initial Client Information'!E173</f>
        <v>0</v>
      </c>
      <c r="F173" s="140"/>
      <c r="G173" s="136"/>
      <c r="H173" s="136"/>
      <c r="I173" s="142"/>
      <c r="J173" s="176">
        <f>'Discharge Information'!F173</f>
        <v>0</v>
      </c>
      <c r="K173" s="87"/>
    </row>
    <row r="174" spans="1:11" ht="60" customHeight="1" x14ac:dyDescent="0.25">
      <c r="A174" s="1">
        <f t="shared" si="2"/>
        <v>162</v>
      </c>
      <c r="B174" s="116">
        <f>'Initial Client Information'!B174</f>
        <v>0</v>
      </c>
      <c r="C174" s="117">
        <f>'Initial Client Information'!C174</f>
        <v>0</v>
      </c>
      <c r="D174" s="118">
        <f>'Initial Client Information'!D174</f>
        <v>0</v>
      </c>
      <c r="E174" s="130">
        <f>'Initial Client Information'!E174</f>
        <v>0</v>
      </c>
      <c r="F174" s="140"/>
      <c r="G174" s="136"/>
      <c r="H174" s="136"/>
      <c r="I174" s="142"/>
      <c r="J174" s="176">
        <f>'Discharge Information'!F174</f>
        <v>0</v>
      </c>
      <c r="K174" s="87"/>
    </row>
    <row r="175" spans="1:11" ht="60" customHeight="1" x14ac:dyDescent="0.25">
      <c r="A175" s="1">
        <f t="shared" si="2"/>
        <v>163</v>
      </c>
      <c r="B175" s="116">
        <f>'Initial Client Information'!B175</f>
        <v>0</v>
      </c>
      <c r="C175" s="117">
        <f>'Initial Client Information'!C175</f>
        <v>0</v>
      </c>
      <c r="D175" s="118">
        <f>'Initial Client Information'!D175</f>
        <v>0</v>
      </c>
      <c r="E175" s="130">
        <f>'Initial Client Information'!E175</f>
        <v>0</v>
      </c>
      <c r="F175" s="140"/>
      <c r="G175" s="136"/>
      <c r="H175" s="136"/>
      <c r="I175" s="142"/>
      <c r="J175" s="176">
        <f>'Discharge Information'!F175</f>
        <v>0</v>
      </c>
      <c r="K175" s="87"/>
    </row>
    <row r="176" spans="1:11" ht="60" customHeight="1" x14ac:dyDescent="0.25">
      <c r="A176" s="1">
        <f t="shared" si="2"/>
        <v>164</v>
      </c>
      <c r="B176" s="116">
        <f>'Initial Client Information'!B176</f>
        <v>0</v>
      </c>
      <c r="C176" s="117">
        <f>'Initial Client Information'!C176</f>
        <v>0</v>
      </c>
      <c r="D176" s="118">
        <f>'Initial Client Information'!D176</f>
        <v>0</v>
      </c>
      <c r="E176" s="130">
        <f>'Initial Client Information'!E176</f>
        <v>0</v>
      </c>
      <c r="F176" s="140"/>
      <c r="G176" s="136"/>
      <c r="H176" s="136"/>
      <c r="I176" s="142"/>
      <c r="J176" s="176">
        <f>'Discharge Information'!F176</f>
        <v>0</v>
      </c>
      <c r="K176" s="87"/>
    </row>
    <row r="177" spans="1:11" ht="60" customHeight="1" x14ac:dyDescent="0.25">
      <c r="A177" s="1">
        <f t="shared" si="2"/>
        <v>165</v>
      </c>
      <c r="B177" s="116">
        <f>'Initial Client Information'!B177</f>
        <v>0</v>
      </c>
      <c r="C177" s="117">
        <f>'Initial Client Information'!C177</f>
        <v>0</v>
      </c>
      <c r="D177" s="118">
        <f>'Initial Client Information'!D177</f>
        <v>0</v>
      </c>
      <c r="E177" s="130">
        <f>'Initial Client Information'!E177</f>
        <v>0</v>
      </c>
      <c r="F177" s="140"/>
      <c r="G177" s="136"/>
      <c r="H177" s="136"/>
      <c r="I177" s="142"/>
      <c r="J177" s="176">
        <f>'Discharge Information'!F177</f>
        <v>0</v>
      </c>
      <c r="K177" s="87"/>
    </row>
    <row r="178" spans="1:11" ht="60" customHeight="1" x14ac:dyDescent="0.25">
      <c r="A178" s="1">
        <f t="shared" si="2"/>
        <v>166</v>
      </c>
      <c r="B178" s="116">
        <f>'Initial Client Information'!B178</f>
        <v>0</v>
      </c>
      <c r="C178" s="117">
        <f>'Initial Client Information'!C178</f>
        <v>0</v>
      </c>
      <c r="D178" s="118">
        <f>'Initial Client Information'!D178</f>
        <v>0</v>
      </c>
      <c r="E178" s="130">
        <f>'Initial Client Information'!E178</f>
        <v>0</v>
      </c>
      <c r="F178" s="140"/>
      <c r="G178" s="136"/>
      <c r="H178" s="136"/>
      <c r="I178" s="142"/>
      <c r="J178" s="176">
        <f>'Discharge Information'!F178</f>
        <v>0</v>
      </c>
      <c r="K178" s="87"/>
    </row>
    <row r="179" spans="1:11" ht="60" customHeight="1" x14ac:dyDescent="0.25">
      <c r="A179" s="1">
        <f t="shared" si="2"/>
        <v>167</v>
      </c>
      <c r="B179" s="116">
        <f>'Initial Client Information'!B179</f>
        <v>0</v>
      </c>
      <c r="C179" s="117">
        <f>'Initial Client Information'!C179</f>
        <v>0</v>
      </c>
      <c r="D179" s="118">
        <f>'Initial Client Information'!D179</f>
        <v>0</v>
      </c>
      <c r="E179" s="130">
        <f>'Initial Client Information'!E179</f>
        <v>0</v>
      </c>
      <c r="F179" s="140"/>
      <c r="G179" s="136"/>
      <c r="H179" s="136"/>
      <c r="I179" s="142"/>
      <c r="J179" s="176">
        <f>'Discharge Information'!F179</f>
        <v>0</v>
      </c>
      <c r="K179" s="87"/>
    </row>
    <row r="180" spans="1:11" ht="60" customHeight="1" x14ac:dyDescent="0.25">
      <c r="A180" s="1">
        <f t="shared" si="2"/>
        <v>168</v>
      </c>
      <c r="B180" s="116">
        <f>'Initial Client Information'!B180</f>
        <v>0</v>
      </c>
      <c r="C180" s="117">
        <f>'Initial Client Information'!C180</f>
        <v>0</v>
      </c>
      <c r="D180" s="118">
        <f>'Initial Client Information'!D180</f>
        <v>0</v>
      </c>
      <c r="E180" s="130">
        <f>'Initial Client Information'!E180</f>
        <v>0</v>
      </c>
      <c r="F180" s="140"/>
      <c r="G180" s="136"/>
      <c r="H180" s="136"/>
      <c r="I180" s="142"/>
      <c r="J180" s="176">
        <f>'Discharge Information'!F180</f>
        <v>0</v>
      </c>
      <c r="K180" s="87"/>
    </row>
    <row r="181" spans="1:11" ht="60" customHeight="1" x14ac:dyDescent="0.25">
      <c r="A181" s="1">
        <f t="shared" si="2"/>
        <v>169</v>
      </c>
      <c r="B181" s="116">
        <f>'Initial Client Information'!B181</f>
        <v>0</v>
      </c>
      <c r="C181" s="117">
        <f>'Initial Client Information'!C181</f>
        <v>0</v>
      </c>
      <c r="D181" s="118">
        <f>'Initial Client Information'!D181</f>
        <v>0</v>
      </c>
      <c r="E181" s="130">
        <f>'Initial Client Information'!E181</f>
        <v>0</v>
      </c>
      <c r="F181" s="140"/>
      <c r="G181" s="136"/>
      <c r="H181" s="136"/>
      <c r="I181" s="142"/>
      <c r="J181" s="176">
        <f>'Discharge Information'!F181</f>
        <v>0</v>
      </c>
      <c r="K181" s="87"/>
    </row>
    <row r="182" spans="1:11" ht="60" customHeight="1" x14ac:dyDescent="0.25">
      <c r="A182" s="1">
        <f t="shared" si="2"/>
        <v>170</v>
      </c>
      <c r="B182" s="116">
        <f>'Initial Client Information'!B182</f>
        <v>0</v>
      </c>
      <c r="C182" s="117">
        <f>'Initial Client Information'!C182</f>
        <v>0</v>
      </c>
      <c r="D182" s="118">
        <f>'Initial Client Information'!D182</f>
        <v>0</v>
      </c>
      <c r="E182" s="130">
        <f>'Initial Client Information'!E182</f>
        <v>0</v>
      </c>
      <c r="F182" s="140"/>
      <c r="G182" s="136"/>
      <c r="H182" s="136"/>
      <c r="I182" s="142"/>
      <c r="J182" s="176">
        <f>'Discharge Information'!F182</f>
        <v>0</v>
      </c>
      <c r="K182" s="87"/>
    </row>
    <row r="183" spans="1:11" ht="60" customHeight="1" x14ac:dyDescent="0.25">
      <c r="A183" s="1">
        <f t="shared" si="2"/>
        <v>171</v>
      </c>
      <c r="B183" s="116">
        <f>'Initial Client Information'!B183</f>
        <v>0</v>
      </c>
      <c r="C183" s="117">
        <f>'Initial Client Information'!C183</f>
        <v>0</v>
      </c>
      <c r="D183" s="118">
        <f>'Initial Client Information'!D183</f>
        <v>0</v>
      </c>
      <c r="E183" s="130">
        <f>'Initial Client Information'!E183</f>
        <v>0</v>
      </c>
      <c r="F183" s="140"/>
      <c r="G183" s="136"/>
      <c r="H183" s="136"/>
      <c r="I183" s="142"/>
      <c r="J183" s="176">
        <f>'Discharge Information'!F183</f>
        <v>0</v>
      </c>
      <c r="K183" s="87"/>
    </row>
    <row r="184" spans="1:11" ht="60" customHeight="1" x14ac:dyDescent="0.25">
      <c r="A184" s="1">
        <f t="shared" si="2"/>
        <v>172</v>
      </c>
      <c r="B184" s="116">
        <f>'Initial Client Information'!B184</f>
        <v>0</v>
      </c>
      <c r="C184" s="117">
        <f>'Initial Client Information'!C184</f>
        <v>0</v>
      </c>
      <c r="D184" s="118">
        <f>'Initial Client Information'!D184</f>
        <v>0</v>
      </c>
      <c r="E184" s="130">
        <f>'Initial Client Information'!E184</f>
        <v>0</v>
      </c>
      <c r="F184" s="140"/>
      <c r="G184" s="136"/>
      <c r="H184" s="136"/>
      <c r="I184" s="142"/>
      <c r="J184" s="176">
        <f>'Discharge Information'!F184</f>
        <v>0</v>
      </c>
      <c r="K184" s="87"/>
    </row>
    <row r="185" spans="1:11" ht="60" customHeight="1" x14ac:dyDescent="0.25">
      <c r="A185" s="1">
        <f t="shared" si="2"/>
        <v>173</v>
      </c>
      <c r="B185" s="116">
        <f>'Initial Client Information'!B185</f>
        <v>0</v>
      </c>
      <c r="C185" s="117">
        <f>'Initial Client Information'!C185</f>
        <v>0</v>
      </c>
      <c r="D185" s="118">
        <f>'Initial Client Information'!D185</f>
        <v>0</v>
      </c>
      <c r="E185" s="130">
        <f>'Initial Client Information'!E185</f>
        <v>0</v>
      </c>
      <c r="F185" s="140"/>
      <c r="G185" s="136"/>
      <c r="H185" s="136"/>
      <c r="I185" s="142"/>
      <c r="J185" s="176">
        <f>'Discharge Information'!F185</f>
        <v>0</v>
      </c>
      <c r="K185" s="87"/>
    </row>
    <row r="186" spans="1:11" ht="60" customHeight="1" x14ac:dyDescent="0.25">
      <c r="A186" s="1">
        <f t="shared" si="2"/>
        <v>174</v>
      </c>
      <c r="B186" s="116">
        <f>'Initial Client Information'!B186</f>
        <v>0</v>
      </c>
      <c r="C186" s="117">
        <f>'Initial Client Information'!C186</f>
        <v>0</v>
      </c>
      <c r="D186" s="118">
        <f>'Initial Client Information'!D186</f>
        <v>0</v>
      </c>
      <c r="E186" s="130">
        <f>'Initial Client Information'!E186</f>
        <v>0</v>
      </c>
      <c r="F186" s="140"/>
      <c r="G186" s="136"/>
      <c r="H186" s="136"/>
      <c r="I186" s="142"/>
      <c r="J186" s="176">
        <f>'Discharge Information'!F186</f>
        <v>0</v>
      </c>
      <c r="K186" s="87"/>
    </row>
    <row r="187" spans="1:11" ht="60" customHeight="1" x14ac:dyDescent="0.25">
      <c r="A187" s="1">
        <f t="shared" si="2"/>
        <v>175</v>
      </c>
      <c r="B187" s="116">
        <f>'Initial Client Information'!B187</f>
        <v>0</v>
      </c>
      <c r="C187" s="117">
        <f>'Initial Client Information'!C187</f>
        <v>0</v>
      </c>
      <c r="D187" s="118">
        <f>'Initial Client Information'!D187</f>
        <v>0</v>
      </c>
      <c r="E187" s="130">
        <f>'Initial Client Information'!E187</f>
        <v>0</v>
      </c>
      <c r="F187" s="140"/>
      <c r="G187" s="136"/>
      <c r="H187" s="136"/>
      <c r="I187" s="142"/>
      <c r="J187" s="176">
        <f>'Discharge Information'!F187</f>
        <v>0</v>
      </c>
      <c r="K187" s="87"/>
    </row>
    <row r="188" spans="1:11" ht="60" customHeight="1" x14ac:dyDescent="0.25">
      <c r="A188" s="1">
        <f t="shared" si="2"/>
        <v>176</v>
      </c>
      <c r="B188" s="116">
        <f>'Initial Client Information'!B188</f>
        <v>0</v>
      </c>
      <c r="C188" s="117">
        <f>'Initial Client Information'!C188</f>
        <v>0</v>
      </c>
      <c r="D188" s="118">
        <f>'Initial Client Information'!D188</f>
        <v>0</v>
      </c>
      <c r="E188" s="130">
        <f>'Initial Client Information'!E188</f>
        <v>0</v>
      </c>
      <c r="F188" s="140"/>
      <c r="G188" s="136"/>
      <c r="H188" s="136"/>
      <c r="I188" s="142"/>
      <c r="J188" s="176">
        <f>'Discharge Information'!F188</f>
        <v>0</v>
      </c>
      <c r="K188" s="87"/>
    </row>
    <row r="189" spans="1:11" ht="60" customHeight="1" x14ac:dyDescent="0.25">
      <c r="A189" s="1">
        <f t="shared" si="2"/>
        <v>177</v>
      </c>
      <c r="B189" s="116">
        <f>'Initial Client Information'!B189</f>
        <v>0</v>
      </c>
      <c r="C189" s="117">
        <f>'Initial Client Information'!C189</f>
        <v>0</v>
      </c>
      <c r="D189" s="118">
        <f>'Initial Client Information'!D189</f>
        <v>0</v>
      </c>
      <c r="E189" s="130">
        <f>'Initial Client Information'!E189</f>
        <v>0</v>
      </c>
      <c r="F189" s="140"/>
      <c r="G189" s="136"/>
      <c r="H189" s="136"/>
      <c r="I189" s="142"/>
      <c r="J189" s="176">
        <f>'Discharge Information'!F189</f>
        <v>0</v>
      </c>
      <c r="K189" s="87"/>
    </row>
    <row r="190" spans="1:11" ht="60" customHeight="1" x14ac:dyDescent="0.25">
      <c r="A190" s="1">
        <f t="shared" si="2"/>
        <v>178</v>
      </c>
      <c r="B190" s="116">
        <f>'Initial Client Information'!B190</f>
        <v>0</v>
      </c>
      <c r="C190" s="117">
        <f>'Initial Client Information'!C190</f>
        <v>0</v>
      </c>
      <c r="D190" s="118">
        <f>'Initial Client Information'!D190</f>
        <v>0</v>
      </c>
      <c r="E190" s="130">
        <f>'Initial Client Information'!E190</f>
        <v>0</v>
      </c>
      <c r="F190" s="140"/>
      <c r="G190" s="136"/>
      <c r="H190" s="136"/>
      <c r="I190" s="142"/>
      <c r="J190" s="176">
        <f>'Discharge Information'!F190</f>
        <v>0</v>
      </c>
      <c r="K190" s="87"/>
    </row>
    <row r="191" spans="1:11" ht="60" customHeight="1" x14ac:dyDescent="0.25">
      <c r="A191" s="1">
        <f t="shared" si="2"/>
        <v>179</v>
      </c>
      <c r="B191" s="116">
        <f>'Initial Client Information'!B191</f>
        <v>0</v>
      </c>
      <c r="C191" s="117">
        <f>'Initial Client Information'!C191</f>
        <v>0</v>
      </c>
      <c r="D191" s="118">
        <f>'Initial Client Information'!D191</f>
        <v>0</v>
      </c>
      <c r="E191" s="130">
        <f>'Initial Client Information'!E191</f>
        <v>0</v>
      </c>
      <c r="F191" s="140"/>
      <c r="G191" s="136"/>
      <c r="H191" s="136"/>
      <c r="I191" s="142"/>
      <c r="J191" s="176">
        <f>'Discharge Information'!F191</f>
        <v>0</v>
      </c>
      <c r="K191" s="87"/>
    </row>
    <row r="192" spans="1:11" ht="60" customHeight="1" x14ac:dyDescent="0.25">
      <c r="A192" s="1">
        <f t="shared" si="2"/>
        <v>180</v>
      </c>
      <c r="B192" s="116">
        <f>'Initial Client Information'!B192</f>
        <v>0</v>
      </c>
      <c r="C192" s="117">
        <f>'Initial Client Information'!C192</f>
        <v>0</v>
      </c>
      <c r="D192" s="118">
        <f>'Initial Client Information'!D192</f>
        <v>0</v>
      </c>
      <c r="E192" s="130">
        <f>'Initial Client Information'!E192</f>
        <v>0</v>
      </c>
      <c r="F192" s="140"/>
      <c r="G192" s="136"/>
      <c r="H192" s="136"/>
      <c r="I192" s="142"/>
      <c r="J192" s="176">
        <f>'Discharge Information'!F192</f>
        <v>0</v>
      </c>
      <c r="K192" s="87"/>
    </row>
    <row r="193" spans="1:11" ht="60" customHeight="1" x14ac:dyDescent="0.25">
      <c r="A193" s="1">
        <f t="shared" si="2"/>
        <v>181</v>
      </c>
      <c r="B193" s="116">
        <f>'Initial Client Information'!B193</f>
        <v>0</v>
      </c>
      <c r="C193" s="117">
        <f>'Initial Client Information'!C193</f>
        <v>0</v>
      </c>
      <c r="D193" s="118">
        <f>'Initial Client Information'!D193</f>
        <v>0</v>
      </c>
      <c r="E193" s="130">
        <f>'Initial Client Information'!E193</f>
        <v>0</v>
      </c>
      <c r="F193" s="140"/>
      <c r="G193" s="136"/>
      <c r="H193" s="136"/>
      <c r="I193" s="142"/>
      <c r="J193" s="176">
        <f>'Discharge Information'!F193</f>
        <v>0</v>
      </c>
      <c r="K193" s="87"/>
    </row>
    <row r="194" spans="1:11" ht="60" customHeight="1" x14ac:dyDescent="0.25">
      <c r="A194" s="1">
        <f t="shared" si="2"/>
        <v>182</v>
      </c>
      <c r="B194" s="116">
        <f>'Initial Client Information'!B194</f>
        <v>0</v>
      </c>
      <c r="C194" s="117">
        <f>'Initial Client Information'!C194</f>
        <v>0</v>
      </c>
      <c r="D194" s="118">
        <f>'Initial Client Information'!D194</f>
        <v>0</v>
      </c>
      <c r="E194" s="130">
        <f>'Initial Client Information'!E194</f>
        <v>0</v>
      </c>
      <c r="F194" s="140"/>
      <c r="G194" s="136"/>
      <c r="H194" s="136"/>
      <c r="I194" s="142"/>
      <c r="J194" s="176">
        <f>'Discharge Information'!F194</f>
        <v>0</v>
      </c>
      <c r="K194" s="87"/>
    </row>
    <row r="195" spans="1:11" ht="60" customHeight="1" x14ac:dyDescent="0.25">
      <c r="A195" s="1">
        <f t="shared" si="2"/>
        <v>183</v>
      </c>
      <c r="B195" s="116">
        <f>'Initial Client Information'!B195</f>
        <v>0</v>
      </c>
      <c r="C195" s="117">
        <f>'Initial Client Information'!C195</f>
        <v>0</v>
      </c>
      <c r="D195" s="118">
        <f>'Initial Client Information'!D195</f>
        <v>0</v>
      </c>
      <c r="E195" s="130">
        <f>'Initial Client Information'!E195</f>
        <v>0</v>
      </c>
      <c r="F195" s="140"/>
      <c r="G195" s="136"/>
      <c r="H195" s="136"/>
      <c r="I195" s="142"/>
      <c r="J195" s="176">
        <f>'Discharge Information'!F195</f>
        <v>0</v>
      </c>
      <c r="K195" s="87"/>
    </row>
    <row r="196" spans="1:11" ht="60" customHeight="1" x14ac:dyDescent="0.25">
      <c r="A196" s="1">
        <f t="shared" si="2"/>
        <v>184</v>
      </c>
      <c r="B196" s="116">
        <f>'Initial Client Information'!B196</f>
        <v>0</v>
      </c>
      <c r="C196" s="117">
        <f>'Initial Client Information'!C196</f>
        <v>0</v>
      </c>
      <c r="D196" s="118">
        <f>'Initial Client Information'!D196</f>
        <v>0</v>
      </c>
      <c r="E196" s="130">
        <f>'Initial Client Information'!E196</f>
        <v>0</v>
      </c>
      <c r="F196" s="140"/>
      <c r="G196" s="136"/>
      <c r="H196" s="136"/>
      <c r="I196" s="142"/>
      <c r="J196" s="176">
        <f>'Discharge Information'!F196</f>
        <v>0</v>
      </c>
      <c r="K196" s="87"/>
    </row>
    <row r="197" spans="1:11" ht="60" customHeight="1" x14ac:dyDescent="0.25">
      <c r="A197" s="1">
        <f t="shared" si="2"/>
        <v>185</v>
      </c>
      <c r="B197" s="116">
        <f>'Initial Client Information'!B197</f>
        <v>0</v>
      </c>
      <c r="C197" s="117">
        <f>'Initial Client Information'!C197</f>
        <v>0</v>
      </c>
      <c r="D197" s="118">
        <f>'Initial Client Information'!D197</f>
        <v>0</v>
      </c>
      <c r="E197" s="130">
        <f>'Initial Client Information'!E197</f>
        <v>0</v>
      </c>
      <c r="F197" s="140"/>
      <c r="G197" s="136"/>
      <c r="H197" s="136"/>
      <c r="I197" s="142"/>
      <c r="J197" s="176">
        <f>'Discharge Information'!F197</f>
        <v>0</v>
      </c>
      <c r="K197" s="87"/>
    </row>
    <row r="198" spans="1:11" ht="60" customHeight="1" x14ac:dyDescent="0.25">
      <c r="A198" s="1">
        <f t="shared" si="2"/>
        <v>186</v>
      </c>
      <c r="B198" s="116">
        <f>'Initial Client Information'!B198</f>
        <v>0</v>
      </c>
      <c r="C198" s="117">
        <f>'Initial Client Information'!C198</f>
        <v>0</v>
      </c>
      <c r="D198" s="118">
        <f>'Initial Client Information'!D198</f>
        <v>0</v>
      </c>
      <c r="E198" s="130">
        <f>'Initial Client Information'!E198</f>
        <v>0</v>
      </c>
      <c r="F198" s="140"/>
      <c r="G198" s="136"/>
      <c r="H198" s="136"/>
      <c r="I198" s="142"/>
      <c r="J198" s="176">
        <f>'Discharge Information'!F198</f>
        <v>0</v>
      </c>
      <c r="K198" s="87"/>
    </row>
    <row r="199" spans="1:11" ht="60" customHeight="1" x14ac:dyDescent="0.25">
      <c r="A199" s="1">
        <f t="shared" si="2"/>
        <v>187</v>
      </c>
      <c r="B199" s="116">
        <f>'Initial Client Information'!B199</f>
        <v>0</v>
      </c>
      <c r="C199" s="117">
        <f>'Initial Client Information'!C199</f>
        <v>0</v>
      </c>
      <c r="D199" s="118">
        <f>'Initial Client Information'!D199</f>
        <v>0</v>
      </c>
      <c r="E199" s="130">
        <f>'Initial Client Information'!E199</f>
        <v>0</v>
      </c>
      <c r="F199" s="140"/>
      <c r="G199" s="136"/>
      <c r="H199" s="136"/>
      <c r="I199" s="142"/>
      <c r="J199" s="176">
        <f>'Discharge Information'!F199</f>
        <v>0</v>
      </c>
      <c r="K199" s="87"/>
    </row>
    <row r="200" spans="1:11" ht="60" customHeight="1" x14ac:dyDescent="0.25">
      <c r="A200" s="1">
        <f t="shared" si="2"/>
        <v>188</v>
      </c>
      <c r="B200" s="116">
        <f>'Initial Client Information'!B200</f>
        <v>0</v>
      </c>
      <c r="C200" s="117">
        <f>'Initial Client Information'!C200</f>
        <v>0</v>
      </c>
      <c r="D200" s="118">
        <f>'Initial Client Information'!D200</f>
        <v>0</v>
      </c>
      <c r="E200" s="130">
        <f>'Initial Client Information'!E200</f>
        <v>0</v>
      </c>
      <c r="F200" s="140"/>
      <c r="G200" s="136"/>
      <c r="H200" s="136"/>
      <c r="I200" s="142"/>
      <c r="J200" s="176">
        <f>'Discharge Information'!F200</f>
        <v>0</v>
      </c>
      <c r="K200" s="87"/>
    </row>
    <row r="201" spans="1:11" ht="60" customHeight="1" x14ac:dyDescent="0.25">
      <c r="A201" s="1">
        <f t="shared" si="2"/>
        <v>189</v>
      </c>
      <c r="B201" s="116">
        <f>'Initial Client Information'!B201</f>
        <v>0</v>
      </c>
      <c r="C201" s="117">
        <f>'Initial Client Information'!C201</f>
        <v>0</v>
      </c>
      <c r="D201" s="118">
        <f>'Initial Client Information'!D201</f>
        <v>0</v>
      </c>
      <c r="E201" s="130">
        <f>'Initial Client Information'!E201</f>
        <v>0</v>
      </c>
      <c r="F201" s="140"/>
      <c r="G201" s="136"/>
      <c r="H201" s="136"/>
      <c r="I201" s="142"/>
      <c r="J201" s="176">
        <f>'Discharge Information'!F201</f>
        <v>0</v>
      </c>
      <c r="K201" s="87"/>
    </row>
    <row r="202" spans="1:11" ht="60" customHeight="1" x14ac:dyDescent="0.25">
      <c r="A202" s="1">
        <f t="shared" si="2"/>
        <v>190</v>
      </c>
      <c r="B202" s="116">
        <f>'Initial Client Information'!B202</f>
        <v>0</v>
      </c>
      <c r="C202" s="117">
        <f>'Initial Client Information'!C202</f>
        <v>0</v>
      </c>
      <c r="D202" s="118">
        <f>'Initial Client Information'!D202</f>
        <v>0</v>
      </c>
      <c r="E202" s="130">
        <f>'Initial Client Information'!E202</f>
        <v>0</v>
      </c>
      <c r="F202" s="140"/>
      <c r="G202" s="136"/>
      <c r="H202" s="136"/>
      <c r="I202" s="142"/>
      <c r="J202" s="176">
        <f>'Discharge Information'!F202</f>
        <v>0</v>
      </c>
      <c r="K202" s="87"/>
    </row>
    <row r="203" spans="1:11" ht="60" customHeight="1" x14ac:dyDescent="0.25">
      <c r="A203" s="1">
        <f t="shared" si="2"/>
        <v>191</v>
      </c>
      <c r="B203" s="116">
        <f>'Initial Client Information'!B203</f>
        <v>0</v>
      </c>
      <c r="C203" s="117">
        <f>'Initial Client Information'!C203</f>
        <v>0</v>
      </c>
      <c r="D203" s="118">
        <f>'Initial Client Information'!D203</f>
        <v>0</v>
      </c>
      <c r="E203" s="130">
        <f>'Initial Client Information'!E203</f>
        <v>0</v>
      </c>
      <c r="F203" s="140"/>
      <c r="G203" s="136"/>
      <c r="H203" s="136"/>
      <c r="I203" s="142"/>
      <c r="J203" s="176">
        <f>'Discharge Information'!F203</f>
        <v>0</v>
      </c>
      <c r="K203" s="87"/>
    </row>
    <row r="204" spans="1:11" ht="60" customHeight="1" x14ac:dyDescent="0.25">
      <c r="A204" s="1">
        <f t="shared" si="2"/>
        <v>192</v>
      </c>
      <c r="B204" s="116">
        <f>'Initial Client Information'!B204</f>
        <v>0</v>
      </c>
      <c r="C204" s="117">
        <f>'Initial Client Information'!C204</f>
        <v>0</v>
      </c>
      <c r="D204" s="118">
        <f>'Initial Client Information'!D204</f>
        <v>0</v>
      </c>
      <c r="E204" s="130">
        <f>'Initial Client Information'!E204</f>
        <v>0</v>
      </c>
      <c r="F204" s="140"/>
      <c r="G204" s="136"/>
      <c r="H204" s="136"/>
      <c r="I204" s="142"/>
      <c r="J204" s="176">
        <f>'Discharge Information'!F204</f>
        <v>0</v>
      </c>
      <c r="K204" s="87"/>
    </row>
    <row r="205" spans="1:11" ht="60" customHeight="1" x14ac:dyDescent="0.25">
      <c r="A205" s="1">
        <f t="shared" si="2"/>
        <v>193</v>
      </c>
      <c r="B205" s="116">
        <f>'Initial Client Information'!B205</f>
        <v>0</v>
      </c>
      <c r="C205" s="117">
        <f>'Initial Client Information'!C205</f>
        <v>0</v>
      </c>
      <c r="D205" s="118">
        <f>'Initial Client Information'!D205</f>
        <v>0</v>
      </c>
      <c r="E205" s="130">
        <f>'Initial Client Information'!E205</f>
        <v>0</v>
      </c>
      <c r="F205" s="140"/>
      <c r="G205" s="136"/>
      <c r="H205" s="136"/>
      <c r="I205" s="142"/>
      <c r="J205" s="176">
        <f>'Discharge Information'!F205</f>
        <v>0</v>
      </c>
      <c r="K205" s="87"/>
    </row>
    <row r="206" spans="1:11" ht="60" customHeight="1" x14ac:dyDescent="0.25">
      <c r="A206" s="1">
        <f t="shared" ref="A206:A269" si="3">ROW(A194)</f>
        <v>194</v>
      </c>
      <c r="B206" s="116">
        <f>'Initial Client Information'!B206</f>
        <v>0</v>
      </c>
      <c r="C206" s="117">
        <f>'Initial Client Information'!C206</f>
        <v>0</v>
      </c>
      <c r="D206" s="118">
        <f>'Initial Client Information'!D206</f>
        <v>0</v>
      </c>
      <c r="E206" s="130">
        <f>'Initial Client Information'!E206</f>
        <v>0</v>
      </c>
      <c r="F206" s="140"/>
      <c r="G206" s="136"/>
      <c r="H206" s="136"/>
      <c r="I206" s="142"/>
      <c r="J206" s="176">
        <f>'Discharge Information'!F206</f>
        <v>0</v>
      </c>
      <c r="K206" s="87"/>
    </row>
    <row r="207" spans="1:11" ht="60" customHeight="1" x14ac:dyDescent="0.25">
      <c r="A207" s="1">
        <f t="shared" si="3"/>
        <v>195</v>
      </c>
      <c r="B207" s="116">
        <f>'Initial Client Information'!B207</f>
        <v>0</v>
      </c>
      <c r="C207" s="117">
        <f>'Initial Client Information'!C207</f>
        <v>0</v>
      </c>
      <c r="D207" s="118">
        <f>'Initial Client Information'!D207</f>
        <v>0</v>
      </c>
      <c r="E207" s="130">
        <f>'Initial Client Information'!E207</f>
        <v>0</v>
      </c>
      <c r="F207" s="140"/>
      <c r="G207" s="136"/>
      <c r="H207" s="136"/>
      <c r="I207" s="142"/>
      <c r="J207" s="176">
        <f>'Discharge Information'!F207</f>
        <v>0</v>
      </c>
      <c r="K207" s="87"/>
    </row>
    <row r="208" spans="1:11" ht="60" customHeight="1" x14ac:dyDescent="0.25">
      <c r="A208" s="1">
        <f t="shared" si="3"/>
        <v>196</v>
      </c>
      <c r="B208" s="116">
        <f>'Initial Client Information'!B208</f>
        <v>0</v>
      </c>
      <c r="C208" s="117">
        <f>'Initial Client Information'!C208</f>
        <v>0</v>
      </c>
      <c r="D208" s="118">
        <f>'Initial Client Information'!D208</f>
        <v>0</v>
      </c>
      <c r="E208" s="130">
        <f>'Initial Client Information'!E208</f>
        <v>0</v>
      </c>
      <c r="F208" s="140"/>
      <c r="G208" s="136"/>
      <c r="H208" s="136"/>
      <c r="I208" s="142"/>
      <c r="J208" s="176">
        <f>'Discharge Information'!F208</f>
        <v>0</v>
      </c>
      <c r="K208" s="87"/>
    </row>
    <row r="209" spans="1:11" ht="60" customHeight="1" x14ac:dyDescent="0.25">
      <c r="A209" s="1">
        <f t="shared" si="3"/>
        <v>197</v>
      </c>
      <c r="B209" s="116">
        <f>'Initial Client Information'!B209</f>
        <v>0</v>
      </c>
      <c r="C209" s="117">
        <f>'Initial Client Information'!C209</f>
        <v>0</v>
      </c>
      <c r="D209" s="118">
        <f>'Initial Client Information'!D209</f>
        <v>0</v>
      </c>
      <c r="E209" s="130">
        <f>'Initial Client Information'!E209</f>
        <v>0</v>
      </c>
      <c r="F209" s="140"/>
      <c r="G209" s="136"/>
      <c r="H209" s="136"/>
      <c r="I209" s="142"/>
      <c r="J209" s="176">
        <f>'Discharge Information'!F209</f>
        <v>0</v>
      </c>
      <c r="K209" s="87"/>
    </row>
    <row r="210" spans="1:11" ht="60" customHeight="1" x14ac:dyDescent="0.25">
      <c r="A210" s="1">
        <f t="shared" si="3"/>
        <v>198</v>
      </c>
      <c r="B210" s="116">
        <f>'Initial Client Information'!B210</f>
        <v>0</v>
      </c>
      <c r="C210" s="117">
        <f>'Initial Client Information'!C210</f>
        <v>0</v>
      </c>
      <c r="D210" s="118">
        <f>'Initial Client Information'!D210</f>
        <v>0</v>
      </c>
      <c r="E210" s="130">
        <f>'Initial Client Information'!E210</f>
        <v>0</v>
      </c>
      <c r="F210" s="140"/>
      <c r="G210" s="136"/>
      <c r="H210" s="136"/>
      <c r="I210" s="142"/>
      <c r="J210" s="176">
        <f>'Discharge Information'!F210</f>
        <v>0</v>
      </c>
      <c r="K210" s="87"/>
    </row>
    <row r="211" spans="1:11" ht="60" customHeight="1" x14ac:dyDescent="0.25">
      <c r="A211" s="1">
        <f t="shared" si="3"/>
        <v>199</v>
      </c>
      <c r="B211" s="116">
        <f>'Initial Client Information'!B211</f>
        <v>0</v>
      </c>
      <c r="C211" s="117">
        <f>'Initial Client Information'!C211</f>
        <v>0</v>
      </c>
      <c r="D211" s="118">
        <f>'Initial Client Information'!D211</f>
        <v>0</v>
      </c>
      <c r="E211" s="130">
        <f>'Initial Client Information'!E211</f>
        <v>0</v>
      </c>
      <c r="F211" s="140"/>
      <c r="G211" s="136"/>
      <c r="H211" s="136"/>
      <c r="I211" s="142"/>
      <c r="J211" s="176">
        <f>'Discharge Information'!F211</f>
        <v>0</v>
      </c>
      <c r="K211" s="87"/>
    </row>
    <row r="212" spans="1:11" ht="60" customHeight="1" x14ac:dyDescent="0.25">
      <c r="A212" s="1">
        <f t="shared" si="3"/>
        <v>200</v>
      </c>
      <c r="B212" s="116">
        <f>'Initial Client Information'!B212</f>
        <v>0</v>
      </c>
      <c r="C212" s="117">
        <f>'Initial Client Information'!C212</f>
        <v>0</v>
      </c>
      <c r="D212" s="118">
        <f>'Initial Client Information'!D212</f>
        <v>0</v>
      </c>
      <c r="E212" s="130">
        <f>'Initial Client Information'!E212</f>
        <v>0</v>
      </c>
      <c r="F212" s="140"/>
      <c r="G212" s="136"/>
      <c r="H212" s="136"/>
      <c r="I212" s="142"/>
      <c r="J212" s="176">
        <f>'Discharge Information'!F212</f>
        <v>0</v>
      </c>
      <c r="K212" s="87"/>
    </row>
    <row r="213" spans="1:11" ht="60" customHeight="1" x14ac:dyDescent="0.25">
      <c r="A213" s="1">
        <f t="shared" si="3"/>
        <v>201</v>
      </c>
      <c r="B213" s="116">
        <f>'Initial Client Information'!B213</f>
        <v>0</v>
      </c>
      <c r="C213" s="117">
        <f>'Initial Client Information'!C213</f>
        <v>0</v>
      </c>
      <c r="D213" s="118">
        <f>'Initial Client Information'!D213</f>
        <v>0</v>
      </c>
      <c r="E213" s="130">
        <f>'Initial Client Information'!E213</f>
        <v>0</v>
      </c>
      <c r="F213" s="140"/>
      <c r="G213" s="136"/>
      <c r="H213" s="136"/>
      <c r="I213" s="142"/>
      <c r="J213" s="176">
        <f>'Discharge Information'!F213</f>
        <v>0</v>
      </c>
      <c r="K213" s="87"/>
    </row>
    <row r="214" spans="1:11" ht="60" customHeight="1" x14ac:dyDescent="0.25">
      <c r="A214" s="1">
        <f t="shared" si="3"/>
        <v>202</v>
      </c>
      <c r="B214" s="116">
        <f>'Initial Client Information'!B214</f>
        <v>0</v>
      </c>
      <c r="C214" s="117">
        <f>'Initial Client Information'!C214</f>
        <v>0</v>
      </c>
      <c r="D214" s="118">
        <f>'Initial Client Information'!D214</f>
        <v>0</v>
      </c>
      <c r="E214" s="130">
        <f>'Initial Client Information'!E214</f>
        <v>0</v>
      </c>
      <c r="F214" s="140"/>
      <c r="G214" s="136"/>
      <c r="H214" s="136"/>
      <c r="I214" s="142"/>
      <c r="J214" s="176">
        <f>'Discharge Information'!F214</f>
        <v>0</v>
      </c>
      <c r="K214" s="87"/>
    </row>
    <row r="215" spans="1:11" ht="60" customHeight="1" x14ac:dyDescent="0.25">
      <c r="A215" s="1">
        <f t="shared" si="3"/>
        <v>203</v>
      </c>
      <c r="B215" s="116">
        <f>'Initial Client Information'!B215</f>
        <v>0</v>
      </c>
      <c r="C215" s="117">
        <f>'Initial Client Information'!C215</f>
        <v>0</v>
      </c>
      <c r="D215" s="118">
        <f>'Initial Client Information'!D215</f>
        <v>0</v>
      </c>
      <c r="E215" s="130">
        <f>'Initial Client Information'!E215</f>
        <v>0</v>
      </c>
      <c r="F215" s="140"/>
      <c r="G215" s="136"/>
      <c r="H215" s="136"/>
      <c r="I215" s="142"/>
      <c r="J215" s="176">
        <f>'Discharge Information'!F215</f>
        <v>0</v>
      </c>
      <c r="K215" s="87"/>
    </row>
    <row r="216" spans="1:11" ht="60" customHeight="1" x14ac:dyDescent="0.25">
      <c r="A216" s="1">
        <f t="shared" si="3"/>
        <v>204</v>
      </c>
      <c r="B216" s="116">
        <f>'Initial Client Information'!B216</f>
        <v>0</v>
      </c>
      <c r="C216" s="117">
        <f>'Initial Client Information'!C216</f>
        <v>0</v>
      </c>
      <c r="D216" s="118">
        <f>'Initial Client Information'!D216</f>
        <v>0</v>
      </c>
      <c r="E216" s="130">
        <f>'Initial Client Information'!E216</f>
        <v>0</v>
      </c>
      <c r="F216" s="140"/>
      <c r="G216" s="136"/>
      <c r="H216" s="136"/>
      <c r="I216" s="142"/>
      <c r="J216" s="176">
        <f>'Discharge Information'!F216</f>
        <v>0</v>
      </c>
      <c r="K216" s="87"/>
    </row>
    <row r="217" spans="1:11" ht="60" customHeight="1" x14ac:dyDescent="0.25">
      <c r="A217" s="1">
        <f t="shared" si="3"/>
        <v>205</v>
      </c>
      <c r="B217" s="116">
        <f>'Initial Client Information'!B217</f>
        <v>0</v>
      </c>
      <c r="C217" s="117">
        <f>'Initial Client Information'!C217</f>
        <v>0</v>
      </c>
      <c r="D217" s="118">
        <f>'Initial Client Information'!D217</f>
        <v>0</v>
      </c>
      <c r="E217" s="130">
        <f>'Initial Client Information'!E217</f>
        <v>0</v>
      </c>
      <c r="F217" s="140"/>
      <c r="G217" s="136"/>
      <c r="H217" s="136"/>
      <c r="I217" s="142"/>
      <c r="J217" s="176">
        <f>'Discharge Information'!F217</f>
        <v>0</v>
      </c>
      <c r="K217" s="87"/>
    </row>
    <row r="218" spans="1:11" ht="60" customHeight="1" x14ac:dyDescent="0.25">
      <c r="A218" s="1">
        <f t="shared" si="3"/>
        <v>206</v>
      </c>
      <c r="B218" s="116">
        <f>'Initial Client Information'!B218</f>
        <v>0</v>
      </c>
      <c r="C218" s="117">
        <f>'Initial Client Information'!C218</f>
        <v>0</v>
      </c>
      <c r="D218" s="118">
        <f>'Initial Client Information'!D218</f>
        <v>0</v>
      </c>
      <c r="E218" s="130">
        <f>'Initial Client Information'!E218</f>
        <v>0</v>
      </c>
      <c r="F218" s="140"/>
      <c r="G218" s="136"/>
      <c r="H218" s="136"/>
      <c r="I218" s="142"/>
      <c r="J218" s="176">
        <f>'Discharge Information'!F218</f>
        <v>0</v>
      </c>
      <c r="K218" s="87"/>
    </row>
    <row r="219" spans="1:11" ht="60" customHeight="1" x14ac:dyDescent="0.25">
      <c r="A219" s="1">
        <f t="shared" si="3"/>
        <v>207</v>
      </c>
      <c r="B219" s="116">
        <f>'Initial Client Information'!B219</f>
        <v>0</v>
      </c>
      <c r="C219" s="117">
        <f>'Initial Client Information'!C219</f>
        <v>0</v>
      </c>
      <c r="D219" s="118">
        <f>'Initial Client Information'!D219</f>
        <v>0</v>
      </c>
      <c r="E219" s="130">
        <f>'Initial Client Information'!E219</f>
        <v>0</v>
      </c>
      <c r="F219" s="140"/>
      <c r="G219" s="136"/>
      <c r="H219" s="136"/>
      <c r="I219" s="142"/>
      <c r="J219" s="176">
        <f>'Discharge Information'!F219</f>
        <v>0</v>
      </c>
      <c r="K219" s="87"/>
    </row>
    <row r="220" spans="1:11" ht="60" customHeight="1" x14ac:dyDescent="0.25">
      <c r="A220" s="1">
        <f t="shared" si="3"/>
        <v>208</v>
      </c>
      <c r="B220" s="116">
        <f>'Initial Client Information'!B220</f>
        <v>0</v>
      </c>
      <c r="C220" s="117">
        <f>'Initial Client Information'!C220</f>
        <v>0</v>
      </c>
      <c r="D220" s="118">
        <f>'Initial Client Information'!D220</f>
        <v>0</v>
      </c>
      <c r="E220" s="130">
        <f>'Initial Client Information'!E220</f>
        <v>0</v>
      </c>
      <c r="F220" s="140"/>
      <c r="G220" s="136"/>
      <c r="H220" s="136"/>
      <c r="I220" s="142"/>
      <c r="J220" s="176">
        <f>'Discharge Information'!F220</f>
        <v>0</v>
      </c>
      <c r="K220" s="87"/>
    </row>
    <row r="221" spans="1:11" ht="60" customHeight="1" x14ac:dyDescent="0.25">
      <c r="A221" s="1">
        <f t="shared" si="3"/>
        <v>209</v>
      </c>
      <c r="B221" s="116">
        <f>'Initial Client Information'!B221</f>
        <v>0</v>
      </c>
      <c r="C221" s="117">
        <f>'Initial Client Information'!C221</f>
        <v>0</v>
      </c>
      <c r="D221" s="118">
        <f>'Initial Client Information'!D221</f>
        <v>0</v>
      </c>
      <c r="E221" s="130">
        <f>'Initial Client Information'!E221</f>
        <v>0</v>
      </c>
      <c r="F221" s="140"/>
      <c r="G221" s="136"/>
      <c r="H221" s="136"/>
      <c r="I221" s="142"/>
      <c r="J221" s="176">
        <f>'Discharge Information'!F221</f>
        <v>0</v>
      </c>
      <c r="K221" s="87"/>
    </row>
    <row r="222" spans="1:11" ht="60" customHeight="1" x14ac:dyDescent="0.25">
      <c r="A222" s="1">
        <f t="shared" si="3"/>
        <v>210</v>
      </c>
      <c r="B222" s="116">
        <f>'Initial Client Information'!B222</f>
        <v>0</v>
      </c>
      <c r="C222" s="117">
        <f>'Initial Client Information'!C222</f>
        <v>0</v>
      </c>
      <c r="D222" s="118">
        <f>'Initial Client Information'!D222</f>
        <v>0</v>
      </c>
      <c r="E222" s="130">
        <f>'Initial Client Information'!E222</f>
        <v>0</v>
      </c>
      <c r="F222" s="140"/>
      <c r="G222" s="136"/>
      <c r="H222" s="136"/>
      <c r="I222" s="142"/>
      <c r="J222" s="176">
        <f>'Discharge Information'!F222</f>
        <v>0</v>
      </c>
      <c r="K222" s="87"/>
    </row>
    <row r="223" spans="1:11" ht="60" customHeight="1" x14ac:dyDescent="0.25">
      <c r="A223" s="1">
        <f t="shared" si="3"/>
        <v>211</v>
      </c>
      <c r="B223" s="116">
        <f>'Initial Client Information'!B223</f>
        <v>0</v>
      </c>
      <c r="C223" s="117">
        <f>'Initial Client Information'!C223</f>
        <v>0</v>
      </c>
      <c r="D223" s="118">
        <f>'Initial Client Information'!D223</f>
        <v>0</v>
      </c>
      <c r="E223" s="130">
        <f>'Initial Client Information'!E223</f>
        <v>0</v>
      </c>
      <c r="F223" s="140"/>
      <c r="G223" s="136"/>
      <c r="H223" s="136"/>
      <c r="I223" s="142"/>
      <c r="J223" s="176">
        <f>'Discharge Information'!F223</f>
        <v>0</v>
      </c>
      <c r="K223" s="87"/>
    </row>
    <row r="224" spans="1:11" ht="60" customHeight="1" x14ac:dyDescent="0.25">
      <c r="A224" s="1">
        <f t="shared" si="3"/>
        <v>212</v>
      </c>
      <c r="B224" s="116">
        <f>'Initial Client Information'!B224</f>
        <v>0</v>
      </c>
      <c r="C224" s="117">
        <f>'Initial Client Information'!C224</f>
        <v>0</v>
      </c>
      <c r="D224" s="118">
        <f>'Initial Client Information'!D224</f>
        <v>0</v>
      </c>
      <c r="E224" s="130">
        <f>'Initial Client Information'!E224</f>
        <v>0</v>
      </c>
      <c r="F224" s="140"/>
      <c r="G224" s="136"/>
      <c r="H224" s="136"/>
      <c r="I224" s="142"/>
      <c r="J224" s="176">
        <f>'Discharge Information'!F224</f>
        <v>0</v>
      </c>
      <c r="K224" s="87"/>
    </row>
    <row r="225" spans="1:11" ht="60" customHeight="1" x14ac:dyDescent="0.25">
      <c r="A225" s="1">
        <f t="shared" si="3"/>
        <v>213</v>
      </c>
      <c r="B225" s="116">
        <f>'Initial Client Information'!B225</f>
        <v>0</v>
      </c>
      <c r="C225" s="117">
        <f>'Initial Client Information'!C225</f>
        <v>0</v>
      </c>
      <c r="D225" s="118">
        <f>'Initial Client Information'!D225</f>
        <v>0</v>
      </c>
      <c r="E225" s="130">
        <f>'Initial Client Information'!E225</f>
        <v>0</v>
      </c>
      <c r="F225" s="140"/>
      <c r="G225" s="136"/>
      <c r="H225" s="136"/>
      <c r="I225" s="142"/>
      <c r="J225" s="176">
        <f>'Discharge Information'!F225</f>
        <v>0</v>
      </c>
      <c r="K225" s="87"/>
    </row>
    <row r="226" spans="1:11" ht="60" customHeight="1" x14ac:dyDescent="0.25">
      <c r="A226" s="1">
        <f t="shared" si="3"/>
        <v>214</v>
      </c>
      <c r="B226" s="116">
        <f>'Initial Client Information'!B226</f>
        <v>0</v>
      </c>
      <c r="C226" s="117">
        <f>'Initial Client Information'!C226</f>
        <v>0</v>
      </c>
      <c r="D226" s="118">
        <f>'Initial Client Information'!D226</f>
        <v>0</v>
      </c>
      <c r="E226" s="130">
        <f>'Initial Client Information'!E226</f>
        <v>0</v>
      </c>
      <c r="F226" s="140"/>
      <c r="G226" s="136"/>
      <c r="H226" s="136"/>
      <c r="I226" s="142"/>
      <c r="J226" s="176">
        <f>'Discharge Information'!F226</f>
        <v>0</v>
      </c>
      <c r="K226" s="87"/>
    </row>
    <row r="227" spans="1:11" ht="60" customHeight="1" x14ac:dyDescent="0.25">
      <c r="A227" s="1">
        <f t="shared" si="3"/>
        <v>215</v>
      </c>
      <c r="B227" s="116">
        <f>'Initial Client Information'!B227</f>
        <v>0</v>
      </c>
      <c r="C227" s="117">
        <f>'Initial Client Information'!C227</f>
        <v>0</v>
      </c>
      <c r="D227" s="118">
        <f>'Initial Client Information'!D227</f>
        <v>0</v>
      </c>
      <c r="E227" s="130">
        <f>'Initial Client Information'!E227</f>
        <v>0</v>
      </c>
      <c r="F227" s="140"/>
      <c r="G227" s="136"/>
      <c r="H227" s="136"/>
      <c r="I227" s="142"/>
      <c r="J227" s="176">
        <f>'Discharge Information'!F227</f>
        <v>0</v>
      </c>
      <c r="K227" s="87"/>
    </row>
    <row r="228" spans="1:11" ht="60" customHeight="1" x14ac:dyDescent="0.25">
      <c r="A228" s="1">
        <f t="shared" si="3"/>
        <v>216</v>
      </c>
      <c r="B228" s="116">
        <f>'Initial Client Information'!B228</f>
        <v>0</v>
      </c>
      <c r="C228" s="117">
        <f>'Initial Client Information'!C228</f>
        <v>0</v>
      </c>
      <c r="D228" s="118">
        <f>'Initial Client Information'!D228</f>
        <v>0</v>
      </c>
      <c r="E228" s="130">
        <f>'Initial Client Information'!E228</f>
        <v>0</v>
      </c>
      <c r="F228" s="140"/>
      <c r="G228" s="136"/>
      <c r="H228" s="136"/>
      <c r="I228" s="142"/>
      <c r="J228" s="176">
        <f>'Discharge Information'!F228</f>
        <v>0</v>
      </c>
      <c r="K228" s="87"/>
    </row>
    <row r="229" spans="1:11" ht="60" customHeight="1" x14ac:dyDescent="0.25">
      <c r="A229" s="1">
        <f t="shared" si="3"/>
        <v>217</v>
      </c>
      <c r="B229" s="116">
        <f>'Initial Client Information'!B229</f>
        <v>0</v>
      </c>
      <c r="C229" s="117">
        <f>'Initial Client Information'!C229</f>
        <v>0</v>
      </c>
      <c r="D229" s="118">
        <f>'Initial Client Information'!D229</f>
        <v>0</v>
      </c>
      <c r="E229" s="130">
        <f>'Initial Client Information'!E229</f>
        <v>0</v>
      </c>
      <c r="F229" s="140"/>
      <c r="G229" s="136"/>
      <c r="H229" s="136"/>
      <c r="I229" s="142"/>
      <c r="J229" s="176">
        <f>'Discharge Information'!F229</f>
        <v>0</v>
      </c>
      <c r="K229" s="87"/>
    </row>
    <row r="230" spans="1:11" ht="60" customHeight="1" x14ac:dyDescent="0.25">
      <c r="A230" s="1">
        <f t="shared" si="3"/>
        <v>218</v>
      </c>
      <c r="B230" s="116">
        <f>'Initial Client Information'!B230</f>
        <v>0</v>
      </c>
      <c r="C230" s="117">
        <f>'Initial Client Information'!C230</f>
        <v>0</v>
      </c>
      <c r="D230" s="118">
        <f>'Initial Client Information'!D230</f>
        <v>0</v>
      </c>
      <c r="E230" s="130">
        <f>'Initial Client Information'!E230</f>
        <v>0</v>
      </c>
      <c r="F230" s="140"/>
      <c r="G230" s="136"/>
      <c r="H230" s="136"/>
      <c r="I230" s="142"/>
      <c r="J230" s="176">
        <f>'Discharge Information'!F230</f>
        <v>0</v>
      </c>
      <c r="K230" s="87"/>
    </row>
    <row r="231" spans="1:11" ht="60" customHeight="1" x14ac:dyDescent="0.25">
      <c r="A231" s="1">
        <f t="shared" si="3"/>
        <v>219</v>
      </c>
      <c r="B231" s="116">
        <f>'Initial Client Information'!B231</f>
        <v>0</v>
      </c>
      <c r="C231" s="117">
        <f>'Initial Client Information'!C231</f>
        <v>0</v>
      </c>
      <c r="D231" s="118">
        <f>'Initial Client Information'!D231</f>
        <v>0</v>
      </c>
      <c r="E231" s="130">
        <f>'Initial Client Information'!E231</f>
        <v>0</v>
      </c>
      <c r="F231" s="140"/>
      <c r="G231" s="136"/>
      <c r="H231" s="136"/>
      <c r="I231" s="142"/>
      <c r="J231" s="176">
        <f>'Discharge Information'!F231</f>
        <v>0</v>
      </c>
      <c r="K231" s="87"/>
    </row>
    <row r="232" spans="1:11" ht="60" customHeight="1" x14ac:dyDescent="0.25">
      <c r="A232" s="1">
        <f t="shared" si="3"/>
        <v>220</v>
      </c>
      <c r="B232" s="116">
        <f>'Initial Client Information'!B232</f>
        <v>0</v>
      </c>
      <c r="C232" s="117">
        <f>'Initial Client Information'!C232</f>
        <v>0</v>
      </c>
      <c r="D232" s="118">
        <f>'Initial Client Information'!D232</f>
        <v>0</v>
      </c>
      <c r="E232" s="130">
        <f>'Initial Client Information'!E232</f>
        <v>0</v>
      </c>
      <c r="F232" s="140"/>
      <c r="G232" s="136"/>
      <c r="H232" s="136"/>
      <c r="I232" s="142"/>
      <c r="J232" s="176">
        <f>'Discharge Information'!F232</f>
        <v>0</v>
      </c>
      <c r="K232" s="87"/>
    </row>
    <row r="233" spans="1:11" ht="60" customHeight="1" x14ac:dyDescent="0.25">
      <c r="A233" s="1">
        <f t="shared" si="3"/>
        <v>221</v>
      </c>
      <c r="B233" s="116">
        <f>'Initial Client Information'!B233</f>
        <v>0</v>
      </c>
      <c r="C233" s="117">
        <f>'Initial Client Information'!C233</f>
        <v>0</v>
      </c>
      <c r="D233" s="118">
        <f>'Initial Client Information'!D233</f>
        <v>0</v>
      </c>
      <c r="E233" s="130">
        <f>'Initial Client Information'!E233</f>
        <v>0</v>
      </c>
      <c r="F233" s="140"/>
      <c r="G233" s="136"/>
      <c r="H233" s="136"/>
      <c r="I233" s="142"/>
      <c r="J233" s="176">
        <f>'Discharge Information'!F233</f>
        <v>0</v>
      </c>
      <c r="K233" s="87"/>
    </row>
    <row r="234" spans="1:11" ht="60" customHeight="1" x14ac:dyDescent="0.25">
      <c r="A234" s="1">
        <f t="shared" si="3"/>
        <v>222</v>
      </c>
      <c r="B234" s="116">
        <f>'Initial Client Information'!B234</f>
        <v>0</v>
      </c>
      <c r="C234" s="117">
        <f>'Initial Client Information'!C234</f>
        <v>0</v>
      </c>
      <c r="D234" s="118">
        <f>'Initial Client Information'!D234</f>
        <v>0</v>
      </c>
      <c r="E234" s="130">
        <f>'Initial Client Information'!E234</f>
        <v>0</v>
      </c>
      <c r="F234" s="140"/>
      <c r="G234" s="136"/>
      <c r="H234" s="136"/>
      <c r="I234" s="142"/>
      <c r="J234" s="176">
        <f>'Discharge Information'!F234</f>
        <v>0</v>
      </c>
      <c r="K234" s="87"/>
    </row>
    <row r="235" spans="1:11" ht="60" customHeight="1" x14ac:dyDescent="0.25">
      <c r="A235" s="1">
        <f t="shared" si="3"/>
        <v>223</v>
      </c>
      <c r="B235" s="116">
        <f>'Initial Client Information'!B235</f>
        <v>0</v>
      </c>
      <c r="C235" s="117">
        <f>'Initial Client Information'!C235</f>
        <v>0</v>
      </c>
      <c r="D235" s="118">
        <f>'Initial Client Information'!D235</f>
        <v>0</v>
      </c>
      <c r="E235" s="130">
        <f>'Initial Client Information'!E235</f>
        <v>0</v>
      </c>
      <c r="F235" s="140"/>
      <c r="G235" s="136"/>
      <c r="H235" s="136"/>
      <c r="I235" s="142"/>
      <c r="J235" s="176">
        <f>'Discharge Information'!F235</f>
        <v>0</v>
      </c>
      <c r="K235" s="87"/>
    </row>
    <row r="236" spans="1:11" ht="60" customHeight="1" x14ac:dyDescent="0.25">
      <c r="A236" s="1">
        <f t="shared" si="3"/>
        <v>224</v>
      </c>
      <c r="B236" s="116">
        <f>'Initial Client Information'!B236</f>
        <v>0</v>
      </c>
      <c r="C236" s="117">
        <f>'Initial Client Information'!C236</f>
        <v>0</v>
      </c>
      <c r="D236" s="118">
        <f>'Initial Client Information'!D236</f>
        <v>0</v>
      </c>
      <c r="E236" s="130">
        <f>'Initial Client Information'!E236</f>
        <v>0</v>
      </c>
      <c r="F236" s="140"/>
      <c r="G236" s="136"/>
      <c r="H236" s="136"/>
      <c r="I236" s="142"/>
      <c r="J236" s="176">
        <f>'Discharge Information'!F236</f>
        <v>0</v>
      </c>
      <c r="K236" s="87"/>
    </row>
    <row r="237" spans="1:11" ht="60" customHeight="1" x14ac:dyDescent="0.25">
      <c r="A237" s="1">
        <f t="shared" si="3"/>
        <v>225</v>
      </c>
      <c r="B237" s="116">
        <f>'Initial Client Information'!B237</f>
        <v>0</v>
      </c>
      <c r="C237" s="117">
        <f>'Initial Client Information'!C237</f>
        <v>0</v>
      </c>
      <c r="D237" s="118">
        <f>'Initial Client Information'!D237</f>
        <v>0</v>
      </c>
      <c r="E237" s="130">
        <f>'Initial Client Information'!E237</f>
        <v>0</v>
      </c>
      <c r="F237" s="140"/>
      <c r="G237" s="136"/>
      <c r="H237" s="136"/>
      <c r="I237" s="142"/>
      <c r="J237" s="176">
        <f>'Discharge Information'!F237</f>
        <v>0</v>
      </c>
      <c r="K237" s="87"/>
    </row>
    <row r="238" spans="1:11" ht="60" customHeight="1" x14ac:dyDescent="0.25">
      <c r="A238" s="1">
        <f t="shared" si="3"/>
        <v>226</v>
      </c>
      <c r="B238" s="116">
        <f>'Initial Client Information'!B238</f>
        <v>0</v>
      </c>
      <c r="C238" s="117">
        <f>'Initial Client Information'!C238</f>
        <v>0</v>
      </c>
      <c r="D238" s="118">
        <f>'Initial Client Information'!D238</f>
        <v>0</v>
      </c>
      <c r="E238" s="130">
        <f>'Initial Client Information'!E238</f>
        <v>0</v>
      </c>
      <c r="F238" s="140"/>
      <c r="G238" s="136"/>
      <c r="H238" s="136"/>
      <c r="I238" s="142"/>
      <c r="J238" s="176">
        <f>'Discharge Information'!F238</f>
        <v>0</v>
      </c>
      <c r="K238" s="87"/>
    </row>
    <row r="239" spans="1:11" ht="60" customHeight="1" x14ac:dyDescent="0.25">
      <c r="A239" s="1">
        <f t="shared" si="3"/>
        <v>227</v>
      </c>
      <c r="B239" s="116">
        <f>'Initial Client Information'!B239</f>
        <v>0</v>
      </c>
      <c r="C239" s="117">
        <f>'Initial Client Information'!C239</f>
        <v>0</v>
      </c>
      <c r="D239" s="118">
        <f>'Initial Client Information'!D239</f>
        <v>0</v>
      </c>
      <c r="E239" s="130">
        <f>'Initial Client Information'!E239</f>
        <v>0</v>
      </c>
      <c r="F239" s="140"/>
      <c r="G239" s="136"/>
      <c r="H239" s="136"/>
      <c r="I239" s="142"/>
      <c r="J239" s="176">
        <f>'Discharge Information'!F239</f>
        <v>0</v>
      </c>
      <c r="K239" s="87"/>
    </row>
    <row r="240" spans="1:11" ht="60" customHeight="1" x14ac:dyDescent="0.25">
      <c r="A240" s="1">
        <f t="shared" si="3"/>
        <v>228</v>
      </c>
      <c r="B240" s="116">
        <f>'Initial Client Information'!B240</f>
        <v>0</v>
      </c>
      <c r="C240" s="117">
        <f>'Initial Client Information'!C240</f>
        <v>0</v>
      </c>
      <c r="D240" s="118">
        <f>'Initial Client Information'!D240</f>
        <v>0</v>
      </c>
      <c r="E240" s="130">
        <f>'Initial Client Information'!E240</f>
        <v>0</v>
      </c>
      <c r="F240" s="140"/>
      <c r="G240" s="136"/>
      <c r="H240" s="136"/>
      <c r="I240" s="142"/>
      <c r="J240" s="176">
        <f>'Discharge Information'!F240</f>
        <v>0</v>
      </c>
      <c r="K240" s="87"/>
    </row>
    <row r="241" spans="1:11" ht="60" customHeight="1" x14ac:dyDescent="0.25">
      <c r="A241" s="1">
        <f t="shared" si="3"/>
        <v>229</v>
      </c>
      <c r="B241" s="116">
        <f>'Initial Client Information'!B241</f>
        <v>0</v>
      </c>
      <c r="C241" s="117">
        <f>'Initial Client Information'!C241</f>
        <v>0</v>
      </c>
      <c r="D241" s="118">
        <f>'Initial Client Information'!D241</f>
        <v>0</v>
      </c>
      <c r="E241" s="130">
        <f>'Initial Client Information'!E241</f>
        <v>0</v>
      </c>
      <c r="F241" s="140"/>
      <c r="G241" s="136"/>
      <c r="H241" s="136"/>
      <c r="I241" s="142"/>
      <c r="J241" s="176">
        <f>'Discharge Information'!F241</f>
        <v>0</v>
      </c>
      <c r="K241" s="87"/>
    </row>
    <row r="242" spans="1:11" ht="60" customHeight="1" x14ac:dyDescent="0.25">
      <c r="A242" s="1">
        <f t="shared" si="3"/>
        <v>230</v>
      </c>
      <c r="B242" s="116">
        <f>'Initial Client Information'!B242</f>
        <v>0</v>
      </c>
      <c r="C242" s="117">
        <f>'Initial Client Information'!C242</f>
        <v>0</v>
      </c>
      <c r="D242" s="118">
        <f>'Initial Client Information'!D242</f>
        <v>0</v>
      </c>
      <c r="E242" s="130">
        <f>'Initial Client Information'!E242</f>
        <v>0</v>
      </c>
      <c r="F242" s="140"/>
      <c r="G242" s="136"/>
      <c r="H242" s="136"/>
      <c r="I242" s="142"/>
      <c r="J242" s="176">
        <f>'Discharge Information'!F242</f>
        <v>0</v>
      </c>
      <c r="K242" s="87"/>
    </row>
    <row r="243" spans="1:11" ht="60" customHeight="1" x14ac:dyDescent="0.25">
      <c r="A243" s="1">
        <f t="shared" si="3"/>
        <v>231</v>
      </c>
      <c r="B243" s="116">
        <f>'Initial Client Information'!B243</f>
        <v>0</v>
      </c>
      <c r="C243" s="117">
        <f>'Initial Client Information'!C243</f>
        <v>0</v>
      </c>
      <c r="D243" s="118">
        <f>'Initial Client Information'!D243</f>
        <v>0</v>
      </c>
      <c r="E243" s="130">
        <f>'Initial Client Information'!E243</f>
        <v>0</v>
      </c>
      <c r="F243" s="140"/>
      <c r="G243" s="136"/>
      <c r="H243" s="136"/>
      <c r="I243" s="142"/>
      <c r="J243" s="176">
        <f>'Discharge Information'!F243</f>
        <v>0</v>
      </c>
      <c r="K243" s="87"/>
    </row>
    <row r="244" spans="1:11" ht="60" customHeight="1" x14ac:dyDescent="0.25">
      <c r="A244" s="1">
        <f t="shared" si="3"/>
        <v>232</v>
      </c>
      <c r="B244" s="116">
        <f>'Initial Client Information'!B244</f>
        <v>0</v>
      </c>
      <c r="C244" s="117">
        <f>'Initial Client Information'!C244</f>
        <v>0</v>
      </c>
      <c r="D244" s="118">
        <f>'Initial Client Information'!D244</f>
        <v>0</v>
      </c>
      <c r="E244" s="130">
        <f>'Initial Client Information'!E244</f>
        <v>0</v>
      </c>
      <c r="F244" s="140"/>
      <c r="G244" s="136"/>
      <c r="H244" s="136"/>
      <c r="I244" s="142"/>
      <c r="J244" s="176">
        <f>'Discharge Information'!F244</f>
        <v>0</v>
      </c>
      <c r="K244" s="87"/>
    </row>
    <row r="245" spans="1:11" ht="60" customHeight="1" x14ac:dyDescent="0.25">
      <c r="A245" s="1">
        <f t="shared" si="3"/>
        <v>233</v>
      </c>
      <c r="B245" s="116">
        <f>'Initial Client Information'!B245</f>
        <v>0</v>
      </c>
      <c r="C245" s="117">
        <f>'Initial Client Information'!C245</f>
        <v>0</v>
      </c>
      <c r="D245" s="118">
        <f>'Initial Client Information'!D245</f>
        <v>0</v>
      </c>
      <c r="E245" s="130">
        <f>'Initial Client Information'!E245</f>
        <v>0</v>
      </c>
      <c r="F245" s="140"/>
      <c r="G245" s="136"/>
      <c r="H245" s="136"/>
      <c r="I245" s="142"/>
      <c r="J245" s="176">
        <f>'Discharge Information'!F245</f>
        <v>0</v>
      </c>
      <c r="K245" s="87"/>
    </row>
    <row r="246" spans="1:11" ht="60" customHeight="1" x14ac:dyDescent="0.25">
      <c r="A246" s="1">
        <f t="shared" si="3"/>
        <v>234</v>
      </c>
      <c r="B246" s="116">
        <f>'Initial Client Information'!B246</f>
        <v>0</v>
      </c>
      <c r="C246" s="117">
        <f>'Initial Client Information'!C246</f>
        <v>0</v>
      </c>
      <c r="D246" s="118">
        <f>'Initial Client Information'!D246</f>
        <v>0</v>
      </c>
      <c r="E246" s="130">
        <f>'Initial Client Information'!E246</f>
        <v>0</v>
      </c>
      <c r="F246" s="140"/>
      <c r="G246" s="136"/>
      <c r="H246" s="136"/>
      <c r="I246" s="142"/>
      <c r="J246" s="176">
        <f>'Discharge Information'!F246</f>
        <v>0</v>
      </c>
      <c r="K246" s="87"/>
    </row>
    <row r="247" spans="1:11" ht="60" customHeight="1" x14ac:dyDescent="0.25">
      <c r="A247" s="1">
        <f t="shared" si="3"/>
        <v>235</v>
      </c>
      <c r="B247" s="116">
        <f>'Initial Client Information'!B247</f>
        <v>0</v>
      </c>
      <c r="C247" s="117">
        <f>'Initial Client Information'!C247</f>
        <v>0</v>
      </c>
      <c r="D247" s="118">
        <f>'Initial Client Information'!D247</f>
        <v>0</v>
      </c>
      <c r="E247" s="130">
        <f>'Initial Client Information'!E247</f>
        <v>0</v>
      </c>
      <c r="F247" s="140"/>
      <c r="G247" s="136"/>
      <c r="H247" s="136"/>
      <c r="I247" s="142"/>
      <c r="J247" s="176">
        <f>'Discharge Information'!F247</f>
        <v>0</v>
      </c>
      <c r="K247" s="87"/>
    </row>
    <row r="248" spans="1:11" ht="60" customHeight="1" x14ac:dyDescent="0.25">
      <c r="A248" s="1">
        <f t="shared" si="3"/>
        <v>236</v>
      </c>
      <c r="B248" s="116">
        <f>'Initial Client Information'!B248</f>
        <v>0</v>
      </c>
      <c r="C248" s="117">
        <f>'Initial Client Information'!C248</f>
        <v>0</v>
      </c>
      <c r="D248" s="118">
        <f>'Initial Client Information'!D248</f>
        <v>0</v>
      </c>
      <c r="E248" s="130">
        <f>'Initial Client Information'!E248</f>
        <v>0</v>
      </c>
      <c r="F248" s="140"/>
      <c r="G248" s="136"/>
      <c r="H248" s="136"/>
      <c r="I248" s="142"/>
      <c r="J248" s="176">
        <f>'Discharge Information'!F248</f>
        <v>0</v>
      </c>
      <c r="K248" s="87"/>
    </row>
    <row r="249" spans="1:11" ht="60" customHeight="1" x14ac:dyDescent="0.25">
      <c r="A249" s="1">
        <f t="shared" si="3"/>
        <v>237</v>
      </c>
      <c r="B249" s="116">
        <f>'Initial Client Information'!B249</f>
        <v>0</v>
      </c>
      <c r="C249" s="117">
        <f>'Initial Client Information'!C249</f>
        <v>0</v>
      </c>
      <c r="D249" s="118">
        <f>'Initial Client Information'!D249</f>
        <v>0</v>
      </c>
      <c r="E249" s="130">
        <f>'Initial Client Information'!E249</f>
        <v>0</v>
      </c>
      <c r="F249" s="140"/>
      <c r="G249" s="136"/>
      <c r="H249" s="136"/>
      <c r="I249" s="142"/>
      <c r="J249" s="176">
        <f>'Discharge Information'!F249</f>
        <v>0</v>
      </c>
      <c r="K249" s="87"/>
    </row>
    <row r="250" spans="1:11" ht="60" customHeight="1" x14ac:dyDescent="0.25">
      <c r="A250" s="1">
        <f t="shared" si="3"/>
        <v>238</v>
      </c>
      <c r="B250" s="116">
        <f>'Initial Client Information'!B250</f>
        <v>0</v>
      </c>
      <c r="C250" s="117">
        <f>'Initial Client Information'!C250</f>
        <v>0</v>
      </c>
      <c r="D250" s="118">
        <f>'Initial Client Information'!D250</f>
        <v>0</v>
      </c>
      <c r="E250" s="130">
        <f>'Initial Client Information'!E250</f>
        <v>0</v>
      </c>
      <c r="F250" s="140"/>
      <c r="G250" s="136"/>
      <c r="H250" s="136"/>
      <c r="I250" s="142"/>
      <c r="J250" s="176">
        <f>'Discharge Information'!F250</f>
        <v>0</v>
      </c>
      <c r="K250" s="87"/>
    </row>
    <row r="251" spans="1:11" ht="60" customHeight="1" x14ac:dyDescent="0.25">
      <c r="A251" s="1">
        <f t="shared" si="3"/>
        <v>239</v>
      </c>
      <c r="B251" s="116">
        <f>'Initial Client Information'!B251</f>
        <v>0</v>
      </c>
      <c r="C251" s="117">
        <f>'Initial Client Information'!C251</f>
        <v>0</v>
      </c>
      <c r="D251" s="118">
        <f>'Initial Client Information'!D251</f>
        <v>0</v>
      </c>
      <c r="E251" s="130">
        <f>'Initial Client Information'!E251</f>
        <v>0</v>
      </c>
      <c r="F251" s="140"/>
      <c r="G251" s="136"/>
      <c r="H251" s="136"/>
      <c r="I251" s="142"/>
      <c r="J251" s="176">
        <f>'Discharge Information'!F251</f>
        <v>0</v>
      </c>
      <c r="K251" s="87"/>
    </row>
    <row r="252" spans="1:11" ht="60" customHeight="1" x14ac:dyDescent="0.25">
      <c r="A252" s="1">
        <f t="shared" si="3"/>
        <v>240</v>
      </c>
      <c r="B252" s="116">
        <f>'Initial Client Information'!B252</f>
        <v>0</v>
      </c>
      <c r="C252" s="117">
        <f>'Initial Client Information'!C252</f>
        <v>0</v>
      </c>
      <c r="D252" s="118">
        <f>'Initial Client Information'!D252</f>
        <v>0</v>
      </c>
      <c r="E252" s="130">
        <f>'Initial Client Information'!E252</f>
        <v>0</v>
      </c>
      <c r="F252" s="140"/>
      <c r="G252" s="136"/>
      <c r="H252" s="136"/>
      <c r="I252" s="142"/>
      <c r="J252" s="176">
        <f>'Discharge Information'!F252</f>
        <v>0</v>
      </c>
      <c r="K252" s="87"/>
    </row>
    <row r="253" spans="1:11" ht="60" customHeight="1" x14ac:dyDescent="0.25">
      <c r="A253" s="1">
        <f t="shared" si="3"/>
        <v>241</v>
      </c>
      <c r="B253" s="116">
        <f>'Initial Client Information'!B253</f>
        <v>0</v>
      </c>
      <c r="C253" s="117">
        <f>'Initial Client Information'!C253</f>
        <v>0</v>
      </c>
      <c r="D253" s="118">
        <f>'Initial Client Information'!D253</f>
        <v>0</v>
      </c>
      <c r="E253" s="130">
        <f>'Initial Client Information'!E253</f>
        <v>0</v>
      </c>
      <c r="F253" s="140"/>
      <c r="G253" s="136"/>
      <c r="H253" s="136"/>
      <c r="I253" s="142"/>
      <c r="J253" s="176">
        <f>'Discharge Information'!F253</f>
        <v>0</v>
      </c>
      <c r="K253" s="87"/>
    </row>
    <row r="254" spans="1:11" ht="60" customHeight="1" x14ac:dyDescent="0.25">
      <c r="A254" s="1">
        <f t="shared" si="3"/>
        <v>242</v>
      </c>
      <c r="B254" s="116">
        <f>'Initial Client Information'!B254</f>
        <v>0</v>
      </c>
      <c r="C254" s="117">
        <f>'Initial Client Information'!C254</f>
        <v>0</v>
      </c>
      <c r="D254" s="118">
        <f>'Initial Client Information'!D254</f>
        <v>0</v>
      </c>
      <c r="E254" s="130">
        <f>'Initial Client Information'!E254</f>
        <v>0</v>
      </c>
      <c r="F254" s="140"/>
      <c r="G254" s="136"/>
      <c r="H254" s="136"/>
      <c r="I254" s="142"/>
      <c r="J254" s="176">
        <f>'Discharge Information'!F254</f>
        <v>0</v>
      </c>
      <c r="K254" s="87"/>
    </row>
    <row r="255" spans="1:11" ht="60" customHeight="1" x14ac:dyDescent="0.25">
      <c r="A255" s="1">
        <f t="shared" si="3"/>
        <v>243</v>
      </c>
      <c r="B255" s="116">
        <f>'Initial Client Information'!B255</f>
        <v>0</v>
      </c>
      <c r="C255" s="117">
        <f>'Initial Client Information'!C255</f>
        <v>0</v>
      </c>
      <c r="D255" s="118">
        <f>'Initial Client Information'!D255</f>
        <v>0</v>
      </c>
      <c r="E255" s="130">
        <f>'Initial Client Information'!E255</f>
        <v>0</v>
      </c>
      <c r="F255" s="140"/>
      <c r="G255" s="136"/>
      <c r="H255" s="136"/>
      <c r="I255" s="142"/>
      <c r="J255" s="176">
        <f>'Discharge Information'!F255</f>
        <v>0</v>
      </c>
      <c r="K255" s="87"/>
    </row>
    <row r="256" spans="1:11" ht="60" customHeight="1" x14ac:dyDescent="0.25">
      <c r="A256" s="1">
        <f t="shared" si="3"/>
        <v>244</v>
      </c>
      <c r="B256" s="116">
        <f>'Initial Client Information'!B256</f>
        <v>0</v>
      </c>
      <c r="C256" s="117">
        <f>'Initial Client Information'!C256</f>
        <v>0</v>
      </c>
      <c r="D256" s="118">
        <f>'Initial Client Information'!D256</f>
        <v>0</v>
      </c>
      <c r="E256" s="130">
        <f>'Initial Client Information'!E256</f>
        <v>0</v>
      </c>
      <c r="F256" s="140"/>
      <c r="G256" s="136"/>
      <c r="H256" s="136"/>
      <c r="I256" s="142"/>
      <c r="J256" s="176">
        <f>'Discharge Information'!F256</f>
        <v>0</v>
      </c>
      <c r="K256" s="87"/>
    </row>
    <row r="257" spans="1:11" ht="60" customHeight="1" x14ac:dyDescent="0.25">
      <c r="A257" s="1">
        <f t="shared" si="3"/>
        <v>245</v>
      </c>
      <c r="B257" s="116">
        <f>'Initial Client Information'!B257</f>
        <v>0</v>
      </c>
      <c r="C257" s="117">
        <f>'Initial Client Information'!C257</f>
        <v>0</v>
      </c>
      <c r="D257" s="118">
        <f>'Initial Client Information'!D257</f>
        <v>0</v>
      </c>
      <c r="E257" s="130">
        <f>'Initial Client Information'!E257</f>
        <v>0</v>
      </c>
      <c r="F257" s="140"/>
      <c r="G257" s="136"/>
      <c r="H257" s="136"/>
      <c r="I257" s="142"/>
      <c r="J257" s="176">
        <f>'Discharge Information'!F257</f>
        <v>0</v>
      </c>
      <c r="K257" s="87"/>
    </row>
    <row r="258" spans="1:11" ht="60" customHeight="1" x14ac:dyDescent="0.25">
      <c r="A258" s="1">
        <f t="shared" si="3"/>
        <v>246</v>
      </c>
      <c r="B258" s="116">
        <f>'Initial Client Information'!B258</f>
        <v>0</v>
      </c>
      <c r="C258" s="117">
        <f>'Initial Client Information'!C258</f>
        <v>0</v>
      </c>
      <c r="D258" s="118">
        <f>'Initial Client Information'!D258</f>
        <v>0</v>
      </c>
      <c r="E258" s="130">
        <f>'Initial Client Information'!E258</f>
        <v>0</v>
      </c>
      <c r="F258" s="140"/>
      <c r="G258" s="136"/>
      <c r="H258" s="136"/>
      <c r="I258" s="142"/>
      <c r="J258" s="176">
        <f>'Discharge Information'!F258</f>
        <v>0</v>
      </c>
      <c r="K258" s="87"/>
    </row>
    <row r="259" spans="1:11" ht="60" customHeight="1" x14ac:dyDescent="0.25">
      <c r="A259" s="1">
        <f t="shared" si="3"/>
        <v>247</v>
      </c>
      <c r="B259" s="116">
        <f>'Initial Client Information'!B259</f>
        <v>0</v>
      </c>
      <c r="C259" s="117">
        <f>'Initial Client Information'!C259</f>
        <v>0</v>
      </c>
      <c r="D259" s="118">
        <f>'Initial Client Information'!D259</f>
        <v>0</v>
      </c>
      <c r="E259" s="130">
        <f>'Initial Client Information'!E259</f>
        <v>0</v>
      </c>
      <c r="F259" s="140"/>
      <c r="G259" s="136"/>
      <c r="H259" s="136"/>
      <c r="I259" s="142"/>
      <c r="J259" s="176">
        <f>'Discharge Information'!F259</f>
        <v>0</v>
      </c>
      <c r="K259" s="87"/>
    </row>
    <row r="260" spans="1:11" ht="60" customHeight="1" x14ac:dyDescent="0.25">
      <c r="A260" s="1">
        <f t="shared" si="3"/>
        <v>248</v>
      </c>
      <c r="B260" s="116">
        <f>'Initial Client Information'!B260</f>
        <v>0</v>
      </c>
      <c r="C260" s="117">
        <f>'Initial Client Information'!C260</f>
        <v>0</v>
      </c>
      <c r="D260" s="118">
        <f>'Initial Client Information'!D260</f>
        <v>0</v>
      </c>
      <c r="E260" s="130">
        <f>'Initial Client Information'!E260</f>
        <v>0</v>
      </c>
      <c r="F260" s="140"/>
      <c r="G260" s="136"/>
      <c r="H260" s="136"/>
      <c r="I260" s="142"/>
      <c r="J260" s="176">
        <f>'Discharge Information'!F260</f>
        <v>0</v>
      </c>
      <c r="K260" s="87"/>
    </row>
    <row r="261" spans="1:11" ht="60" customHeight="1" x14ac:dyDescent="0.25">
      <c r="A261" s="1">
        <f t="shared" si="3"/>
        <v>249</v>
      </c>
      <c r="B261" s="116">
        <f>'Initial Client Information'!B261</f>
        <v>0</v>
      </c>
      <c r="C261" s="117">
        <f>'Initial Client Information'!C261</f>
        <v>0</v>
      </c>
      <c r="D261" s="118">
        <f>'Initial Client Information'!D261</f>
        <v>0</v>
      </c>
      <c r="E261" s="130">
        <f>'Initial Client Information'!E261</f>
        <v>0</v>
      </c>
      <c r="F261" s="140"/>
      <c r="G261" s="136"/>
      <c r="H261" s="136"/>
      <c r="I261" s="142"/>
      <c r="J261" s="176">
        <f>'Discharge Information'!F261</f>
        <v>0</v>
      </c>
      <c r="K261" s="87"/>
    </row>
    <row r="262" spans="1:11" ht="60" customHeight="1" x14ac:dyDescent="0.25">
      <c r="A262" s="1">
        <f t="shared" si="3"/>
        <v>250</v>
      </c>
      <c r="B262" s="116">
        <f>'Initial Client Information'!B262</f>
        <v>0</v>
      </c>
      <c r="C262" s="117">
        <f>'Initial Client Information'!C262</f>
        <v>0</v>
      </c>
      <c r="D262" s="118">
        <f>'Initial Client Information'!D262</f>
        <v>0</v>
      </c>
      <c r="E262" s="130">
        <f>'Initial Client Information'!E262</f>
        <v>0</v>
      </c>
      <c r="F262" s="140"/>
      <c r="G262" s="136"/>
      <c r="H262" s="136"/>
      <c r="I262" s="142"/>
      <c r="J262" s="176">
        <f>'Discharge Information'!F262</f>
        <v>0</v>
      </c>
      <c r="K262" s="87"/>
    </row>
    <row r="263" spans="1:11" ht="60" customHeight="1" x14ac:dyDescent="0.25">
      <c r="A263" s="1">
        <f t="shared" si="3"/>
        <v>251</v>
      </c>
      <c r="B263" s="116">
        <f>'Initial Client Information'!B263</f>
        <v>0</v>
      </c>
      <c r="C263" s="117">
        <f>'Initial Client Information'!C263</f>
        <v>0</v>
      </c>
      <c r="D263" s="118">
        <f>'Initial Client Information'!D263</f>
        <v>0</v>
      </c>
      <c r="E263" s="130">
        <f>'Initial Client Information'!E263</f>
        <v>0</v>
      </c>
      <c r="F263" s="140"/>
      <c r="G263" s="136"/>
      <c r="H263" s="136"/>
      <c r="I263" s="142"/>
      <c r="J263" s="176">
        <f>'Discharge Information'!F263</f>
        <v>0</v>
      </c>
      <c r="K263" s="87"/>
    </row>
    <row r="264" spans="1:11" ht="60" customHeight="1" x14ac:dyDescent="0.25">
      <c r="A264" s="1">
        <f t="shared" si="3"/>
        <v>252</v>
      </c>
      <c r="B264" s="116">
        <f>'Initial Client Information'!B264</f>
        <v>0</v>
      </c>
      <c r="C264" s="117">
        <f>'Initial Client Information'!C264</f>
        <v>0</v>
      </c>
      <c r="D264" s="118">
        <f>'Initial Client Information'!D264</f>
        <v>0</v>
      </c>
      <c r="E264" s="130">
        <f>'Initial Client Information'!E264</f>
        <v>0</v>
      </c>
      <c r="F264" s="140"/>
      <c r="G264" s="136"/>
      <c r="H264" s="136"/>
      <c r="I264" s="142"/>
      <c r="J264" s="176">
        <f>'Discharge Information'!F264</f>
        <v>0</v>
      </c>
      <c r="K264" s="87"/>
    </row>
    <row r="265" spans="1:11" ht="60" customHeight="1" x14ac:dyDescent="0.25">
      <c r="A265" s="1">
        <f t="shared" si="3"/>
        <v>253</v>
      </c>
      <c r="B265" s="116">
        <f>'Initial Client Information'!B265</f>
        <v>0</v>
      </c>
      <c r="C265" s="117">
        <f>'Initial Client Information'!C265</f>
        <v>0</v>
      </c>
      <c r="D265" s="118">
        <f>'Initial Client Information'!D265</f>
        <v>0</v>
      </c>
      <c r="E265" s="130">
        <f>'Initial Client Information'!E265</f>
        <v>0</v>
      </c>
      <c r="F265" s="140"/>
      <c r="G265" s="136"/>
      <c r="H265" s="136"/>
      <c r="I265" s="142"/>
      <c r="J265" s="176">
        <f>'Discharge Information'!F265</f>
        <v>0</v>
      </c>
      <c r="K265" s="87"/>
    </row>
    <row r="266" spans="1:11" ht="60" customHeight="1" x14ac:dyDescent="0.25">
      <c r="A266" s="1">
        <f t="shared" si="3"/>
        <v>254</v>
      </c>
      <c r="B266" s="116">
        <f>'Initial Client Information'!B266</f>
        <v>0</v>
      </c>
      <c r="C266" s="117">
        <f>'Initial Client Information'!C266</f>
        <v>0</v>
      </c>
      <c r="D266" s="118">
        <f>'Initial Client Information'!D266</f>
        <v>0</v>
      </c>
      <c r="E266" s="130">
        <f>'Initial Client Information'!E266</f>
        <v>0</v>
      </c>
      <c r="F266" s="140"/>
      <c r="G266" s="136"/>
      <c r="H266" s="136"/>
      <c r="I266" s="142"/>
      <c r="J266" s="176">
        <f>'Discharge Information'!F266</f>
        <v>0</v>
      </c>
      <c r="K266" s="87"/>
    </row>
    <row r="267" spans="1:11" ht="60" customHeight="1" x14ac:dyDescent="0.25">
      <c r="A267" s="1">
        <f t="shared" si="3"/>
        <v>255</v>
      </c>
      <c r="B267" s="116">
        <f>'Initial Client Information'!B267</f>
        <v>0</v>
      </c>
      <c r="C267" s="117">
        <f>'Initial Client Information'!C267</f>
        <v>0</v>
      </c>
      <c r="D267" s="118">
        <f>'Initial Client Information'!D267</f>
        <v>0</v>
      </c>
      <c r="E267" s="130">
        <f>'Initial Client Information'!E267</f>
        <v>0</v>
      </c>
      <c r="F267" s="140"/>
      <c r="G267" s="136"/>
      <c r="H267" s="136"/>
      <c r="I267" s="142"/>
      <c r="J267" s="176">
        <f>'Discharge Information'!F267</f>
        <v>0</v>
      </c>
      <c r="K267" s="87"/>
    </row>
    <row r="268" spans="1:11" ht="60" customHeight="1" x14ac:dyDescent="0.25">
      <c r="A268" s="1">
        <f t="shared" si="3"/>
        <v>256</v>
      </c>
      <c r="B268" s="116">
        <f>'Initial Client Information'!B268</f>
        <v>0</v>
      </c>
      <c r="C268" s="117">
        <f>'Initial Client Information'!C268</f>
        <v>0</v>
      </c>
      <c r="D268" s="118">
        <f>'Initial Client Information'!D268</f>
        <v>0</v>
      </c>
      <c r="E268" s="130">
        <f>'Initial Client Information'!E268</f>
        <v>0</v>
      </c>
      <c r="F268" s="140"/>
      <c r="G268" s="136"/>
      <c r="H268" s="136"/>
      <c r="I268" s="142"/>
      <c r="J268" s="176">
        <f>'Discharge Information'!F268</f>
        <v>0</v>
      </c>
      <c r="K268" s="87"/>
    </row>
    <row r="269" spans="1:11" ht="60" customHeight="1" x14ac:dyDescent="0.25">
      <c r="A269" s="1">
        <f t="shared" si="3"/>
        <v>257</v>
      </c>
      <c r="B269" s="116">
        <f>'Initial Client Information'!B269</f>
        <v>0</v>
      </c>
      <c r="C269" s="117">
        <f>'Initial Client Information'!C269</f>
        <v>0</v>
      </c>
      <c r="D269" s="118">
        <f>'Initial Client Information'!D269</f>
        <v>0</v>
      </c>
      <c r="E269" s="130">
        <f>'Initial Client Information'!E269</f>
        <v>0</v>
      </c>
      <c r="F269" s="140"/>
      <c r="G269" s="136"/>
      <c r="H269" s="136"/>
      <c r="I269" s="142"/>
      <c r="J269" s="176">
        <f>'Discharge Information'!F269</f>
        <v>0</v>
      </c>
      <c r="K269" s="87"/>
    </row>
    <row r="270" spans="1:11" ht="60" customHeight="1" x14ac:dyDescent="0.25">
      <c r="A270" s="1">
        <f t="shared" ref="A270:A333" si="4">ROW(A258)</f>
        <v>258</v>
      </c>
      <c r="B270" s="116">
        <f>'Initial Client Information'!B270</f>
        <v>0</v>
      </c>
      <c r="C270" s="117">
        <f>'Initial Client Information'!C270</f>
        <v>0</v>
      </c>
      <c r="D270" s="118">
        <f>'Initial Client Information'!D270</f>
        <v>0</v>
      </c>
      <c r="E270" s="130">
        <f>'Initial Client Information'!E270</f>
        <v>0</v>
      </c>
      <c r="F270" s="140"/>
      <c r="G270" s="136"/>
      <c r="H270" s="136"/>
      <c r="I270" s="142"/>
      <c r="J270" s="176">
        <f>'Discharge Information'!F270</f>
        <v>0</v>
      </c>
      <c r="K270" s="87"/>
    </row>
    <row r="271" spans="1:11" ht="60" customHeight="1" x14ac:dyDescent="0.25">
      <c r="A271" s="1">
        <f t="shared" si="4"/>
        <v>259</v>
      </c>
      <c r="B271" s="116">
        <f>'Initial Client Information'!B271</f>
        <v>0</v>
      </c>
      <c r="C271" s="117">
        <f>'Initial Client Information'!C271</f>
        <v>0</v>
      </c>
      <c r="D271" s="118">
        <f>'Initial Client Information'!D271</f>
        <v>0</v>
      </c>
      <c r="E271" s="130">
        <f>'Initial Client Information'!E271</f>
        <v>0</v>
      </c>
      <c r="F271" s="140"/>
      <c r="G271" s="136"/>
      <c r="H271" s="136"/>
      <c r="I271" s="142"/>
      <c r="J271" s="176">
        <f>'Discharge Information'!F271</f>
        <v>0</v>
      </c>
      <c r="K271" s="87"/>
    </row>
    <row r="272" spans="1:11" ht="60" customHeight="1" x14ac:dyDescent="0.25">
      <c r="A272" s="1">
        <f t="shared" si="4"/>
        <v>260</v>
      </c>
      <c r="B272" s="116">
        <f>'Initial Client Information'!B272</f>
        <v>0</v>
      </c>
      <c r="C272" s="117">
        <f>'Initial Client Information'!C272</f>
        <v>0</v>
      </c>
      <c r="D272" s="118">
        <f>'Initial Client Information'!D272</f>
        <v>0</v>
      </c>
      <c r="E272" s="130">
        <f>'Initial Client Information'!E272</f>
        <v>0</v>
      </c>
      <c r="F272" s="140"/>
      <c r="G272" s="136"/>
      <c r="H272" s="136"/>
      <c r="I272" s="142"/>
      <c r="J272" s="176">
        <f>'Discharge Information'!F272</f>
        <v>0</v>
      </c>
      <c r="K272" s="87"/>
    </row>
    <row r="273" spans="1:11" ht="60" customHeight="1" x14ac:dyDescent="0.25">
      <c r="A273" s="1">
        <f t="shared" si="4"/>
        <v>261</v>
      </c>
      <c r="B273" s="116">
        <f>'Initial Client Information'!B273</f>
        <v>0</v>
      </c>
      <c r="C273" s="117">
        <f>'Initial Client Information'!C273</f>
        <v>0</v>
      </c>
      <c r="D273" s="118">
        <f>'Initial Client Information'!D273</f>
        <v>0</v>
      </c>
      <c r="E273" s="130">
        <f>'Initial Client Information'!E273</f>
        <v>0</v>
      </c>
      <c r="F273" s="140"/>
      <c r="G273" s="136"/>
      <c r="H273" s="136"/>
      <c r="I273" s="142"/>
      <c r="J273" s="176">
        <f>'Discharge Information'!F273</f>
        <v>0</v>
      </c>
      <c r="K273" s="87"/>
    </row>
    <row r="274" spans="1:11" ht="60" customHeight="1" x14ac:dyDescent="0.25">
      <c r="A274" s="1">
        <f t="shared" si="4"/>
        <v>262</v>
      </c>
      <c r="B274" s="116">
        <f>'Initial Client Information'!B274</f>
        <v>0</v>
      </c>
      <c r="C274" s="117">
        <f>'Initial Client Information'!C274</f>
        <v>0</v>
      </c>
      <c r="D274" s="118">
        <f>'Initial Client Information'!D274</f>
        <v>0</v>
      </c>
      <c r="E274" s="130">
        <f>'Initial Client Information'!E274</f>
        <v>0</v>
      </c>
      <c r="F274" s="140"/>
      <c r="G274" s="136"/>
      <c r="H274" s="136"/>
      <c r="I274" s="142"/>
      <c r="J274" s="176">
        <f>'Discharge Information'!F274</f>
        <v>0</v>
      </c>
      <c r="K274" s="87"/>
    </row>
    <row r="275" spans="1:11" ht="60" customHeight="1" x14ac:dyDescent="0.25">
      <c r="A275" s="1">
        <f t="shared" si="4"/>
        <v>263</v>
      </c>
      <c r="B275" s="116">
        <f>'Initial Client Information'!B275</f>
        <v>0</v>
      </c>
      <c r="C275" s="117">
        <f>'Initial Client Information'!C275</f>
        <v>0</v>
      </c>
      <c r="D275" s="118">
        <f>'Initial Client Information'!D275</f>
        <v>0</v>
      </c>
      <c r="E275" s="130">
        <f>'Initial Client Information'!E275</f>
        <v>0</v>
      </c>
      <c r="F275" s="140"/>
      <c r="G275" s="136"/>
      <c r="H275" s="136"/>
      <c r="I275" s="142"/>
      <c r="J275" s="176">
        <f>'Discharge Information'!F275</f>
        <v>0</v>
      </c>
      <c r="K275" s="87"/>
    </row>
    <row r="276" spans="1:11" ht="60" customHeight="1" x14ac:dyDescent="0.25">
      <c r="A276" s="1">
        <f t="shared" si="4"/>
        <v>264</v>
      </c>
      <c r="B276" s="116">
        <f>'Initial Client Information'!B276</f>
        <v>0</v>
      </c>
      <c r="C276" s="117">
        <f>'Initial Client Information'!C276</f>
        <v>0</v>
      </c>
      <c r="D276" s="118">
        <f>'Initial Client Information'!D276</f>
        <v>0</v>
      </c>
      <c r="E276" s="130">
        <f>'Initial Client Information'!E276</f>
        <v>0</v>
      </c>
      <c r="F276" s="140"/>
      <c r="G276" s="136"/>
      <c r="H276" s="136"/>
      <c r="I276" s="142"/>
      <c r="J276" s="176">
        <f>'Discharge Information'!F276</f>
        <v>0</v>
      </c>
      <c r="K276" s="87"/>
    </row>
    <row r="277" spans="1:11" ht="60" customHeight="1" x14ac:dyDescent="0.25">
      <c r="A277" s="1">
        <f t="shared" si="4"/>
        <v>265</v>
      </c>
      <c r="B277" s="116">
        <f>'Initial Client Information'!B277</f>
        <v>0</v>
      </c>
      <c r="C277" s="117">
        <f>'Initial Client Information'!C277</f>
        <v>0</v>
      </c>
      <c r="D277" s="118">
        <f>'Initial Client Information'!D277</f>
        <v>0</v>
      </c>
      <c r="E277" s="130">
        <f>'Initial Client Information'!E277</f>
        <v>0</v>
      </c>
      <c r="F277" s="140"/>
      <c r="G277" s="136"/>
      <c r="H277" s="136"/>
      <c r="I277" s="142"/>
      <c r="J277" s="176">
        <f>'Discharge Information'!F277</f>
        <v>0</v>
      </c>
      <c r="K277" s="87"/>
    </row>
    <row r="278" spans="1:11" ht="60" customHeight="1" x14ac:dyDescent="0.25">
      <c r="A278" s="1">
        <f t="shared" si="4"/>
        <v>266</v>
      </c>
      <c r="B278" s="116">
        <f>'Initial Client Information'!B278</f>
        <v>0</v>
      </c>
      <c r="C278" s="117">
        <f>'Initial Client Information'!C278</f>
        <v>0</v>
      </c>
      <c r="D278" s="118">
        <f>'Initial Client Information'!D278</f>
        <v>0</v>
      </c>
      <c r="E278" s="130">
        <f>'Initial Client Information'!E278</f>
        <v>0</v>
      </c>
      <c r="F278" s="140"/>
      <c r="G278" s="136"/>
      <c r="H278" s="136"/>
      <c r="I278" s="142"/>
      <c r="J278" s="176">
        <f>'Discharge Information'!F278</f>
        <v>0</v>
      </c>
      <c r="K278" s="87"/>
    </row>
    <row r="279" spans="1:11" ht="60" customHeight="1" x14ac:dyDescent="0.25">
      <c r="A279" s="1">
        <f t="shared" si="4"/>
        <v>267</v>
      </c>
      <c r="B279" s="116">
        <f>'Initial Client Information'!B279</f>
        <v>0</v>
      </c>
      <c r="C279" s="117">
        <f>'Initial Client Information'!C279</f>
        <v>0</v>
      </c>
      <c r="D279" s="118">
        <f>'Initial Client Information'!D279</f>
        <v>0</v>
      </c>
      <c r="E279" s="130">
        <f>'Initial Client Information'!E279</f>
        <v>0</v>
      </c>
      <c r="F279" s="140"/>
      <c r="G279" s="136"/>
      <c r="H279" s="136"/>
      <c r="I279" s="142"/>
      <c r="J279" s="176">
        <f>'Discharge Information'!F279</f>
        <v>0</v>
      </c>
      <c r="K279" s="87"/>
    </row>
    <row r="280" spans="1:11" ht="60" customHeight="1" x14ac:dyDescent="0.25">
      <c r="A280" s="1">
        <f t="shared" si="4"/>
        <v>268</v>
      </c>
      <c r="B280" s="116">
        <f>'Initial Client Information'!B280</f>
        <v>0</v>
      </c>
      <c r="C280" s="117">
        <f>'Initial Client Information'!C280</f>
        <v>0</v>
      </c>
      <c r="D280" s="118">
        <f>'Initial Client Information'!D280</f>
        <v>0</v>
      </c>
      <c r="E280" s="130">
        <f>'Initial Client Information'!E280</f>
        <v>0</v>
      </c>
      <c r="F280" s="140"/>
      <c r="G280" s="136"/>
      <c r="H280" s="136"/>
      <c r="I280" s="142"/>
      <c r="J280" s="176">
        <f>'Discharge Information'!F280</f>
        <v>0</v>
      </c>
      <c r="K280" s="87"/>
    </row>
    <row r="281" spans="1:11" ht="60" customHeight="1" x14ac:dyDescent="0.25">
      <c r="A281" s="1">
        <f t="shared" si="4"/>
        <v>269</v>
      </c>
      <c r="B281" s="116">
        <f>'Initial Client Information'!B281</f>
        <v>0</v>
      </c>
      <c r="C281" s="117">
        <f>'Initial Client Information'!C281</f>
        <v>0</v>
      </c>
      <c r="D281" s="118">
        <f>'Initial Client Information'!D281</f>
        <v>0</v>
      </c>
      <c r="E281" s="130">
        <f>'Initial Client Information'!E281</f>
        <v>0</v>
      </c>
      <c r="F281" s="140"/>
      <c r="G281" s="136"/>
      <c r="H281" s="136"/>
      <c r="I281" s="142"/>
      <c r="J281" s="176">
        <f>'Discharge Information'!F281</f>
        <v>0</v>
      </c>
      <c r="K281" s="87"/>
    </row>
    <row r="282" spans="1:11" ht="60" customHeight="1" x14ac:dyDescent="0.25">
      <c r="A282" s="1">
        <f t="shared" si="4"/>
        <v>270</v>
      </c>
      <c r="B282" s="116">
        <f>'Initial Client Information'!B282</f>
        <v>0</v>
      </c>
      <c r="C282" s="117">
        <f>'Initial Client Information'!C282</f>
        <v>0</v>
      </c>
      <c r="D282" s="118">
        <f>'Initial Client Information'!D282</f>
        <v>0</v>
      </c>
      <c r="E282" s="130">
        <f>'Initial Client Information'!E282</f>
        <v>0</v>
      </c>
      <c r="F282" s="140"/>
      <c r="G282" s="136"/>
      <c r="H282" s="136"/>
      <c r="I282" s="142"/>
      <c r="J282" s="176">
        <f>'Discharge Information'!F282</f>
        <v>0</v>
      </c>
      <c r="K282" s="87"/>
    </row>
    <row r="283" spans="1:11" ht="60" customHeight="1" x14ac:dyDescent="0.25">
      <c r="A283" s="1">
        <f t="shared" si="4"/>
        <v>271</v>
      </c>
      <c r="B283" s="116">
        <f>'Initial Client Information'!B283</f>
        <v>0</v>
      </c>
      <c r="C283" s="117">
        <f>'Initial Client Information'!C283</f>
        <v>0</v>
      </c>
      <c r="D283" s="118">
        <f>'Initial Client Information'!D283</f>
        <v>0</v>
      </c>
      <c r="E283" s="130">
        <f>'Initial Client Information'!E283</f>
        <v>0</v>
      </c>
      <c r="F283" s="140"/>
      <c r="G283" s="136"/>
      <c r="H283" s="136"/>
      <c r="I283" s="142"/>
      <c r="J283" s="176">
        <f>'Discharge Information'!F283</f>
        <v>0</v>
      </c>
      <c r="K283" s="87"/>
    </row>
    <row r="284" spans="1:11" ht="60" customHeight="1" x14ac:dyDescent="0.25">
      <c r="A284" s="1">
        <f t="shared" si="4"/>
        <v>272</v>
      </c>
      <c r="B284" s="116">
        <f>'Initial Client Information'!B284</f>
        <v>0</v>
      </c>
      <c r="C284" s="117">
        <f>'Initial Client Information'!C284</f>
        <v>0</v>
      </c>
      <c r="D284" s="118">
        <f>'Initial Client Information'!D284</f>
        <v>0</v>
      </c>
      <c r="E284" s="130">
        <f>'Initial Client Information'!E284</f>
        <v>0</v>
      </c>
      <c r="F284" s="140"/>
      <c r="G284" s="136"/>
      <c r="H284" s="136"/>
      <c r="I284" s="142"/>
      <c r="J284" s="176">
        <f>'Discharge Information'!F284</f>
        <v>0</v>
      </c>
      <c r="K284" s="87"/>
    </row>
    <row r="285" spans="1:11" ht="60" customHeight="1" x14ac:dyDescent="0.25">
      <c r="A285" s="1">
        <f t="shared" si="4"/>
        <v>273</v>
      </c>
      <c r="B285" s="116">
        <f>'Initial Client Information'!B285</f>
        <v>0</v>
      </c>
      <c r="C285" s="117">
        <f>'Initial Client Information'!C285</f>
        <v>0</v>
      </c>
      <c r="D285" s="118">
        <f>'Initial Client Information'!D285</f>
        <v>0</v>
      </c>
      <c r="E285" s="130">
        <f>'Initial Client Information'!E285</f>
        <v>0</v>
      </c>
      <c r="F285" s="140"/>
      <c r="G285" s="136"/>
      <c r="H285" s="136"/>
      <c r="I285" s="142"/>
      <c r="J285" s="176">
        <f>'Discharge Information'!F285</f>
        <v>0</v>
      </c>
      <c r="K285" s="87"/>
    </row>
    <row r="286" spans="1:11" ht="60" customHeight="1" x14ac:dyDescent="0.25">
      <c r="A286" s="1">
        <f t="shared" si="4"/>
        <v>274</v>
      </c>
      <c r="B286" s="116">
        <f>'Initial Client Information'!B286</f>
        <v>0</v>
      </c>
      <c r="C286" s="117">
        <f>'Initial Client Information'!C286</f>
        <v>0</v>
      </c>
      <c r="D286" s="118">
        <f>'Initial Client Information'!D286</f>
        <v>0</v>
      </c>
      <c r="E286" s="130">
        <f>'Initial Client Information'!E286</f>
        <v>0</v>
      </c>
      <c r="F286" s="140"/>
      <c r="G286" s="136"/>
      <c r="H286" s="136"/>
      <c r="I286" s="142"/>
      <c r="J286" s="176">
        <f>'Discharge Information'!F286</f>
        <v>0</v>
      </c>
      <c r="K286" s="87"/>
    </row>
    <row r="287" spans="1:11" ht="60" customHeight="1" x14ac:dyDescent="0.25">
      <c r="A287" s="1">
        <f t="shared" si="4"/>
        <v>275</v>
      </c>
      <c r="B287" s="116">
        <f>'Initial Client Information'!B287</f>
        <v>0</v>
      </c>
      <c r="C287" s="117">
        <f>'Initial Client Information'!C287</f>
        <v>0</v>
      </c>
      <c r="D287" s="118">
        <f>'Initial Client Information'!D287</f>
        <v>0</v>
      </c>
      <c r="E287" s="130">
        <f>'Initial Client Information'!E287</f>
        <v>0</v>
      </c>
      <c r="F287" s="140"/>
      <c r="G287" s="136"/>
      <c r="H287" s="136"/>
      <c r="I287" s="142"/>
      <c r="J287" s="176">
        <f>'Discharge Information'!F287</f>
        <v>0</v>
      </c>
      <c r="K287" s="87"/>
    </row>
    <row r="288" spans="1:11" ht="60" customHeight="1" x14ac:dyDescent="0.25">
      <c r="A288" s="1">
        <f t="shared" si="4"/>
        <v>276</v>
      </c>
      <c r="B288" s="116">
        <f>'Initial Client Information'!B288</f>
        <v>0</v>
      </c>
      <c r="C288" s="117">
        <f>'Initial Client Information'!C288</f>
        <v>0</v>
      </c>
      <c r="D288" s="118">
        <f>'Initial Client Information'!D288</f>
        <v>0</v>
      </c>
      <c r="E288" s="130">
        <f>'Initial Client Information'!E288</f>
        <v>0</v>
      </c>
      <c r="F288" s="140"/>
      <c r="G288" s="136"/>
      <c r="H288" s="136"/>
      <c r="I288" s="142"/>
      <c r="J288" s="176">
        <f>'Discharge Information'!F288</f>
        <v>0</v>
      </c>
      <c r="K288" s="87"/>
    </row>
    <row r="289" spans="1:11" ht="60" customHeight="1" x14ac:dyDescent="0.25">
      <c r="A289" s="1">
        <f t="shared" si="4"/>
        <v>277</v>
      </c>
      <c r="B289" s="116">
        <f>'Initial Client Information'!B289</f>
        <v>0</v>
      </c>
      <c r="C289" s="117">
        <f>'Initial Client Information'!C289</f>
        <v>0</v>
      </c>
      <c r="D289" s="118">
        <f>'Initial Client Information'!D289</f>
        <v>0</v>
      </c>
      <c r="E289" s="130">
        <f>'Initial Client Information'!E289</f>
        <v>0</v>
      </c>
      <c r="F289" s="140"/>
      <c r="G289" s="136"/>
      <c r="H289" s="136"/>
      <c r="I289" s="142"/>
      <c r="J289" s="176">
        <f>'Discharge Information'!F289</f>
        <v>0</v>
      </c>
      <c r="K289" s="87"/>
    </row>
    <row r="290" spans="1:11" ht="60" customHeight="1" x14ac:dyDescent="0.25">
      <c r="A290" s="1">
        <f t="shared" si="4"/>
        <v>278</v>
      </c>
      <c r="B290" s="116">
        <f>'Initial Client Information'!B290</f>
        <v>0</v>
      </c>
      <c r="C290" s="117">
        <f>'Initial Client Information'!C290</f>
        <v>0</v>
      </c>
      <c r="D290" s="118">
        <f>'Initial Client Information'!D290</f>
        <v>0</v>
      </c>
      <c r="E290" s="130">
        <f>'Initial Client Information'!E290</f>
        <v>0</v>
      </c>
      <c r="F290" s="140"/>
      <c r="G290" s="136"/>
      <c r="H290" s="136"/>
      <c r="I290" s="142"/>
      <c r="J290" s="176">
        <f>'Discharge Information'!F290</f>
        <v>0</v>
      </c>
      <c r="K290" s="87"/>
    </row>
    <row r="291" spans="1:11" ht="60" customHeight="1" x14ac:dyDescent="0.25">
      <c r="A291" s="1">
        <f t="shared" si="4"/>
        <v>279</v>
      </c>
      <c r="B291" s="116">
        <f>'Initial Client Information'!B291</f>
        <v>0</v>
      </c>
      <c r="C291" s="117">
        <f>'Initial Client Information'!C291</f>
        <v>0</v>
      </c>
      <c r="D291" s="118">
        <f>'Initial Client Information'!D291</f>
        <v>0</v>
      </c>
      <c r="E291" s="130">
        <f>'Initial Client Information'!E291</f>
        <v>0</v>
      </c>
      <c r="F291" s="140"/>
      <c r="G291" s="136"/>
      <c r="H291" s="136"/>
      <c r="I291" s="142"/>
      <c r="J291" s="176">
        <f>'Discharge Information'!F291</f>
        <v>0</v>
      </c>
      <c r="K291" s="87"/>
    </row>
    <row r="292" spans="1:11" ht="60" customHeight="1" x14ac:dyDescent="0.25">
      <c r="A292" s="1">
        <f t="shared" si="4"/>
        <v>280</v>
      </c>
      <c r="B292" s="116">
        <f>'Initial Client Information'!B292</f>
        <v>0</v>
      </c>
      <c r="C292" s="117">
        <f>'Initial Client Information'!C292</f>
        <v>0</v>
      </c>
      <c r="D292" s="118">
        <f>'Initial Client Information'!D292</f>
        <v>0</v>
      </c>
      <c r="E292" s="130">
        <f>'Initial Client Information'!E292</f>
        <v>0</v>
      </c>
      <c r="F292" s="140"/>
      <c r="G292" s="136"/>
      <c r="H292" s="136"/>
      <c r="I292" s="142"/>
      <c r="J292" s="176">
        <f>'Discharge Information'!F292</f>
        <v>0</v>
      </c>
      <c r="K292" s="87"/>
    </row>
    <row r="293" spans="1:11" ht="60" customHeight="1" x14ac:dyDescent="0.25">
      <c r="A293" s="1">
        <f t="shared" si="4"/>
        <v>281</v>
      </c>
      <c r="B293" s="116">
        <f>'Initial Client Information'!B293</f>
        <v>0</v>
      </c>
      <c r="C293" s="117">
        <f>'Initial Client Information'!C293</f>
        <v>0</v>
      </c>
      <c r="D293" s="118">
        <f>'Initial Client Information'!D293</f>
        <v>0</v>
      </c>
      <c r="E293" s="130">
        <f>'Initial Client Information'!E293</f>
        <v>0</v>
      </c>
      <c r="F293" s="140"/>
      <c r="G293" s="136"/>
      <c r="H293" s="136"/>
      <c r="I293" s="142"/>
      <c r="J293" s="176">
        <f>'Discharge Information'!F293</f>
        <v>0</v>
      </c>
      <c r="K293" s="87"/>
    </row>
    <row r="294" spans="1:11" ht="60" customHeight="1" x14ac:dyDescent="0.25">
      <c r="A294" s="1">
        <f t="shared" si="4"/>
        <v>282</v>
      </c>
      <c r="B294" s="116">
        <f>'Initial Client Information'!B294</f>
        <v>0</v>
      </c>
      <c r="C294" s="117">
        <f>'Initial Client Information'!C294</f>
        <v>0</v>
      </c>
      <c r="D294" s="118">
        <f>'Initial Client Information'!D294</f>
        <v>0</v>
      </c>
      <c r="E294" s="130">
        <f>'Initial Client Information'!E294</f>
        <v>0</v>
      </c>
      <c r="F294" s="140"/>
      <c r="G294" s="136"/>
      <c r="H294" s="136"/>
      <c r="I294" s="142"/>
      <c r="J294" s="176">
        <f>'Discharge Information'!F294</f>
        <v>0</v>
      </c>
      <c r="K294" s="87"/>
    </row>
    <row r="295" spans="1:11" ht="60" customHeight="1" x14ac:dyDescent="0.25">
      <c r="A295" s="1">
        <f t="shared" si="4"/>
        <v>283</v>
      </c>
      <c r="B295" s="116">
        <f>'Initial Client Information'!B295</f>
        <v>0</v>
      </c>
      <c r="C295" s="117">
        <f>'Initial Client Information'!C295</f>
        <v>0</v>
      </c>
      <c r="D295" s="118">
        <f>'Initial Client Information'!D295</f>
        <v>0</v>
      </c>
      <c r="E295" s="130">
        <f>'Initial Client Information'!E295</f>
        <v>0</v>
      </c>
      <c r="F295" s="140"/>
      <c r="G295" s="136"/>
      <c r="H295" s="136"/>
      <c r="I295" s="142"/>
      <c r="J295" s="176">
        <f>'Discharge Information'!F295</f>
        <v>0</v>
      </c>
      <c r="K295" s="87"/>
    </row>
    <row r="296" spans="1:11" ht="60" customHeight="1" x14ac:dyDescent="0.25">
      <c r="A296" s="1">
        <f t="shared" si="4"/>
        <v>284</v>
      </c>
      <c r="B296" s="116">
        <f>'Initial Client Information'!B296</f>
        <v>0</v>
      </c>
      <c r="C296" s="117">
        <f>'Initial Client Information'!C296</f>
        <v>0</v>
      </c>
      <c r="D296" s="118">
        <f>'Initial Client Information'!D296</f>
        <v>0</v>
      </c>
      <c r="E296" s="130">
        <f>'Initial Client Information'!E296</f>
        <v>0</v>
      </c>
      <c r="F296" s="140"/>
      <c r="G296" s="136"/>
      <c r="H296" s="136"/>
      <c r="I296" s="142"/>
      <c r="J296" s="176">
        <f>'Discharge Information'!F296</f>
        <v>0</v>
      </c>
      <c r="K296" s="87"/>
    </row>
    <row r="297" spans="1:11" ht="60" customHeight="1" x14ac:dyDescent="0.25">
      <c r="A297" s="1">
        <f t="shared" si="4"/>
        <v>285</v>
      </c>
      <c r="B297" s="116">
        <f>'Initial Client Information'!B297</f>
        <v>0</v>
      </c>
      <c r="C297" s="117">
        <f>'Initial Client Information'!C297</f>
        <v>0</v>
      </c>
      <c r="D297" s="118">
        <f>'Initial Client Information'!D297</f>
        <v>0</v>
      </c>
      <c r="E297" s="130">
        <f>'Initial Client Information'!E297</f>
        <v>0</v>
      </c>
      <c r="F297" s="140"/>
      <c r="G297" s="136"/>
      <c r="H297" s="136"/>
      <c r="I297" s="142"/>
      <c r="J297" s="176">
        <f>'Discharge Information'!F297</f>
        <v>0</v>
      </c>
      <c r="K297" s="87"/>
    </row>
    <row r="298" spans="1:11" ht="60" customHeight="1" x14ac:dyDescent="0.25">
      <c r="A298" s="1">
        <f t="shared" si="4"/>
        <v>286</v>
      </c>
      <c r="B298" s="116">
        <f>'Initial Client Information'!B298</f>
        <v>0</v>
      </c>
      <c r="C298" s="117">
        <f>'Initial Client Information'!C298</f>
        <v>0</v>
      </c>
      <c r="D298" s="118">
        <f>'Initial Client Information'!D298</f>
        <v>0</v>
      </c>
      <c r="E298" s="130">
        <f>'Initial Client Information'!E298</f>
        <v>0</v>
      </c>
      <c r="F298" s="140"/>
      <c r="G298" s="136"/>
      <c r="H298" s="136"/>
      <c r="I298" s="142"/>
      <c r="J298" s="176">
        <f>'Discharge Information'!F298</f>
        <v>0</v>
      </c>
      <c r="K298" s="87"/>
    </row>
    <row r="299" spans="1:11" ht="60" customHeight="1" x14ac:dyDescent="0.25">
      <c r="A299" s="1">
        <f t="shared" si="4"/>
        <v>287</v>
      </c>
      <c r="B299" s="116">
        <f>'Initial Client Information'!B299</f>
        <v>0</v>
      </c>
      <c r="C299" s="117">
        <f>'Initial Client Information'!C299</f>
        <v>0</v>
      </c>
      <c r="D299" s="118">
        <f>'Initial Client Information'!D299</f>
        <v>0</v>
      </c>
      <c r="E299" s="130">
        <f>'Initial Client Information'!E299</f>
        <v>0</v>
      </c>
      <c r="F299" s="140"/>
      <c r="G299" s="136"/>
      <c r="H299" s="136"/>
      <c r="I299" s="142"/>
      <c r="J299" s="176">
        <f>'Discharge Information'!F299</f>
        <v>0</v>
      </c>
      <c r="K299" s="87"/>
    </row>
    <row r="300" spans="1:11" ht="60" customHeight="1" x14ac:dyDescent="0.25">
      <c r="A300" s="1">
        <f t="shared" si="4"/>
        <v>288</v>
      </c>
      <c r="B300" s="116">
        <f>'Initial Client Information'!B300</f>
        <v>0</v>
      </c>
      <c r="C300" s="117">
        <f>'Initial Client Information'!C300</f>
        <v>0</v>
      </c>
      <c r="D300" s="118">
        <f>'Initial Client Information'!D300</f>
        <v>0</v>
      </c>
      <c r="E300" s="130">
        <f>'Initial Client Information'!E300</f>
        <v>0</v>
      </c>
      <c r="F300" s="140"/>
      <c r="G300" s="136"/>
      <c r="H300" s="136"/>
      <c r="I300" s="142"/>
      <c r="J300" s="176">
        <f>'Discharge Information'!F300</f>
        <v>0</v>
      </c>
      <c r="K300" s="87"/>
    </row>
    <row r="301" spans="1:11" ht="60" customHeight="1" x14ac:dyDescent="0.25">
      <c r="A301" s="1">
        <f t="shared" si="4"/>
        <v>289</v>
      </c>
      <c r="B301" s="116">
        <f>'Initial Client Information'!B301</f>
        <v>0</v>
      </c>
      <c r="C301" s="117">
        <f>'Initial Client Information'!C301</f>
        <v>0</v>
      </c>
      <c r="D301" s="118">
        <f>'Initial Client Information'!D301</f>
        <v>0</v>
      </c>
      <c r="E301" s="130">
        <f>'Initial Client Information'!E301</f>
        <v>0</v>
      </c>
      <c r="F301" s="140"/>
      <c r="G301" s="136"/>
      <c r="H301" s="136"/>
      <c r="I301" s="142"/>
      <c r="J301" s="176">
        <f>'Discharge Information'!F301</f>
        <v>0</v>
      </c>
      <c r="K301" s="87"/>
    </row>
    <row r="302" spans="1:11" ht="60" customHeight="1" x14ac:dyDescent="0.25">
      <c r="A302" s="1">
        <f t="shared" si="4"/>
        <v>290</v>
      </c>
      <c r="B302" s="116">
        <f>'Initial Client Information'!B302</f>
        <v>0</v>
      </c>
      <c r="C302" s="117">
        <f>'Initial Client Information'!C302</f>
        <v>0</v>
      </c>
      <c r="D302" s="118">
        <f>'Initial Client Information'!D302</f>
        <v>0</v>
      </c>
      <c r="E302" s="130">
        <f>'Initial Client Information'!E302</f>
        <v>0</v>
      </c>
      <c r="F302" s="140"/>
      <c r="G302" s="136"/>
      <c r="H302" s="136"/>
      <c r="I302" s="142"/>
      <c r="J302" s="176">
        <f>'Discharge Information'!F302</f>
        <v>0</v>
      </c>
      <c r="K302" s="87"/>
    </row>
    <row r="303" spans="1:11" ht="60" customHeight="1" x14ac:dyDescent="0.25">
      <c r="A303" s="1">
        <f t="shared" si="4"/>
        <v>291</v>
      </c>
      <c r="B303" s="116">
        <f>'Initial Client Information'!B303</f>
        <v>0</v>
      </c>
      <c r="C303" s="117">
        <f>'Initial Client Information'!C303</f>
        <v>0</v>
      </c>
      <c r="D303" s="118">
        <f>'Initial Client Information'!D303</f>
        <v>0</v>
      </c>
      <c r="E303" s="130">
        <f>'Initial Client Information'!E303</f>
        <v>0</v>
      </c>
      <c r="F303" s="140"/>
      <c r="G303" s="136"/>
      <c r="H303" s="136"/>
      <c r="I303" s="142"/>
      <c r="J303" s="176">
        <f>'Discharge Information'!F303</f>
        <v>0</v>
      </c>
      <c r="K303" s="87"/>
    </row>
    <row r="304" spans="1:11" ht="60" customHeight="1" x14ac:dyDescent="0.25">
      <c r="A304" s="1">
        <f t="shared" si="4"/>
        <v>292</v>
      </c>
      <c r="B304" s="116">
        <f>'Initial Client Information'!B304</f>
        <v>0</v>
      </c>
      <c r="C304" s="117">
        <f>'Initial Client Information'!C304</f>
        <v>0</v>
      </c>
      <c r="D304" s="118">
        <f>'Initial Client Information'!D304</f>
        <v>0</v>
      </c>
      <c r="E304" s="130">
        <f>'Initial Client Information'!E304</f>
        <v>0</v>
      </c>
      <c r="F304" s="140"/>
      <c r="G304" s="136"/>
      <c r="H304" s="136"/>
      <c r="I304" s="142"/>
      <c r="J304" s="176">
        <f>'Discharge Information'!F304</f>
        <v>0</v>
      </c>
      <c r="K304" s="87"/>
    </row>
    <row r="305" spans="1:11" ht="60" customHeight="1" x14ac:dyDescent="0.25">
      <c r="A305" s="1">
        <f t="shared" si="4"/>
        <v>293</v>
      </c>
      <c r="B305" s="116">
        <f>'Initial Client Information'!B305</f>
        <v>0</v>
      </c>
      <c r="C305" s="117">
        <f>'Initial Client Information'!C305</f>
        <v>0</v>
      </c>
      <c r="D305" s="118">
        <f>'Initial Client Information'!D305</f>
        <v>0</v>
      </c>
      <c r="E305" s="130">
        <f>'Initial Client Information'!E305</f>
        <v>0</v>
      </c>
      <c r="F305" s="140"/>
      <c r="G305" s="136"/>
      <c r="H305" s="136"/>
      <c r="I305" s="142"/>
      <c r="J305" s="176">
        <f>'Discharge Information'!F305</f>
        <v>0</v>
      </c>
      <c r="K305" s="87"/>
    </row>
    <row r="306" spans="1:11" ht="60" customHeight="1" x14ac:dyDescent="0.25">
      <c r="A306" s="1">
        <f t="shared" si="4"/>
        <v>294</v>
      </c>
      <c r="B306" s="116">
        <f>'Initial Client Information'!B306</f>
        <v>0</v>
      </c>
      <c r="C306" s="117">
        <f>'Initial Client Information'!C306</f>
        <v>0</v>
      </c>
      <c r="D306" s="118">
        <f>'Initial Client Information'!D306</f>
        <v>0</v>
      </c>
      <c r="E306" s="130">
        <f>'Initial Client Information'!E306</f>
        <v>0</v>
      </c>
      <c r="F306" s="140"/>
      <c r="G306" s="136"/>
      <c r="H306" s="136"/>
      <c r="I306" s="142"/>
      <c r="J306" s="176">
        <f>'Discharge Information'!F306</f>
        <v>0</v>
      </c>
      <c r="K306" s="87"/>
    </row>
    <row r="307" spans="1:11" ht="60" customHeight="1" x14ac:dyDescent="0.25">
      <c r="A307" s="1">
        <f t="shared" si="4"/>
        <v>295</v>
      </c>
      <c r="B307" s="116">
        <f>'Initial Client Information'!B307</f>
        <v>0</v>
      </c>
      <c r="C307" s="117">
        <f>'Initial Client Information'!C307</f>
        <v>0</v>
      </c>
      <c r="D307" s="118">
        <f>'Initial Client Information'!D307</f>
        <v>0</v>
      </c>
      <c r="E307" s="130">
        <f>'Initial Client Information'!E307</f>
        <v>0</v>
      </c>
      <c r="F307" s="140"/>
      <c r="G307" s="136"/>
      <c r="H307" s="136"/>
      <c r="I307" s="142"/>
      <c r="J307" s="176">
        <f>'Discharge Information'!F307</f>
        <v>0</v>
      </c>
      <c r="K307" s="87"/>
    </row>
    <row r="308" spans="1:11" ht="60" customHeight="1" x14ac:dyDescent="0.25">
      <c r="A308" s="1">
        <f t="shared" si="4"/>
        <v>296</v>
      </c>
      <c r="B308" s="116">
        <f>'Initial Client Information'!B308</f>
        <v>0</v>
      </c>
      <c r="C308" s="117">
        <f>'Initial Client Information'!C308</f>
        <v>0</v>
      </c>
      <c r="D308" s="118">
        <f>'Initial Client Information'!D308</f>
        <v>0</v>
      </c>
      <c r="E308" s="130">
        <f>'Initial Client Information'!E308</f>
        <v>0</v>
      </c>
      <c r="F308" s="140"/>
      <c r="G308" s="136"/>
      <c r="H308" s="136"/>
      <c r="I308" s="142"/>
      <c r="J308" s="176">
        <f>'Discharge Information'!F308</f>
        <v>0</v>
      </c>
      <c r="K308" s="87"/>
    </row>
    <row r="309" spans="1:11" ht="60" customHeight="1" x14ac:dyDescent="0.25">
      <c r="A309" s="1">
        <f t="shared" si="4"/>
        <v>297</v>
      </c>
      <c r="B309" s="116">
        <f>'Initial Client Information'!B309</f>
        <v>0</v>
      </c>
      <c r="C309" s="117">
        <f>'Initial Client Information'!C309</f>
        <v>0</v>
      </c>
      <c r="D309" s="118">
        <f>'Initial Client Information'!D309</f>
        <v>0</v>
      </c>
      <c r="E309" s="130">
        <f>'Initial Client Information'!E309</f>
        <v>0</v>
      </c>
      <c r="F309" s="140"/>
      <c r="G309" s="136"/>
      <c r="H309" s="136"/>
      <c r="I309" s="142"/>
      <c r="J309" s="176">
        <f>'Discharge Information'!F309</f>
        <v>0</v>
      </c>
      <c r="K309" s="87"/>
    </row>
    <row r="310" spans="1:11" ht="60" customHeight="1" x14ac:dyDescent="0.25">
      <c r="A310" s="1">
        <f t="shared" si="4"/>
        <v>298</v>
      </c>
      <c r="B310" s="116">
        <f>'Initial Client Information'!B310</f>
        <v>0</v>
      </c>
      <c r="C310" s="117">
        <f>'Initial Client Information'!C310</f>
        <v>0</v>
      </c>
      <c r="D310" s="118">
        <f>'Initial Client Information'!D310</f>
        <v>0</v>
      </c>
      <c r="E310" s="130">
        <f>'Initial Client Information'!E310</f>
        <v>0</v>
      </c>
      <c r="F310" s="140"/>
      <c r="G310" s="136"/>
      <c r="H310" s="136"/>
      <c r="I310" s="142"/>
      <c r="J310" s="176">
        <f>'Discharge Information'!F310</f>
        <v>0</v>
      </c>
      <c r="K310" s="87"/>
    </row>
    <row r="311" spans="1:11" ht="60" customHeight="1" x14ac:dyDescent="0.25">
      <c r="A311" s="1">
        <f t="shared" si="4"/>
        <v>299</v>
      </c>
      <c r="B311" s="116">
        <f>'Initial Client Information'!B311</f>
        <v>0</v>
      </c>
      <c r="C311" s="117">
        <f>'Initial Client Information'!C311</f>
        <v>0</v>
      </c>
      <c r="D311" s="118">
        <f>'Initial Client Information'!D311</f>
        <v>0</v>
      </c>
      <c r="E311" s="130">
        <f>'Initial Client Information'!E311</f>
        <v>0</v>
      </c>
      <c r="F311" s="140"/>
      <c r="G311" s="136"/>
      <c r="H311" s="136"/>
      <c r="I311" s="142"/>
      <c r="J311" s="176">
        <f>'Discharge Information'!F311</f>
        <v>0</v>
      </c>
      <c r="K311" s="87"/>
    </row>
    <row r="312" spans="1:11" ht="60" customHeight="1" x14ac:dyDescent="0.25">
      <c r="A312" s="1">
        <f t="shared" si="4"/>
        <v>300</v>
      </c>
      <c r="B312" s="116">
        <f>'Initial Client Information'!B312</f>
        <v>0</v>
      </c>
      <c r="C312" s="117">
        <f>'Initial Client Information'!C312</f>
        <v>0</v>
      </c>
      <c r="D312" s="118">
        <f>'Initial Client Information'!D312</f>
        <v>0</v>
      </c>
      <c r="E312" s="130">
        <f>'Initial Client Information'!E312</f>
        <v>0</v>
      </c>
      <c r="F312" s="140"/>
      <c r="G312" s="136"/>
      <c r="H312" s="136"/>
      <c r="I312" s="142"/>
      <c r="J312" s="176">
        <f>'Discharge Information'!F312</f>
        <v>0</v>
      </c>
      <c r="K312" s="87"/>
    </row>
    <row r="313" spans="1:11" ht="60" customHeight="1" x14ac:dyDescent="0.25">
      <c r="A313" s="1">
        <f t="shared" si="4"/>
        <v>301</v>
      </c>
      <c r="B313" s="116">
        <f>'Initial Client Information'!B313</f>
        <v>0</v>
      </c>
      <c r="C313" s="117">
        <f>'Initial Client Information'!C313</f>
        <v>0</v>
      </c>
      <c r="D313" s="118">
        <f>'Initial Client Information'!D313</f>
        <v>0</v>
      </c>
      <c r="E313" s="130">
        <f>'Initial Client Information'!E313</f>
        <v>0</v>
      </c>
      <c r="F313" s="140"/>
      <c r="G313" s="136"/>
      <c r="H313" s="136"/>
      <c r="I313" s="142"/>
      <c r="J313" s="176">
        <f>'Discharge Information'!F313</f>
        <v>0</v>
      </c>
      <c r="K313" s="87"/>
    </row>
    <row r="314" spans="1:11" ht="60" customHeight="1" x14ac:dyDescent="0.25">
      <c r="A314" s="1">
        <f t="shared" si="4"/>
        <v>302</v>
      </c>
      <c r="B314" s="116">
        <f>'Initial Client Information'!B314</f>
        <v>0</v>
      </c>
      <c r="C314" s="117">
        <f>'Initial Client Information'!C314</f>
        <v>0</v>
      </c>
      <c r="D314" s="118">
        <f>'Initial Client Information'!D314</f>
        <v>0</v>
      </c>
      <c r="E314" s="130">
        <f>'Initial Client Information'!E314</f>
        <v>0</v>
      </c>
      <c r="F314" s="140"/>
      <c r="G314" s="136"/>
      <c r="H314" s="136"/>
      <c r="I314" s="142"/>
      <c r="J314" s="176">
        <f>'Discharge Information'!F314</f>
        <v>0</v>
      </c>
      <c r="K314" s="87"/>
    </row>
    <row r="315" spans="1:11" ht="60" customHeight="1" x14ac:dyDescent="0.25">
      <c r="A315" s="1">
        <f t="shared" si="4"/>
        <v>303</v>
      </c>
      <c r="B315" s="116">
        <f>'Initial Client Information'!B315</f>
        <v>0</v>
      </c>
      <c r="C315" s="117">
        <f>'Initial Client Information'!C315</f>
        <v>0</v>
      </c>
      <c r="D315" s="118">
        <f>'Initial Client Information'!D315</f>
        <v>0</v>
      </c>
      <c r="E315" s="130">
        <f>'Initial Client Information'!E315</f>
        <v>0</v>
      </c>
      <c r="F315" s="140"/>
      <c r="G315" s="136"/>
      <c r="H315" s="136"/>
      <c r="I315" s="142"/>
      <c r="J315" s="176">
        <f>'Discharge Information'!F315</f>
        <v>0</v>
      </c>
      <c r="K315" s="87"/>
    </row>
    <row r="316" spans="1:11" ht="60" customHeight="1" x14ac:dyDescent="0.25">
      <c r="A316" s="1">
        <f t="shared" si="4"/>
        <v>304</v>
      </c>
      <c r="B316" s="116">
        <f>'Initial Client Information'!B316</f>
        <v>0</v>
      </c>
      <c r="C316" s="117">
        <f>'Initial Client Information'!C316</f>
        <v>0</v>
      </c>
      <c r="D316" s="118">
        <f>'Initial Client Information'!D316</f>
        <v>0</v>
      </c>
      <c r="E316" s="130">
        <f>'Initial Client Information'!E316</f>
        <v>0</v>
      </c>
      <c r="F316" s="140"/>
      <c r="G316" s="136"/>
      <c r="H316" s="136"/>
      <c r="I316" s="142"/>
      <c r="J316" s="176">
        <f>'Discharge Information'!F316</f>
        <v>0</v>
      </c>
      <c r="K316" s="87"/>
    </row>
    <row r="317" spans="1:11" ht="60" customHeight="1" x14ac:dyDescent="0.25">
      <c r="A317" s="1">
        <f t="shared" si="4"/>
        <v>305</v>
      </c>
      <c r="B317" s="116">
        <f>'Initial Client Information'!B317</f>
        <v>0</v>
      </c>
      <c r="C317" s="117">
        <f>'Initial Client Information'!C317</f>
        <v>0</v>
      </c>
      <c r="D317" s="118">
        <f>'Initial Client Information'!D317</f>
        <v>0</v>
      </c>
      <c r="E317" s="130">
        <f>'Initial Client Information'!E317</f>
        <v>0</v>
      </c>
      <c r="F317" s="140"/>
      <c r="G317" s="136"/>
      <c r="H317" s="136"/>
      <c r="I317" s="142"/>
      <c r="J317" s="176">
        <f>'Discharge Information'!F317</f>
        <v>0</v>
      </c>
      <c r="K317" s="87"/>
    </row>
    <row r="318" spans="1:11" ht="60" customHeight="1" x14ac:dyDescent="0.25">
      <c r="A318" s="1">
        <f t="shared" si="4"/>
        <v>306</v>
      </c>
      <c r="B318" s="116">
        <f>'Initial Client Information'!B318</f>
        <v>0</v>
      </c>
      <c r="C318" s="117">
        <f>'Initial Client Information'!C318</f>
        <v>0</v>
      </c>
      <c r="D318" s="118">
        <f>'Initial Client Information'!D318</f>
        <v>0</v>
      </c>
      <c r="E318" s="130">
        <f>'Initial Client Information'!E318</f>
        <v>0</v>
      </c>
      <c r="F318" s="140"/>
      <c r="G318" s="136"/>
      <c r="H318" s="136"/>
      <c r="I318" s="142"/>
      <c r="J318" s="176">
        <f>'Discharge Information'!F318</f>
        <v>0</v>
      </c>
      <c r="K318" s="87"/>
    </row>
    <row r="319" spans="1:11" ht="60" customHeight="1" x14ac:dyDescent="0.25">
      <c r="A319" s="1">
        <f t="shared" si="4"/>
        <v>307</v>
      </c>
      <c r="B319" s="116">
        <f>'Initial Client Information'!B319</f>
        <v>0</v>
      </c>
      <c r="C319" s="117">
        <f>'Initial Client Information'!C319</f>
        <v>0</v>
      </c>
      <c r="D319" s="118">
        <f>'Initial Client Information'!D319</f>
        <v>0</v>
      </c>
      <c r="E319" s="130">
        <f>'Initial Client Information'!E319</f>
        <v>0</v>
      </c>
      <c r="F319" s="140"/>
      <c r="G319" s="136"/>
      <c r="H319" s="136"/>
      <c r="I319" s="142"/>
      <c r="J319" s="176">
        <f>'Discharge Information'!F319</f>
        <v>0</v>
      </c>
      <c r="K319" s="87"/>
    </row>
    <row r="320" spans="1:11" ht="60" customHeight="1" x14ac:dyDescent="0.25">
      <c r="A320" s="1">
        <f t="shared" si="4"/>
        <v>308</v>
      </c>
      <c r="B320" s="116">
        <f>'Initial Client Information'!B320</f>
        <v>0</v>
      </c>
      <c r="C320" s="117">
        <f>'Initial Client Information'!C320</f>
        <v>0</v>
      </c>
      <c r="D320" s="118">
        <f>'Initial Client Information'!D320</f>
        <v>0</v>
      </c>
      <c r="E320" s="130">
        <f>'Initial Client Information'!E320</f>
        <v>0</v>
      </c>
      <c r="F320" s="140"/>
      <c r="G320" s="136"/>
      <c r="H320" s="136"/>
      <c r="I320" s="142"/>
      <c r="J320" s="176">
        <f>'Discharge Information'!F320</f>
        <v>0</v>
      </c>
      <c r="K320" s="87"/>
    </row>
    <row r="321" spans="1:11" ht="60" customHeight="1" x14ac:dyDescent="0.25">
      <c r="A321" s="1">
        <f t="shared" si="4"/>
        <v>309</v>
      </c>
      <c r="B321" s="116">
        <f>'Initial Client Information'!B321</f>
        <v>0</v>
      </c>
      <c r="C321" s="117">
        <f>'Initial Client Information'!C321</f>
        <v>0</v>
      </c>
      <c r="D321" s="118">
        <f>'Initial Client Information'!D321</f>
        <v>0</v>
      </c>
      <c r="E321" s="130">
        <f>'Initial Client Information'!E321</f>
        <v>0</v>
      </c>
      <c r="F321" s="140"/>
      <c r="G321" s="136"/>
      <c r="H321" s="136"/>
      <c r="I321" s="142"/>
      <c r="J321" s="176">
        <f>'Discharge Information'!F321</f>
        <v>0</v>
      </c>
      <c r="K321" s="87"/>
    </row>
    <row r="322" spans="1:11" ht="60" customHeight="1" x14ac:dyDescent="0.25">
      <c r="A322" s="1">
        <f t="shared" si="4"/>
        <v>310</v>
      </c>
      <c r="B322" s="116">
        <f>'Initial Client Information'!B322</f>
        <v>0</v>
      </c>
      <c r="C322" s="117">
        <f>'Initial Client Information'!C322</f>
        <v>0</v>
      </c>
      <c r="D322" s="118">
        <f>'Initial Client Information'!D322</f>
        <v>0</v>
      </c>
      <c r="E322" s="130">
        <f>'Initial Client Information'!E322</f>
        <v>0</v>
      </c>
      <c r="F322" s="140"/>
      <c r="G322" s="136"/>
      <c r="H322" s="136"/>
      <c r="I322" s="142"/>
      <c r="J322" s="176">
        <f>'Discharge Information'!F322</f>
        <v>0</v>
      </c>
      <c r="K322" s="87"/>
    </row>
    <row r="323" spans="1:11" ht="60" customHeight="1" x14ac:dyDescent="0.25">
      <c r="A323" s="1">
        <f t="shared" si="4"/>
        <v>311</v>
      </c>
      <c r="B323" s="116">
        <f>'Initial Client Information'!B323</f>
        <v>0</v>
      </c>
      <c r="C323" s="117">
        <f>'Initial Client Information'!C323</f>
        <v>0</v>
      </c>
      <c r="D323" s="118">
        <f>'Initial Client Information'!D323</f>
        <v>0</v>
      </c>
      <c r="E323" s="130">
        <f>'Initial Client Information'!E323</f>
        <v>0</v>
      </c>
      <c r="F323" s="140"/>
      <c r="G323" s="136"/>
      <c r="H323" s="136"/>
      <c r="I323" s="142"/>
      <c r="J323" s="176">
        <f>'Discharge Information'!F323</f>
        <v>0</v>
      </c>
      <c r="K323" s="87"/>
    </row>
    <row r="324" spans="1:11" ht="60" customHeight="1" x14ac:dyDescent="0.25">
      <c r="A324" s="1">
        <f t="shared" si="4"/>
        <v>312</v>
      </c>
      <c r="B324" s="116">
        <f>'Initial Client Information'!B324</f>
        <v>0</v>
      </c>
      <c r="C324" s="117">
        <f>'Initial Client Information'!C324</f>
        <v>0</v>
      </c>
      <c r="D324" s="118">
        <f>'Initial Client Information'!D324</f>
        <v>0</v>
      </c>
      <c r="E324" s="130">
        <f>'Initial Client Information'!E324</f>
        <v>0</v>
      </c>
      <c r="F324" s="140"/>
      <c r="G324" s="136"/>
      <c r="H324" s="136"/>
      <c r="I324" s="142"/>
      <c r="J324" s="176">
        <f>'Discharge Information'!F324</f>
        <v>0</v>
      </c>
      <c r="K324" s="87"/>
    </row>
    <row r="325" spans="1:11" ht="60" customHeight="1" x14ac:dyDescent="0.25">
      <c r="A325" s="1">
        <f t="shared" si="4"/>
        <v>313</v>
      </c>
      <c r="B325" s="116">
        <f>'Initial Client Information'!B325</f>
        <v>0</v>
      </c>
      <c r="C325" s="117">
        <f>'Initial Client Information'!C325</f>
        <v>0</v>
      </c>
      <c r="D325" s="118">
        <f>'Initial Client Information'!D325</f>
        <v>0</v>
      </c>
      <c r="E325" s="130">
        <f>'Initial Client Information'!E325</f>
        <v>0</v>
      </c>
      <c r="F325" s="140"/>
      <c r="G325" s="136"/>
      <c r="H325" s="136"/>
      <c r="I325" s="142"/>
      <c r="J325" s="176">
        <f>'Discharge Information'!F325</f>
        <v>0</v>
      </c>
      <c r="K325" s="87"/>
    </row>
    <row r="326" spans="1:11" ht="60" customHeight="1" x14ac:dyDescent="0.25">
      <c r="A326" s="1">
        <f t="shared" si="4"/>
        <v>314</v>
      </c>
      <c r="B326" s="116">
        <f>'Initial Client Information'!B326</f>
        <v>0</v>
      </c>
      <c r="C326" s="117">
        <f>'Initial Client Information'!C326</f>
        <v>0</v>
      </c>
      <c r="D326" s="118">
        <f>'Initial Client Information'!D326</f>
        <v>0</v>
      </c>
      <c r="E326" s="130">
        <f>'Initial Client Information'!E326</f>
        <v>0</v>
      </c>
      <c r="F326" s="140"/>
      <c r="G326" s="136"/>
      <c r="H326" s="136"/>
      <c r="I326" s="142"/>
      <c r="J326" s="176">
        <f>'Discharge Information'!F326</f>
        <v>0</v>
      </c>
      <c r="K326" s="87"/>
    </row>
    <row r="327" spans="1:11" ht="60" customHeight="1" x14ac:dyDescent="0.25">
      <c r="A327" s="1">
        <f t="shared" si="4"/>
        <v>315</v>
      </c>
      <c r="B327" s="116">
        <f>'Initial Client Information'!B327</f>
        <v>0</v>
      </c>
      <c r="C327" s="117">
        <f>'Initial Client Information'!C327</f>
        <v>0</v>
      </c>
      <c r="D327" s="118">
        <f>'Initial Client Information'!D327</f>
        <v>0</v>
      </c>
      <c r="E327" s="130">
        <f>'Initial Client Information'!E327</f>
        <v>0</v>
      </c>
      <c r="F327" s="140"/>
      <c r="G327" s="136"/>
      <c r="H327" s="136"/>
      <c r="I327" s="142"/>
      <c r="J327" s="176">
        <f>'Discharge Information'!F327</f>
        <v>0</v>
      </c>
      <c r="K327" s="87"/>
    </row>
    <row r="328" spans="1:11" ht="60" customHeight="1" x14ac:dyDescent="0.25">
      <c r="A328" s="1">
        <f t="shared" si="4"/>
        <v>316</v>
      </c>
      <c r="B328" s="116">
        <f>'Initial Client Information'!B328</f>
        <v>0</v>
      </c>
      <c r="C328" s="117">
        <f>'Initial Client Information'!C328</f>
        <v>0</v>
      </c>
      <c r="D328" s="118">
        <f>'Initial Client Information'!D328</f>
        <v>0</v>
      </c>
      <c r="E328" s="130">
        <f>'Initial Client Information'!E328</f>
        <v>0</v>
      </c>
      <c r="F328" s="140"/>
      <c r="G328" s="136"/>
      <c r="H328" s="136"/>
      <c r="I328" s="142"/>
      <c r="J328" s="176">
        <f>'Discharge Information'!F328</f>
        <v>0</v>
      </c>
      <c r="K328" s="87"/>
    </row>
    <row r="329" spans="1:11" ht="60" customHeight="1" x14ac:dyDescent="0.25">
      <c r="A329" s="1">
        <f t="shared" si="4"/>
        <v>317</v>
      </c>
      <c r="B329" s="116">
        <f>'Initial Client Information'!B329</f>
        <v>0</v>
      </c>
      <c r="C329" s="117">
        <f>'Initial Client Information'!C329</f>
        <v>0</v>
      </c>
      <c r="D329" s="118">
        <f>'Initial Client Information'!D329</f>
        <v>0</v>
      </c>
      <c r="E329" s="130">
        <f>'Initial Client Information'!E329</f>
        <v>0</v>
      </c>
      <c r="F329" s="140"/>
      <c r="G329" s="136"/>
      <c r="H329" s="136"/>
      <c r="I329" s="142"/>
      <c r="J329" s="176">
        <f>'Discharge Information'!F329</f>
        <v>0</v>
      </c>
      <c r="K329" s="87"/>
    </row>
    <row r="330" spans="1:11" ht="60" customHeight="1" x14ac:dyDescent="0.25">
      <c r="A330" s="1">
        <f t="shared" si="4"/>
        <v>318</v>
      </c>
      <c r="B330" s="116">
        <f>'Initial Client Information'!B330</f>
        <v>0</v>
      </c>
      <c r="C330" s="117">
        <f>'Initial Client Information'!C330</f>
        <v>0</v>
      </c>
      <c r="D330" s="118">
        <f>'Initial Client Information'!D330</f>
        <v>0</v>
      </c>
      <c r="E330" s="130">
        <f>'Initial Client Information'!E330</f>
        <v>0</v>
      </c>
      <c r="F330" s="140"/>
      <c r="G330" s="136"/>
      <c r="H330" s="136"/>
      <c r="I330" s="142"/>
      <c r="J330" s="176">
        <f>'Discharge Information'!F330</f>
        <v>0</v>
      </c>
      <c r="K330" s="87"/>
    </row>
    <row r="331" spans="1:11" ht="60" customHeight="1" x14ac:dyDescent="0.25">
      <c r="A331" s="1">
        <f t="shared" si="4"/>
        <v>319</v>
      </c>
      <c r="B331" s="116">
        <f>'Initial Client Information'!B331</f>
        <v>0</v>
      </c>
      <c r="C331" s="117">
        <f>'Initial Client Information'!C331</f>
        <v>0</v>
      </c>
      <c r="D331" s="118">
        <f>'Initial Client Information'!D331</f>
        <v>0</v>
      </c>
      <c r="E331" s="130">
        <f>'Initial Client Information'!E331</f>
        <v>0</v>
      </c>
      <c r="F331" s="140"/>
      <c r="G331" s="136"/>
      <c r="H331" s="136"/>
      <c r="I331" s="142"/>
      <c r="J331" s="176">
        <f>'Discharge Information'!F331</f>
        <v>0</v>
      </c>
      <c r="K331" s="87"/>
    </row>
    <row r="332" spans="1:11" ht="60" customHeight="1" x14ac:dyDescent="0.25">
      <c r="A332" s="1">
        <f t="shared" si="4"/>
        <v>320</v>
      </c>
      <c r="B332" s="116">
        <f>'Initial Client Information'!B332</f>
        <v>0</v>
      </c>
      <c r="C332" s="117">
        <f>'Initial Client Information'!C332</f>
        <v>0</v>
      </c>
      <c r="D332" s="118">
        <f>'Initial Client Information'!D332</f>
        <v>0</v>
      </c>
      <c r="E332" s="130">
        <f>'Initial Client Information'!E332</f>
        <v>0</v>
      </c>
      <c r="F332" s="140"/>
      <c r="G332" s="136"/>
      <c r="H332" s="136"/>
      <c r="I332" s="142"/>
      <c r="J332" s="176">
        <f>'Discharge Information'!F332</f>
        <v>0</v>
      </c>
      <c r="K332" s="87"/>
    </row>
    <row r="333" spans="1:11" ht="60" customHeight="1" x14ac:dyDescent="0.25">
      <c r="A333" s="1">
        <f t="shared" si="4"/>
        <v>321</v>
      </c>
      <c r="B333" s="116">
        <f>'Initial Client Information'!B333</f>
        <v>0</v>
      </c>
      <c r="C333" s="117">
        <f>'Initial Client Information'!C333</f>
        <v>0</v>
      </c>
      <c r="D333" s="118">
        <f>'Initial Client Information'!D333</f>
        <v>0</v>
      </c>
      <c r="E333" s="130">
        <f>'Initial Client Information'!E333</f>
        <v>0</v>
      </c>
      <c r="F333" s="140"/>
      <c r="G333" s="136"/>
      <c r="H333" s="136"/>
      <c r="I333" s="142"/>
      <c r="J333" s="176">
        <f>'Discharge Information'!F333</f>
        <v>0</v>
      </c>
      <c r="K333" s="87"/>
    </row>
    <row r="334" spans="1:11" ht="60" customHeight="1" x14ac:dyDescent="0.25">
      <c r="A334" s="1">
        <f t="shared" ref="A334:A397" si="5">ROW(A322)</f>
        <v>322</v>
      </c>
      <c r="B334" s="116">
        <f>'Initial Client Information'!B334</f>
        <v>0</v>
      </c>
      <c r="C334" s="117">
        <f>'Initial Client Information'!C334</f>
        <v>0</v>
      </c>
      <c r="D334" s="118">
        <f>'Initial Client Information'!D334</f>
        <v>0</v>
      </c>
      <c r="E334" s="130">
        <f>'Initial Client Information'!E334</f>
        <v>0</v>
      </c>
      <c r="F334" s="140"/>
      <c r="G334" s="136"/>
      <c r="H334" s="136"/>
      <c r="I334" s="142"/>
      <c r="J334" s="176">
        <f>'Discharge Information'!F334</f>
        <v>0</v>
      </c>
      <c r="K334" s="87"/>
    </row>
    <row r="335" spans="1:11" ht="60" customHeight="1" x14ac:dyDescent="0.25">
      <c r="A335" s="1">
        <f t="shared" si="5"/>
        <v>323</v>
      </c>
      <c r="B335" s="116">
        <f>'Initial Client Information'!B335</f>
        <v>0</v>
      </c>
      <c r="C335" s="117">
        <f>'Initial Client Information'!C335</f>
        <v>0</v>
      </c>
      <c r="D335" s="118">
        <f>'Initial Client Information'!D335</f>
        <v>0</v>
      </c>
      <c r="E335" s="130">
        <f>'Initial Client Information'!E335</f>
        <v>0</v>
      </c>
      <c r="F335" s="140"/>
      <c r="G335" s="136"/>
      <c r="H335" s="136"/>
      <c r="I335" s="142"/>
      <c r="J335" s="176">
        <f>'Discharge Information'!F335</f>
        <v>0</v>
      </c>
      <c r="K335" s="87"/>
    </row>
    <row r="336" spans="1:11" ht="60" customHeight="1" x14ac:dyDescent="0.25">
      <c r="A336" s="1">
        <f t="shared" si="5"/>
        <v>324</v>
      </c>
      <c r="B336" s="116">
        <f>'Initial Client Information'!B336</f>
        <v>0</v>
      </c>
      <c r="C336" s="117">
        <f>'Initial Client Information'!C336</f>
        <v>0</v>
      </c>
      <c r="D336" s="118">
        <f>'Initial Client Information'!D336</f>
        <v>0</v>
      </c>
      <c r="E336" s="130">
        <f>'Initial Client Information'!E336</f>
        <v>0</v>
      </c>
      <c r="F336" s="140"/>
      <c r="G336" s="136"/>
      <c r="H336" s="136"/>
      <c r="I336" s="142"/>
      <c r="J336" s="176">
        <f>'Discharge Information'!F336</f>
        <v>0</v>
      </c>
      <c r="K336" s="87"/>
    </row>
    <row r="337" spans="1:11" ht="60" customHeight="1" x14ac:dyDescent="0.25">
      <c r="A337" s="1">
        <f t="shared" si="5"/>
        <v>325</v>
      </c>
      <c r="B337" s="116">
        <f>'Initial Client Information'!B337</f>
        <v>0</v>
      </c>
      <c r="C337" s="117">
        <f>'Initial Client Information'!C337</f>
        <v>0</v>
      </c>
      <c r="D337" s="118">
        <f>'Initial Client Information'!D337</f>
        <v>0</v>
      </c>
      <c r="E337" s="130">
        <f>'Initial Client Information'!E337</f>
        <v>0</v>
      </c>
      <c r="F337" s="140"/>
      <c r="G337" s="136"/>
      <c r="H337" s="136"/>
      <c r="I337" s="142"/>
      <c r="J337" s="176">
        <f>'Discharge Information'!F337</f>
        <v>0</v>
      </c>
      <c r="K337" s="87"/>
    </row>
    <row r="338" spans="1:11" ht="60" customHeight="1" x14ac:dyDescent="0.25">
      <c r="A338" s="1">
        <f t="shared" si="5"/>
        <v>326</v>
      </c>
      <c r="B338" s="116">
        <f>'Initial Client Information'!B338</f>
        <v>0</v>
      </c>
      <c r="C338" s="117">
        <f>'Initial Client Information'!C338</f>
        <v>0</v>
      </c>
      <c r="D338" s="118">
        <f>'Initial Client Information'!D338</f>
        <v>0</v>
      </c>
      <c r="E338" s="130">
        <f>'Initial Client Information'!E338</f>
        <v>0</v>
      </c>
      <c r="F338" s="140"/>
      <c r="G338" s="136"/>
      <c r="H338" s="136"/>
      <c r="I338" s="142"/>
      <c r="J338" s="176">
        <f>'Discharge Information'!F338</f>
        <v>0</v>
      </c>
      <c r="K338" s="87"/>
    </row>
    <row r="339" spans="1:11" ht="60" customHeight="1" x14ac:dyDescent="0.25">
      <c r="A339" s="1">
        <f t="shared" si="5"/>
        <v>327</v>
      </c>
      <c r="B339" s="116">
        <f>'Initial Client Information'!B339</f>
        <v>0</v>
      </c>
      <c r="C339" s="117">
        <f>'Initial Client Information'!C339</f>
        <v>0</v>
      </c>
      <c r="D339" s="118">
        <f>'Initial Client Information'!D339</f>
        <v>0</v>
      </c>
      <c r="E339" s="130">
        <f>'Initial Client Information'!E339</f>
        <v>0</v>
      </c>
      <c r="F339" s="140"/>
      <c r="G339" s="136"/>
      <c r="H339" s="136"/>
      <c r="I339" s="142"/>
      <c r="J339" s="176">
        <f>'Discharge Information'!F339</f>
        <v>0</v>
      </c>
      <c r="K339" s="87"/>
    </row>
    <row r="340" spans="1:11" ht="60" customHeight="1" x14ac:dyDescent="0.25">
      <c r="A340" s="1">
        <f t="shared" si="5"/>
        <v>328</v>
      </c>
      <c r="B340" s="116">
        <f>'Initial Client Information'!B340</f>
        <v>0</v>
      </c>
      <c r="C340" s="117">
        <f>'Initial Client Information'!C340</f>
        <v>0</v>
      </c>
      <c r="D340" s="118">
        <f>'Initial Client Information'!D340</f>
        <v>0</v>
      </c>
      <c r="E340" s="130">
        <f>'Initial Client Information'!E340</f>
        <v>0</v>
      </c>
      <c r="F340" s="140"/>
      <c r="G340" s="136"/>
      <c r="H340" s="136"/>
      <c r="I340" s="142"/>
      <c r="J340" s="176">
        <f>'Discharge Information'!F340</f>
        <v>0</v>
      </c>
      <c r="K340" s="87"/>
    </row>
    <row r="341" spans="1:11" ht="60" customHeight="1" x14ac:dyDescent="0.25">
      <c r="A341" s="1">
        <f t="shared" si="5"/>
        <v>329</v>
      </c>
      <c r="B341" s="116">
        <f>'Initial Client Information'!B341</f>
        <v>0</v>
      </c>
      <c r="C341" s="117">
        <f>'Initial Client Information'!C341</f>
        <v>0</v>
      </c>
      <c r="D341" s="118">
        <f>'Initial Client Information'!D341</f>
        <v>0</v>
      </c>
      <c r="E341" s="130">
        <f>'Initial Client Information'!E341</f>
        <v>0</v>
      </c>
      <c r="F341" s="140"/>
      <c r="G341" s="136"/>
      <c r="H341" s="136"/>
      <c r="I341" s="142"/>
      <c r="J341" s="176">
        <f>'Discharge Information'!F341</f>
        <v>0</v>
      </c>
      <c r="K341" s="87"/>
    </row>
    <row r="342" spans="1:11" ht="60" customHeight="1" x14ac:dyDescent="0.25">
      <c r="A342" s="1">
        <f t="shared" si="5"/>
        <v>330</v>
      </c>
      <c r="B342" s="116">
        <f>'Initial Client Information'!B342</f>
        <v>0</v>
      </c>
      <c r="C342" s="117">
        <f>'Initial Client Information'!C342</f>
        <v>0</v>
      </c>
      <c r="D342" s="118">
        <f>'Initial Client Information'!D342</f>
        <v>0</v>
      </c>
      <c r="E342" s="130">
        <f>'Initial Client Information'!E342</f>
        <v>0</v>
      </c>
      <c r="F342" s="140"/>
      <c r="G342" s="136"/>
      <c r="H342" s="136"/>
      <c r="I342" s="142"/>
      <c r="J342" s="176">
        <f>'Discharge Information'!F342</f>
        <v>0</v>
      </c>
      <c r="K342" s="87"/>
    </row>
    <row r="343" spans="1:11" ht="60" customHeight="1" x14ac:dyDescent="0.25">
      <c r="A343" s="1">
        <f t="shared" si="5"/>
        <v>331</v>
      </c>
      <c r="B343" s="116">
        <f>'Initial Client Information'!B343</f>
        <v>0</v>
      </c>
      <c r="C343" s="117">
        <f>'Initial Client Information'!C343</f>
        <v>0</v>
      </c>
      <c r="D343" s="118">
        <f>'Initial Client Information'!D343</f>
        <v>0</v>
      </c>
      <c r="E343" s="130">
        <f>'Initial Client Information'!E343</f>
        <v>0</v>
      </c>
      <c r="F343" s="140"/>
      <c r="G343" s="136"/>
      <c r="H343" s="136"/>
      <c r="I343" s="142"/>
      <c r="J343" s="176">
        <f>'Discharge Information'!F343</f>
        <v>0</v>
      </c>
      <c r="K343" s="87"/>
    </row>
    <row r="344" spans="1:11" ht="60" customHeight="1" x14ac:dyDescent="0.25">
      <c r="A344" s="1">
        <f t="shared" si="5"/>
        <v>332</v>
      </c>
      <c r="B344" s="116">
        <f>'Initial Client Information'!B344</f>
        <v>0</v>
      </c>
      <c r="C344" s="117">
        <f>'Initial Client Information'!C344</f>
        <v>0</v>
      </c>
      <c r="D344" s="118">
        <f>'Initial Client Information'!D344</f>
        <v>0</v>
      </c>
      <c r="E344" s="130">
        <f>'Initial Client Information'!E344</f>
        <v>0</v>
      </c>
      <c r="F344" s="140"/>
      <c r="G344" s="136"/>
      <c r="H344" s="136"/>
      <c r="I344" s="142"/>
      <c r="J344" s="176">
        <f>'Discharge Information'!F344</f>
        <v>0</v>
      </c>
      <c r="K344" s="87"/>
    </row>
    <row r="345" spans="1:11" ht="60" customHeight="1" x14ac:dyDescent="0.25">
      <c r="A345" s="1">
        <f t="shared" si="5"/>
        <v>333</v>
      </c>
      <c r="B345" s="116">
        <f>'Initial Client Information'!B345</f>
        <v>0</v>
      </c>
      <c r="C345" s="117">
        <f>'Initial Client Information'!C345</f>
        <v>0</v>
      </c>
      <c r="D345" s="118">
        <f>'Initial Client Information'!D345</f>
        <v>0</v>
      </c>
      <c r="E345" s="130">
        <f>'Initial Client Information'!E345</f>
        <v>0</v>
      </c>
      <c r="F345" s="140"/>
      <c r="G345" s="136"/>
      <c r="H345" s="136"/>
      <c r="I345" s="142"/>
      <c r="J345" s="176">
        <f>'Discharge Information'!F345</f>
        <v>0</v>
      </c>
      <c r="K345" s="87"/>
    </row>
    <row r="346" spans="1:11" ht="60" customHeight="1" x14ac:dyDescent="0.25">
      <c r="A346" s="1">
        <f t="shared" si="5"/>
        <v>334</v>
      </c>
      <c r="B346" s="116">
        <f>'Initial Client Information'!B346</f>
        <v>0</v>
      </c>
      <c r="C346" s="117">
        <f>'Initial Client Information'!C346</f>
        <v>0</v>
      </c>
      <c r="D346" s="118">
        <f>'Initial Client Information'!D346</f>
        <v>0</v>
      </c>
      <c r="E346" s="130">
        <f>'Initial Client Information'!E346</f>
        <v>0</v>
      </c>
      <c r="F346" s="140"/>
      <c r="G346" s="136"/>
      <c r="H346" s="136"/>
      <c r="I346" s="142"/>
      <c r="J346" s="176">
        <f>'Discharge Information'!F346</f>
        <v>0</v>
      </c>
      <c r="K346" s="87"/>
    </row>
    <row r="347" spans="1:11" ht="60" customHeight="1" x14ac:dyDescent="0.25">
      <c r="A347" s="1">
        <f t="shared" si="5"/>
        <v>335</v>
      </c>
      <c r="B347" s="116">
        <f>'Initial Client Information'!B347</f>
        <v>0</v>
      </c>
      <c r="C347" s="117">
        <f>'Initial Client Information'!C347</f>
        <v>0</v>
      </c>
      <c r="D347" s="118">
        <f>'Initial Client Information'!D347</f>
        <v>0</v>
      </c>
      <c r="E347" s="130">
        <f>'Initial Client Information'!E347</f>
        <v>0</v>
      </c>
      <c r="F347" s="140"/>
      <c r="G347" s="136"/>
      <c r="H347" s="136"/>
      <c r="I347" s="142"/>
      <c r="J347" s="176">
        <f>'Discharge Information'!F347</f>
        <v>0</v>
      </c>
      <c r="K347" s="87"/>
    </row>
    <row r="348" spans="1:11" ht="60" customHeight="1" x14ac:dyDescent="0.25">
      <c r="A348" s="1">
        <f t="shared" si="5"/>
        <v>336</v>
      </c>
      <c r="B348" s="116">
        <f>'Initial Client Information'!B348</f>
        <v>0</v>
      </c>
      <c r="C348" s="117">
        <f>'Initial Client Information'!C348</f>
        <v>0</v>
      </c>
      <c r="D348" s="118">
        <f>'Initial Client Information'!D348</f>
        <v>0</v>
      </c>
      <c r="E348" s="130">
        <f>'Initial Client Information'!E348</f>
        <v>0</v>
      </c>
      <c r="F348" s="140"/>
      <c r="G348" s="136"/>
      <c r="H348" s="136"/>
      <c r="I348" s="142"/>
      <c r="J348" s="176">
        <f>'Discharge Information'!F348</f>
        <v>0</v>
      </c>
      <c r="K348" s="87"/>
    </row>
    <row r="349" spans="1:11" ht="60" customHeight="1" x14ac:dyDescent="0.25">
      <c r="A349" s="1">
        <f t="shared" si="5"/>
        <v>337</v>
      </c>
      <c r="B349" s="116">
        <f>'Initial Client Information'!B349</f>
        <v>0</v>
      </c>
      <c r="C349" s="117">
        <f>'Initial Client Information'!C349</f>
        <v>0</v>
      </c>
      <c r="D349" s="118">
        <f>'Initial Client Information'!D349</f>
        <v>0</v>
      </c>
      <c r="E349" s="130">
        <f>'Initial Client Information'!E349</f>
        <v>0</v>
      </c>
      <c r="F349" s="140"/>
      <c r="G349" s="136"/>
      <c r="H349" s="136"/>
      <c r="I349" s="142"/>
      <c r="J349" s="176">
        <f>'Discharge Information'!F349</f>
        <v>0</v>
      </c>
      <c r="K349" s="87"/>
    </row>
    <row r="350" spans="1:11" ht="60" customHeight="1" x14ac:dyDescent="0.25">
      <c r="A350" s="1">
        <f t="shared" si="5"/>
        <v>338</v>
      </c>
      <c r="B350" s="116">
        <f>'Initial Client Information'!B350</f>
        <v>0</v>
      </c>
      <c r="C350" s="117">
        <f>'Initial Client Information'!C350</f>
        <v>0</v>
      </c>
      <c r="D350" s="118">
        <f>'Initial Client Information'!D350</f>
        <v>0</v>
      </c>
      <c r="E350" s="130">
        <f>'Initial Client Information'!E350</f>
        <v>0</v>
      </c>
      <c r="F350" s="140"/>
      <c r="G350" s="136"/>
      <c r="H350" s="136"/>
      <c r="I350" s="142"/>
      <c r="J350" s="176">
        <f>'Discharge Information'!F350</f>
        <v>0</v>
      </c>
      <c r="K350" s="87"/>
    </row>
    <row r="351" spans="1:11" ht="60" customHeight="1" x14ac:dyDescent="0.25">
      <c r="A351" s="1">
        <f t="shared" si="5"/>
        <v>339</v>
      </c>
      <c r="B351" s="116">
        <f>'Initial Client Information'!B351</f>
        <v>0</v>
      </c>
      <c r="C351" s="117">
        <f>'Initial Client Information'!C351</f>
        <v>0</v>
      </c>
      <c r="D351" s="118">
        <f>'Initial Client Information'!D351</f>
        <v>0</v>
      </c>
      <c r="E351" s="130">
        <f>'Initial Client Information'!E351</f>
        <v>0</v>
      </c>
      <c r="F351" s="140"/>
      <c r="G351" s="136"/>
      <c r="H351" s="136"/>
      <c r="I351" s="142"/>
      <c r="J351" s="176">
        <f>'Discharge Information'!F351</f>
        <v>0</v>
      </c>
      <c r="K351" s="87"/>
    </row>
    <row r="352" spans="1:11" ht="60" customHeight="1" x14ac:dyDescent="0.25">
      <c r="A352" s="1">
        <f t="shared" si="5"/>
        <v>340</v>
      </c>
      <c r="B352" s="116">
        <f>'Initial Client Information'!B352</f>
        <v>0</v>
      </c>
      <c r="C352" s="117">
        <f>'Initial Client Information'!C352</f>
        <v>0</v>
      </c>
      <c r="D352" s="118">
        <f>'Initial Client Information'!D352</f>
        <v>0</v>
      </c>
      <c r="E352" s="130">
        <f>'Initial Client Information'!E352</f>
        <v>0</v>
      </c>
      <c r="F352" s="140"/>
      <c r="G352" s="136"/>
      <c r="H352" s="136"/>
      <c r="I352" s="142"/>
      <c r="J352" s="176">
        <f>'Discharge Information'!F352</f>
        <v>0</v>
      </c>
      <c r="K352" s="87"/>
    </row>
    <row r="353" spans="1:11" ht="60" customHeight="1" x14ac:dyDescent="0.25">
      <c r="A353" s="1">
        <f t="shared" si="5"/>
        <v>341</v>
      </c>
      <c r="B353" s="116">
        <f>'Initial Client Information'!B353</f>
        <v>0</v>
      </c>
      <c r="C353" s="117">
        <f>'Initial Client Information'!C353</f>
        <v>0</v>
      </c>
      <c r="D353" s="118">
        <f>'Initial Client Information'!D353</f>
        <v>0</v>
      </c>
      <c r="E353" s="130">
        <f>'Initial Client Information'!E353</f>
        <v>0</v>
      </c>
      <c r="F353" s="140"/>
      <c r="G353" s="136"/>
      <c r="H353" s="136"/>
      <c r="I353" s="142"/>
      <c r="J353" s="176">
        <f>'Discharge Information'!F353</f>
        <v>0</v>
      </c>
      <c r="K353" s="87"/>
    </row>
    <row r="354" spans="1:11" ht="60" customHeight="1" x14ac:dyDescent="0.25">
      <c r="A354" s="1">
        <f t="shared" si="5"/>
        <v>342</v>
      </c>
      <c r="B354" s="116">
        <f>'Initial Client Information'!B354</f>
        <v>0</v>
      </c>
      <c r="C354" s="117">
        <f>'Initial Client Information'!C354</f>
        <v>0</v>
      </c>
      <c r="D354" s="118">
        <f>'Initial Client Information'!D354</f>
        <v>0</v>
      </c>
      <c r="E354" s="130">
        <f>'Initial Client Information'!E354</f>
        <v>0</v>
      </c>
      <c r="F354" s="140"/>
      <c r="G354" s="136"/>
      <c r="H354" s="136"/>
      <c r="I354" s="142"/>
      <c r="J354" s="176">
        <f>'Discharge Information'!F354</f>
        <v>0</v>
      </c>
      <c r="K354" s="87"/>
    </row>
    <row r="355" spans="1:11" ht="60" customHeight="1" x14ac:dyDescent="0.25">
      <c r="A355" s="1">
        <f t="shared" si="5"/>
        <v>343</v>
      </c>
      <c r="B355" s="116">
        <f>'Initial Client Information'!B355</f>
        <v>0</v>
      </c>
      <c r="C355" s="117">
        <f>'Initial Client Information'!C355</f>
        <v>0</v>
      </c>
      <c r="D355" s="118">
        <f>'Initial Client Information'!D355</f>
        <v>0</v>
      </c>
      <c r="E355" s="130">
        <f>'Initial Client Information'!E355</f>
        <v>0</v>
      </c>
      <c r="F355" s="140"/>
      <c r="G355" s="136"/>
      <c r="H355" s="136"/>
      <c r="I355" s="142"/>
      <c r="J355" s="176">
        <f>'Discharge Information'!F355</f>
        <v>0</v>
      </c>
      <c r="K355" s="87"/>
    </row>
    <row r="356" spans="1:11" ht="60" customHeight="1" x14ac:dyDescent="0.25">
      <c r="A356" s="1">
        <f t="shared" si="5"/>
        <v>344</v>
      </c>
      <c r="B356" s="116">
        <f>'Initial Client Information'!B356</f>
        <v>0</v>
      </c>
      <c r="C356" s="117">
        <f>'Initial Client Information'!C356</f>
        <v>0</v>
      </c>
      <c r="D356" s="118">
        <f>'Initial Client Information'!D356</f>
        <v>0</v>
      </c>
      <c r="E356" s="130">
        <f>'Initial Client Information'!E356</f>
        <v>0</v>
      </c>
      <c r="F356" s="140"/>
      <c r="G356" s="136"/>
      <c r="H356" s="136"/>
      <c r="I356" s="142"/>
      <c r="J356" s="176">
        <f>'Discharge Information'!F356</f>
        <v>0</v>
      </c>
      <c r="K356" s="87"/>
    </row>
    <row r="357" spans="1:11" ht="60" customHeight="1" x14ac:dyDescent="0.25">
      <c r="A357" s="1">
        <f t="shared" si="5"/>
        <v>345</v>
      </c>
      <c r="B357" s="116">
        <f>'Initial Client Information'!B357</f>
        <v>0</v>
      </c>
      <c r="C357" s="117">
        <f>'Initial Client Information'!C357</f>
        <v>0</v>
      </c>
      <c r="D357" s="118">
        <f>'Initial Client Information'!D357</f>
        <v>0</v>
      </c>
      <c r="E357" s="130">
        <f>'Initial Client Information'!E357</f>
        <v>0</v>
      </c>
      <c r="F357" s="140"/>
      <c r="G357" s="136"/>
      <c r="H357" s="136"/>
      <c r="I357" s="142"/>
      <c r="J357" s="176">
        <f>'Discharge Information'!F357</f>
        <v>0</v>
      </c>
      <c r="K357" s="87"/>
    </row>
    <row r="358" spans="1:11" ht="60" customHeight="1" x14ac:dyDescent="0.25">
      <c r="A358" s="1">
        <f t="shared" si="5"/>
        <v>346</v>
      </c>
      <c r="B358" s="116">
        <f>'Initial Client Information'!B358</f>
        <v>0</v>
      </c>
      <c r="C358" s="117">
        <f>'Initial Client Information'!C358</f>
        <v>0</v>
      </c>
      <c r="D358" s="118">
        <f>'Initial Client Information'!D358</f>
        <v>0</v>
      </c>
      <c r="E358" s="130">
        <f>'Initial Client Information'!E358</f>
        <v>0</v>
      </c>
      <c r="F358" s="140"/>
      <c r="G358" s="136"/>
      <c r="H358" s="136"/>
      <c r="I358" s="142"/>
      <c r="J358" s="176">
        <f>'Discharge Information'!F358</f>
        <v>0</v>
      </c>
      <c r="K358" s="87"/>
    </row>
    <row r="359" spans="1:11" ht="60" customHeight="1" x14ac:dyDescent="0.25">
      <c r="A359" s="1">
        <f t="shared" si="5"/>
        <v>347</v>
      </c>
      <c r="B359" s="116">
        <f>'Initial Client Information'!B359</f>
        <v>0</v>
      </c>
      <c r="C359" s="117">
        <f>'Initial Client Information'!C359</f>
        <v>0</v>
      </c>
      <c r="D359" s="118">
        <f>'Initial Client Information'!D359</f>
        <v>0</v>
      </c>
      <c r="E359" s="130">
        <f>'Initial Client Information'!E359</f>
        <v>0</v>
      </c>
      <c r="F359" s="140"/>
      <c r="G359" s="136"/>
      <c r="H359" s="136"/>
      <c r="I359" s="142"/>
      <c r="J359" s="176">
        <f>'Discharge Information'!F359</f>
        <v>0</v>
      </c>
      <c r="K359" s="87"/>
    </row>
    <row r="360" spans="1:11" ht="60" customHeight="1" x14ac:dyDescent="0.25">
      <c r="A360" s="1">
        <f t="shared" si="5"/>
        <v>348</v>
      </c>
      <c r="B360" s="116">
        <f>'Initial Client Information'!B360</f>
        <v>0</v>
      </c>
      <c r="C360" s="117">
        <f>'Initial Client Information'!C360</f>
        <v>0</v>
      </c>
      <c r="D360" s="118">
        <f>'Initial Client Information'!D360</f>
        <v>0</v>
      </c>
      <c r="E360" s="130">
        <f>'Initial Client Information'!E360</f>
        <v>0</v>
      </c>
      <c r="F360" s="140"/>
      <c r="G360" s="136"/>
      <c r="H360" s="136"/>
      <c r="I360" s="142"/>
      <c r="J360" s="176">
        <f>'Discharge Information'!F360</f>
        <v>0</v>
      </c>
      <c r="K360" s="87"/>
    </row>
    <row r="361" spans="1:11" ht="60" customHeight="1" x14ac:dyDescent="0.25">
      <c r="A361" s="1">
        <f t="shared" si="5"/>
        <v>349</v>
      </c>
      <c r="B361" s="116">
        <f>'Initial Client Information'!B361</f>
        <v>0</v>
      </c>
      <c r="C361" s="117">
        <f>'Initial Client Information'!C361</f>
        <v>0</v>
      </c>
      <c r="D361" s="118">
        <f>'Initial Client Information'!D361</f>
        <v>0</v>
      </c>
      <c r="E361" s="130">
        <f>'Initial Client Information'!E361</f>
        <v>0</v>
      </c>
      <c r="F361" s="140"/>
      <c r="G361" s="136"/>
      <c r="H361" s="136"/>
      <c r="I361" s="142"/>
      <c r="J361" s="176">
        <f>'Discharge Information'!F361</f>
        <v>0</v>
      </c>
      <c r="K361" s="87"/>
    </row>
    <row r="362" spans="1:11" ht="60" customHeight="1" x14ac:dyDescent="0.25">
      <c r="A362" s="1">
        <f t="shared" si="5"/>
        <v>350</v>
      </c>
      <c r="B362" s="116">
        <f>'Initial Client Information'!B362</f>
        <v>0</v>
      </c>
      <c r="C362" s="117">
        <f>'Initial Client Information'!C362</f>
        <v>0</v>
      </c>
      <c r="D362" s="118">
        <f>'Initial Client Information'!D362</f>
        <v>0</v>
      </c>
      <c r="E362" s="130">
        <f>'Initial Client Information'!E362</f>
        <v>0</v>
      </c>
      <c r="F362" s="140"/>
      <c r="G362" s="136"/>
      <c r="H362" s="136"/>
      <c r="I362" s="142"/>
      <c r="J362" s="176">
        <f>'Discharge Information'!F362</f>
        <v>0</v>
      </c>
      <c r="K362" s="87"/>
    </row>
    <row r="363" spans="1:11" ht="60" customHeight="1" x14ac:dyDescent="0.25">
      <c r="A363" s="1">
        <f t="shared" si="5"/>
        <v>351</v>
      </c>
      <c r="B363" s="116">
        <f>'Initial Client Information'!B363</f>
        <v>0</v>
      </c>
      <c r="C363" s="117">
        <f>'Initial Client Information'!C363</f>
        <v>0</v>
      </c>
      <c r="D363" s="118">
        <f>'Initial Client Information'!D363</f>
        <v>0</v>
      </c>
      <c r="E363" s="130">
        <f>'Initial Client Information'!E363</f>
        <v>0</v>
      </c>
      <c r="F363" s="140"/>
      <c r="G363" s="136"/>
      <c r="H363" s="136"/>
      <c r="I363" s="142"/>
      <c r="J363" s="176">
        <f>'Discharge Information'!F363</f>
        <v>0</v>
      </c>
      <c r="K363" s="87"/>
    </row>
    <row r="364" spans="1:11" ht="60" customHeight="1" x14ac:dyDescent="0.25">
      <c r="A364" s="1">
        <f t="shared" si="5"/>
        <v>352</v>
      </c>
      <c r="B364" s="116">
        <f>'Initial Client Information'!B364</f>
        <v>0</v>
      </c>
      <c r="C364" s="117">
        <f>'Initial Client Information'!C364</f>
        <v>0</v>
      </c>
      <c r="D364" s="118">
        <f>'Initial Client Information'!D364</f>
        <v>0</v>
      </c>
      <c r="E364" s="130">
        <f>'Initial Client Information'!E364</f>
        <v>0</v>
      </c>
      <c r="F364" s="140"/>
      <c r="G364" s="136"/>
      <c r="H364" s="136"/>
      <c r="I364" s="142"/>
      <c r="J364" s="176">
        <f>'Discharge Information'!F364</f>
        <v>0</v>
      </c>
      <c r="K364" s="87"/>
    </row>
    <row r="365" spans="1:11" ht="60" customHeight="1" x14ac:dyDescent="0.25">
      <c r="A365" s="1">
        <f t="shared" si="5"/>
        <v>353</v>
      </c>
      <c r="B365" s="116">
        <f>'Initial Client Information'!B365</f>
        <v>0</v>
      </c>
      <c r="C365" s="117">
        <f>'Initial Client Information'!C365</f>
        <v>0</v>
      </c>
      <c r="D365" s="118">
        <f>'Initial Client Information'!D365</f>
        <v>0</v>
      </c>
      <c r="E365" s="130">
        <f>'Initial Client Information'!E365</f>
        <v>0</v>
      </c>
      <c r="F365" s="140"/>
      <c r="G365" s="136"/>
      <c r="H365" s="136"/>
      <c r="I365" s="142"/>
      <c r="J365" s="176">
        <f>'Discharge Information'!F365</f>
        <v>0</v>
      </c>
      <c r="K365" s="87"/>
    </row>
    <row r="366" spans="1:11" ht="60" customHeight="1" x14ac:dyDescent="0.25">
      <c r="A366" s="1">
        <f t="shared" si="5"/>
        <v>354</v>
      </c>
      <c r="B366" s="116">
        <f>'Initial Client Information'!B366</f>
        <v>0</v>
      </c>
      <c r="C366" s="117">
        <f>'Initial Client Information'!C366</f>
        <v>0</v>
      </c>
      <c r="D366" s="118">
        <f>'Initial Client Information'!D366</f>
        <v>0</v>
      </c>
      <c r="E366" s="130">
        <f>'Initial Client Information'!E366</f>
        <v>0</v>
      </c>
      <c r="F366" s="140"/>
      <c r="G366" s="136"/>
      <c r="H366" s="136"/>
      <c r="I366" s="142"/>
      <c r="J366" s="176">
        <f>'Discharge Information'!F366</f>
        <v>0</v>
      </c>
      <c r="K366" s="87"/>
    </row>
    <row r="367" spans="1:11" ht="60" customHeight="1" x14ac:dyDescent="0.25">
      <c r="A367" s="1">
        <f t="shared" si="5"/>
        <v>355</v>
      </c>
      <c r="B367" s="116">
        <f>'Initial Client Information'!B367</f>
        <v>0</v>
      </c>
      <c r="C367" s="117">
        <f>'Initial Client Information'!C367</f>
        <v>0</v>
      </c>
      <c r="D367" s="118">
        <f>'Initial Client Information'!D367</f>
        <v>0</v>
      </c>
      <c r="E367" s="130">
        <f>'Initial Client Information'!E367</f>
        <v>0</v>
      </c>
      <c r="F367" s="140"/>
      <c r="G367" s="136"/>
      <c r="H367" s="136"/>
      <c r="I367" s="142"/>
      <c r="J367" s="176">
        <f>'Discharge Information'!F367</f>
        <v>0</v>
      </c>
      <c r="K367" s="87"/>
    </row>
    <row r="368" spans="1:11" ht="60" customHeight="1" x14ac:dyDescent="0.25">
      <c r="A368" s="1">
        <f t="shared" si="5"/>
        <v>356</v>
      </c>
      <c r="B368" s="116">
        <f>'Initial Client Information'!B368</f>
        <v>0</v>
      </c>
      <c r="C368" s="117">
        <f>'Initial Client Information'!C368</f>
        <v>0</v>
      </c>
      <c r="D368" s="118">
        <f>'Initial Client Information'!D368</f>
        <v>0</v>
      </c>
      <c r="E368" s="130">
        <f>'Initial Client Information'!E368</f>
        <v>0</v>
      </c>
      <c r="F368" s="140"/>
      <c r="G368" s="136"/>
      <c r="H368" s="136"/>
      <c r="I368" s="142"/>
      <c r="J368" s="176">
        <f>'Discharge Information'!F368</f>
        <v>0</v>
      </c>
      <c r="K368" s="87"/>
    </row>
    <row r="369" spans="1:11" ht="60" customHeight="1" x14ac:dyDescent="0.25">
      <c r="A369" s="1">
        <f t="shared" si="5"/>
        <v>357</v>
      </c>
      <c r="B369" s="116">
        <f>'Initial Client Information'!B369</f>
        <v>0</v>
      </c>
      <c r="C369" s="117">
        <f>'Initial Client Information'!C369</f>
        <v>0</v>
      </c>
      <c r="D369" s="118">
        <f>'Initial Client Information'!D369</f>
        <v>0</v>
      </c>
      <c r="E369" s="130">
        <f>'Initial Client Information'!E369</f>
        <v>0</v>
      </c>
      <c r="F369" s="140"/>
      <c r="G369" s="136"/>
      <c r="H369" s="136"/>
      <c r="I369" s="142"/>
      <c r="J369" s="176">
        <f>'Discharge Information'!F369</f>
        <v>0</v>
      </c>
      <c r="K369" s="87"/>
    </row>
    <row r="370" spans="1:11" ht="60" customHeight="1" x14ac:dyDescent="0.25">
      <c r="A370" s="1">
        <f t="shared" si="5"/>
        <v>358</v>
      </c>
      <c r="B370" s="116">
        <f>'Initial Client Information'!B370</f>
        <v>0</v>
      </c>
      <c r="C370" s="117">
        <f>'Initial Client Information'!C370</f>
        <v>0</v>
      </c>
      <c r="D370" s="118">
        <f>'Initial Client Information'!D370</f>
        <v>0</v>
      </c>
      <c r="E370" s="130">
        <f>'Initial Client Information'!E370</f>
        <v>0</v>
      </c>
      <c r="F370" s="140"/>
      <c r="G370" s="136"/>
      <c r="H370" s="136"/>
      <c r="I370" s="142"/>
      <c r="J370" s="176">
        <f>'Discharge Information'!F370</f>
        <v>0</v>
      </c>
      <c r="K370" s="87"/>
    </row>
    <row r="371" spans="1:11" ht="60" customHeight="1" x14ac:dyDescent="0.25">
      <c r="A371" s="1">
        <f t="shared" si="5"/>
        <v>359</v>
      </c>
      <c r="B371" s="116">
        <f>'Initial Client Information'!B371</f>
        <v>0</v>
      </c>
      <c r="C371" s="117">
        <f>'Initial Client Information'!C371</f>
        <v>0</v>
      </c>
      <c r="D371" s="118">
        <f>'Initial Client Information'!D371</f>
        <v>0</v>
      </c>
      <c r="E371" s="130">
        <f>'Initial Client Information'!E371</f>
        <v>0</v>
      </c>
      <c r="F371" s="140"/>
      <c r="G371" s="136"/>
      <c r="H371" s="136"/>
      <c r="I371" s="142"/>
      <c r="J371" s="176">
        <f>'Discharge Information'!F371</f>
        <v>0</v>
      </c>
      <c r="K371" s="87"/>
    </row>
    <row r="372" spans="1:11" ht="60" customHeight="1" x14ac:dyDescent="0.25">
      <c r="A372" s="1">
        <f t="shared" si="5"/>
        <v>360</v>
      </c>
      <c r="B372" s="116">
        <f>'Initial Client Information'!B372</f>
        <v>0</v>
      </c>
      <c r="C372" s="117">
        <f>'Initial Client Information'!C372</f>
        <v>0</v>
      </c>
      <c r="D372" s="118">
        <f>'Initial Client Information'!D372</f>
        <v>0</v>
      </c>
      <c r="E372" s="130">
        <f>'Initial Client Information'!E372</f>
        <v>0</v>
      </c>
      <c r="F372" s="140"/>
      <c r="G372" s="136"/>
      <c r="H372" s="136"/>
      <c r="I372" s="142"/>
      <c r="J372" s="176">
        <f>'Discharge Information'!F372</f>
        <v>0</v>
      </c>
      <c r="K372" s="87"/>
    </row>
    <row r="373" spans="1:11" ht="60" customHeight="1" x14ac:dyDescent="0.25">
      <c r="A373" s="1">
        <f t="shared" si="5"/>
        <v>361</v>
      </c>
      <c r="B373" s="116">
        <f>'Initial Client Information'!B373</f>
        <v>0</v>
      </c>
      <c r="C373" s="117">
        <f>'Initial Client Information'!C373</f>
        <v>0</v>
      </c>
      <c r="D373" s="118">
        <f>'Initial Client Information'!D373</f>
        <v>0</v>
      </c>
      <c r="E373" s="130">
        <f>'Initial Client Information'!E373</f>
        <v>0</v>
      </c>
      <c r="F373" s="140"/>
      <c r="G373" s="136"/>
      <c r="H373" s="136"/>
      <c r="I373" s="142"/>
      <c r="J373" s="176">
        <f>'Discharge Information'!F373</f>
        <v>0</v>
      </c>
      <c r="K373" s="87"/>
    </row>
    <row r="374" spans="1:11" ht="60" customHeight="1" x14ac:dyDescent="0.25">
      <c r="A374" s="1">
        <f t="shared" si="5"/>
        <v>362</v>
      </c>
      <c r="B374" s="116">
        <f>'Initial Client Information'!B374</f>
        <v>0</v>
      </c>
      <c r="C374" s="117">
        <f>'Initial Client Information'!C374</f>
        <v>0</v>
      </c>
      <c r="D374" s="118">
        <f>'Initial Client Information'!D374</f>
        <v>0</v>
      </c>
      <c r="E374" s="130">
        <f>'Initial Client Information'!E374</f>
        <v>0</v>
      </c>
      <c r="F374" s="140"/>
      <c r="G374" s="136"/>
      <c r="H374" s="136"/>
      <c r="I374" s="142"/>
      <c r="J374" s="176">
        <f>'Discharge Information'!F374</f>
        <v>0</v>
      </c>
      <c r="K374" s="87"/>
    </row>
    <row r="375" spans="1:11" ht="60" customHeight="1" x14ac:dyDescent="0.25">
      <c r="A375" s="1">
        <f t="shared" si="5"/>
        <v>363</v>
      </c>
      <c r="B375" s="116">
        <f>'Initial Client Information'!B375</f>
        <v>0</v>
      </c>
      <c r="C375" s="117">
        <f>'Initial Client Information'!C375</f>
        <v>0</v>
      </c>
      <c r="D375" s="118">
        <f>'Initial Client Information'!D375</f>
        <v>0</v>
      </c>
      <c r="E375" s="130">
        <f>'Initial Client Information'!E375</f>
        <v>0</v>
      </c>
      <c r="F375" s="140"/>
      <c r="G375" s="136"/>
      <c r="H375" s="136"/>
      <c r="I375" s="142"/>
      <c r="J375" s="176">
        <f>'Discharge Information'!F375</f>
        <v>0</v>
      </c>
      <c r="K375" s="87"/>
    </row>
    <row r="376" spans="1:11" ht="60" customHeight="1" x14ac:dyDescent="0.25">
      <c r="A376" s="1">
        <f t="shared" si="5"/>
        <v>364</v>
      </c>
      <c r="B376" s="116">
        <f>'Initial Client Information'!B376</f>
        <v>0</v>
      </c>
      <c r="C376" s="117">
        <f>'Initial Client Information'!C376</f>
        <v>0</v>
      </c>
      <c r="D376" s="118">
        <f>'Initial Client Information'!D376</f>
        <v>0</v>
      </c>
      <c r="E376" s="130">
        <f>'Initial Client Information'!E376</f>
        <v>0</v>
      </c>
      <c r="F376" s="140"/>
      <c r="G376" s="136"/>
      <c r="H376" s="136"/>
      <c r="I376" s="142"/>
      <c r="J376" s="176">
        <f>'Discharge Information'!F376</f>
        <v>0</v>
      </c>
      <c r="K376" s="87"/>
    </row>
    <row r="377" spans="1:11" ht="60" customHeight="1" x14ac:dyDescent="0.25">
      <c r="A377" s="1">
        <f t="shared" si="5"/>
        <v>365</v>
      </c>
      <c r="B377" s="116">
        <f>'Initial Client Information'!B377</f>
        <v>0</v>
      </c>
      <c r="C377" s="117">
        <f>'Initial Client Information'!C377</f>
        <v>0</v>
      </c>
      <c r="D377" s="118">
        <f>'Initial Client Information'!D377</f>
        <v>0</v>
      </c>
      <c r="E377" s="130">
        <f>'Initial Client Information'!E377</f>
        <v>0</v>
      </c>
      <c r="F377" s="140"/>
      <c r="G377" s="136"/>
      <c r="H377" s="136"/>
      <c r="I377" s="142"/>
      <c r="J377" s="176">
        <f>'Discharge Information'!F377</f>
        <v>0</v>
      </c>
      <c r="K377" s="87"/>
    </row>
    <row r="378" spans="1:11" ht="60" customHeight="1" x14ac:dyDescent="0.25">
      <c r="A378" s="1">
        <f t="shared" si="5"/>
        <v>366</v>
      </c>
      <c r="B378" s="116">
        <f>'Initial Client Information'!B378</f>
        <v>0</v>
      </c>
      <c r="C378" s="117">
        <f>'Initial Client Information'!C378</f>
        <v>0</v>
      </c>
      <c r="D378" s="118">
        <f>'Initial Client Information'!D378</f>
        <v>0</v>
      </c>
      <c r="E378" s="130">
        <f>'Initial Client Information'!E378</f>
        <v>0</v>
      </c>
      <c r="F378" s="140"/>
      <c r="G378" s="136"/>
      <c r="H378" s="136"/>
      <c r="I378" s="142"/>
      <c r="J378" s="176">
        <f>'Discharge Information'!F378</f>
        <v>0</v>
      </c>
      <c r="K378" s="87"/>
    </row>
    <row r="379" spans="1:11" ht="60" customHeight="1" x14ac:dyDescent="0.25">
      <c r="A379" s="1">
        <f t="shared" si="5"/>
        <v>367</v>
      </c>
      <c r="B379" s="116">
        <f>'Initial Client Information'!B379</f>
        <v>0</v>
      </c>
      <c r="C379" s="117">
        <f>'Initial Client Information'!C379</f>
        <v>0</v>
      </c>
      <c r="D379" s="118">
        <f>'Initial Client Information'!D379</f>
        <v>0</v>
      </c>
      <c r="E379" s="130">
        <f>'Initial Client Information'!E379</f>
        <v>0</v>
      </c>
      <c r="F379" s="140"/>
      <c r="G379" s="136"/>
      <c r="H379" s="136"/>
      <c r="I379" s="142"/>
      <c r="J379" s="176">
        <f>'Discharge Information'!F379</f>
        <v>0</v>
      </c>
      <c r="K379" s="87"/>
    </row>
    <row r="380" spans="1:11" ht="60" customHeight="1" x14ac:dyDescent="0.25">
      <c r="A380" s="1">
        <f t="shared" si="5"/>
        <v>368</v>
      </c>
      <c r="B380" s="116">
        <f>'Initial Client Information'!B380</f>
        <v>0</v>
      </c>
      <c r="C380" s="117">
        <f>'Initial Client Information'!C380</f>
        <v>0</v>
      </c>
      <c r="D380" s="118">
        <f>'Initial Client Information'!D380</f>
        <v>0</v>
      </c>
      <c r="E380" s="130">
        <f>'Initial Client Information'!E380</f>
        <v>0</v>
      </c>
      <c r="F380" s="140"/>
      <c r="G380" s="136"/>
      <c r="H380" s="136"/>
      <c r="I380" s="142"/>
      <c r="J380" s="176">
        <f>'Discharge Information'!F380</f>
        <v>0</v>
      </c>
      <c r="K380" s="87"/>
    </row>
    <row r="381" spans="1:11" ht="60" customHeight="1" x14ac:dyDescent="0.25">
      <c r="A381" s="1">
        <f t="shared" si="5"/>
        <v>369</v>
      </c>
      <c r="B381" s="116">
        <f>'Initial Client Information'!B381</f>
        <v>0</v>
      </c>
      <c r="C381" s="117">
        <f>'Initial Client Information'!C381</f>
        <v>0</v>
      </c>
      <c r="D381" s="118">
        <f>'Initial Client Information'!D381</f>
        <v>0</v>
      </c>
      <c r="E381" s="130">
        <f>'Initial Client Information'!E381</f>
        <v>0</v>
      </c>
      <c r="F381" s="140"/>
      <c r="G381" s="136"/>
      <c r="H381" s="136"/>
      <c r="I381" s="142"/>
      <c r="J381" s="176">
        <f>'Discharge Information'!F381</f>
        <v>0</v>
      </c>
      <c r="K381" s="87"/>
    </row>
    <row r="382" spans="1:11" ht="60" customHeight="1" x14ac:dyDescent="0.25">
      <c r="A382" s="1">
        <f t="shared" si="5"/>
        <v>370</v>
      </c>
      <c r="B382" s="116">
        <f>'Initial Client Information'!B382</f>
        <v>0</v>
      </c>
      <c r="C382" s="117">
        <f>'Initial Client Information'!C382</f>
        <v>0</v>
      </c>
      <c r="D382" s="118">
        <f>'Initial Client Information'!D382</f>
        <v>0</v>
      </c>
      <c r="E382" s="130">
        <f>'Initial Client Information'!E382</f>
        <v>0</v>
      </c>
      <c r="F382" s="140"/>
      <c r="G382" s="136"/>
      <c r="H382" s="136"/>
      <c r="I382" s="142"/>
      <c r="J382" s="176">
        <f>'Discharge Information'!F382</f>
        <v>0</v>
      </c>
      <c r="K382" s="87"/>
    </row>
    <row r="383" spans="1:11" ht="60" customHeight="1" x14ac:dyDescent="0.25">
      <c r="A383" s="1">
        <f t="shared" si="5"/>
        <v>371</v>
      </c>
      <c r="B383" s="116">
        <f>'Initial Client Information'!B383</f>
        <v>0</v>
      </c>
      <c r="C383" s="117">
        <f>'Initial Client Information'!C383</f>
        <v>0</v>
      </c>
      <c r="D383" s="118">
        <f>'Initial Client Information'!D383</f>
        <v>0</v>
      </c>
      <c r="E383" s="130">
        <f>'Initial Client Information'!E383</f>
        <v>0</v>
      </c>
      <c r="F383" s="140"/>
      <c r="G383" s="136"/>
      <c r="H383" s="136"/>
      <c r="I383" s="142"/>
      <c r="J383" s="176">
        <f>'Discharge Information'!F383</f>
        <v>0</v>
      </c>
      <c r="K383" s="87"/>
    </row>
    <row r="384" spans="1:11" ht="60" customHeight="1" x14ac:dyDescent="0.25">
      <c r="A384" s="1">
        <f t="shared" si="5"/>
        <v>372</v>
      </c>
      <c r="B384" s="116">
        <f>'Initial Client Information'!B384</f>
        <v>0</v>
      </c>
      <c r="C384" s="117">
        <f>'Initial Client Information'!C384</f>
        <v>0</v>
      </c>
      <c r="D384" s="118">
        <f>'Initial Client Information'!D384</f>
        <v>0</v>
      </c>
      <c r="E384" s="130">
        <f>'Initial Client Information'!E384</f>
        <v>0</v>
      </c>
      <c r="F384" s="140"/>
      <c r="G384" s="136"/>
      <c r="H384" s="136"/>
      <c r="I384" s="142"/>
      <c r="J384" s="176">
        <f>'Discharge Information'!F384</f>
        <v>0</v>
      </c>
      <c r="K384" s="87"/>
    </row>
    <row r="385" spans="1:11" ht="60" customHeight="1" x14ac:dyDescent="0.25">
      <c r="A385" s="1">
        <f t="shared" si="5"/>
        <v>373</v>
      </c>
      <c r="B385" s="116">
        <f>'Initial Client Information'!B385</f>
        <v>0</v>
      </c>
      <c r="C385" s="117">
        <f>'Initial Client Information'!C385</f>
        <v>0</v>
      </c>
      <c r="D385" s="118">
        <f>'Initial Client Information'!D385</f>
        <v>0</v>
      </c>
      <c r="E385" s="130">
        <f>'Initial Client Information'!E385</f>
        <v>0</v>
      </c>
      <c r="F385" s="140"/>
      <c r="G385" s="136"/>
      <c r="H385" s="136"/>
      <c r="I385" s="142"/>
      <c r="J385" s="176">
        <f>'Discharge Information'!F385</f>
        <v>0</v>
      </c>
      <c r="K385" s="87"/>
    </row>
    <row r="386" spans="1:11" ht="60" customHeight="1" x14ac:dyDescent="0.25">
      <c r="A386" s="1">
        <f t="shared" si="5"/>
        <v>374</v>
      </c>
      <c r="B386" s="116">
        <f>'Initial Client Information'!B386</f>
        <v>0</v>
      </c>
      <c r="C386" s="117">
        <f>'Initial Client Information'!C386</f>
        <v>0</v>
      </c>
      <c r="D386" s="118">
        <f>'Initial Client Information'!D386</f>
        <v>0</v>
      </c>
      <c r="E386" s="130">
        <f>'Initial Client Information'!E386</f>
        <v>0</v>
      </c>
      <c r="F386" s="140"/>
      <c r="G386" s="136"/>
      <c r="H386" s="136"/>
      <c r="I386" s="142"/>
      <c r="J386" s="176">
        <f>'Discharge Information'!F386</f>
        <v>0</v>
      </c>
      <c r="K386" s="87"/>
    </row>
    <row r="387" spans="1:11" ht="60" customHeight="1" x14ac:dyDescent="0.25">
      <c r="A387" s="1">
        <f t="shared" si="5"/>
        <v>375</v>
      </c>
      <c r="B387" s="116">
        <f>'Initial Client Information'!B387</f>
        <v>0</v>
      </c>
      <c r="C387" s="117">
        <f>'Initial Client Information'!C387</f>
        <v>0</v>
      </c>
      <c r="D387" s="118">
        <f>'Initial Client Information'!D387</f>
        <v>0</v>
      </c>
      <c r="E387" s="130">
        <f>'Initial Client Information'!E387</f>
        <v>0</v>
      </c>
      <c r="F387" s="140"/>
      <c r="G387" s="136"/>
      <c r="H387" s="136"/>
      <c r="I387" s="142"/>
      <c r="J387" s="176">
        <f>'Discharge Information'!F387</f>
        <v>0</v>
      </c>
      <c r="K387" s="87"/>
    </row>
    <row r="388" spans="1:11" ht="60" customHeight="1" x14ac:dyDescent="0.25">
      <c r="A388" s="1">
        <f t="shared" si="5"/>
        <v>376</v>
      </c>
      <c r="B388" s="116">
        <f>'Initial Client Information'!B388</f>
        <v>0</v>
      </c>
      <c r="C388" s="117">
        <f>'Initial Client Information'!C388</f>
        <v>0</v>
      </c>
      <c r="D388" s="118">
        <f>'Initial Client Information'!D388</f>
        <v>0</v>
      </c>
      <c r="E388" s="130">
        <f>'Initial Client Information'!E388</f>
        <v>0</v>
      </c>
      <c r="F388" s="140"/>
      <c r="G388" s="136"/>
      <c r="H388" s="136"/>
      <c r="I388" s="142"/>
      <c r="J388" s="176">
        <f>'Discharge Information'!F388</f>
        <v>0</v>
      </c>
      <c r="K388" s="87"/>
    </row>
    <row r="389" spans="1:11" ht="60" customHeight="1" x14ac:dyDescent="0.25">
      <c r="A389" s="1">
        <f t="shared" si="5"/>
        <v>377</v>
      </c>
      <c r="B389" s="116">
        <f>'Initial Client Information'!B389</f>
        <v>0</v>
      </c>
      <c r="C389" s="117">
        <f>'Initial Client Information'!C389</f>
        <v>0</v>
      </c>
      <c r="D389" s="118">
        <f>'Initial Client Information'!D389</f>
        <v>0</v>
      </c>
      <c r="E389" s="130">
        <f>'Initial Client Information'!E389</f>
        <v>0</v>
      </c>
      <c r="F389" s="140"/>
      <c r="G389" s="136"/>
      <c r="H389" s="136"/>
      <c r="I389" s="142"/>
      <c r="J389" s="176">
        <f>'Discharge Information'!F389</f>
        <v>0</v>
      </c>
      <c r="K389" s="87"/>
    </row>
    <row r="390" spans="1:11" ht="60" customHeight="1" x14ac:dyDescent="0.25">
      <c r="A390" s="1">
        <f t="shared" si="5"/>
        <v>378</v>
      </c>
      <c r="B390" s="116">
        <f>'Initial Client Information'!B390</f>
        <v>0</v>
      </c>
      <c r="C390" s="117">
        <f>'Initial Client Information'!C390</f>
        <v>0</v>
      </c>
      <c r="D390" s="118">
        <f>'Initial Client Information'!D390</f>
        <v>0</v>
      </c>
      <c r="E390" s="130">
        <f>'Initial Client Information'!E390</f>
        <v>0</v>
      </c>
      <c r="F390" s="140"/>
      <c r="G390" s="136"/>
      <c r="H390" s="136"/>
      <c r="I390" s="142"/>
      <c r="J390" s="176">
        <f>'Discharge Information'!F390</f>
        <v>0</v>
      </c>
      <c r="K390" s="87"/>
    </row>
    <row r="391" spans="1:11" ht="60" customHeight="1" x14ac:dyDescent="0.25">
      <c r="A391" s="1">
        <f t="shared" si="5"/>
        <v>379</v>
      </c>
      <c r="B391" s="116">
        <f>'Initial Client Information'!B391</f>
        <v>0</v>
      </c>
      <c r="C391" s="117">
        <f>'Initial Client Information'!C391</f>
        <v>0</v>
      </c>
      <c r="D391" s="118">
        <f>'Initial Client Information'!D391</f>
        <v>0</v>
      </c>
      <c r="E391" s="130">
        <f>'Initial Client Information'!E391</f>
        <v>0</v>
      </c>
      <c r="F391" s="140"/>
      <c r="G391" s="136"/>
      <c r="H391" s="136"/>
      <c r="I391" s="142"/>
      <c r="J391" s="176">
        <f>'Discharge Information'!F391</f>
        <v>0</v>
      </c>
      <c r="K391" s="87"/>
    </row>
    <row r="392" spans="1:11" ht="60" customHeight="1" x14ac:dyDescent="0.25">
      <c r="A392" s="1">
        <f t="shared" si="5"/>
        <v>380</v>
      </c>
      <c r="B392" s="116">
        <f>'Initial Client Information'!B392</f>
        <v>0</v>
      </c>
      <c r="C392" s="117">
        <f>'Initial Client Information'!C392</f>
        <v>0</v>
      </c>
      <c r="D392" s="118">
        <f>'Initial Client Information'!D392</f>
        <v>0</v>
      </c>
      <c r="E392" s="130">
        <f>'Initial Client Information'!E392</f>
        <v>0</v>
      </c>
      <c r="F392" s="140"/>
      <c r="G392" s="136"/>
      <c r="H392" s="136"/>
      <c r="I392" s="142"/>
      <c r="J392" s="176">
        <f>'Discharge Information'!F392</f>
        <v>0</v>
      </c>
      <c r="K392" s="87"/>
    </row>
    <row r="393" spans="1:11" ht="60" customHeight="1" x14ac:dyDescent="0.25">
      <c r="A393" s="1">
        <f t="shared" si="5"/>
        <v>381</v>
      </c>
      <c r="B393" s="116">
        <f>'Initial Client Information'!B393</f>
        <v>0</v>
      </c>
      <c r="C393" s="117">
        <f>'Initial Client Information'!C393</f>
        <v>0</v>
      </c>
      <c r="D393" s="118">
        <f>'Initial Client Information'!D393</f>
        <v>0</v>
      </c>
      <c r="E393" s="130">
        <f>'Initial Client Information'!E393</f>
        <v>0</v>
      </c>
      <c r="F393" s="140"/>
      <c r="G393" s="136"/>
      <c r="H393" s="136"/>
      <c r="I393" s="142"/>
      <c r="J393" s="176">
        <f>'Discharge Information'!F393</f>
        <v>0</v>
      </c>
      <c r="K393" s="87"/>
    </row>
    <row r="394" spans="1:11" ht="60" customHeight="1" x14ac:dyDescent="0.25">
      <c r="A394" s="1">
        <f t="shared" si="5"/>
        <v>382</v>
      </c>
      <c r="B394" s="116">
        <f>'Initial Client Information'!B394</f>
        <v>0</v>
      </c>
      <c r="C394" s="117">
        <f>'Initial Client Information'!C394</f>
        <v>0</v>
      </c>
      <c r="D394" s="118">
        <f>'Initial Client Information'!D394</f>
        <v>0</v>
      </c>
      <c r="E394" s="130">
        <f>'Initial Client Information'!E394</f>
        <v>0</v>
      </c>
      <c r="F394" s="140"/>
      <c r="G394" s="136"/>
      <c r="H394" s="136"/>
      <c r="I394" s="142"/>
      <c r="J394" s="176">
        <f>'Discharge Information'!F394</f>
        <v>0</v>
      </c>
      <c r="K394" s="87"/>
    </row>
    <row r="395" spans="1:11" ht="60" customHeight="1" x14ac:dyDescent="0.25">
      <c r="A395" s="1">
        <f t="shared" si="5"/>
        <v>383</v>
      </c>
      <c r="B395" s="116">
        <f>'Initial Client Information'!B395</f>
        <v>0</v>
      </c>
      <c r="C395" s="117">
        <f>'Initial Client Information'!C395</f>
        <v>0</v>
      </c>
      <c r="D395" s="118">
        <f>'Initial Client Information'!D395</f>
        <v>0</v>
      </c>
      <c r="E395" s="130">
        <f>'Initial Client Information'!E395</f>
        <v>0</v>
      </c>
      <c r="F395" s="140"/>
      <c r="G395" s="136"/>
      <c r="H395" s="136"/>
      <c r="I395" s="142"/>
      <c r="J395" s="176">
        <f>'Discharge Information'!F395</f>
        <v>0</v>
      </c>
      <c r="K395" s="87"/>
    </row>
    <row r="396" spans="1:11" ht="60" customHeight="1" x14ac:dyDescent="0.25">
      <c r="A396" s="1">
        <f t="shared" si="5"/>
        <v>384</v>
      </c>
      <c r="B396" s="116">
        <f>'Initial Client Information'!B396</f>
        <v>0</v>
      </c>
      <c r="C396" s="117">
        <f>'Initial Client Information'!C396</f>
        <v>0</v>
      </c>
      <c r="D396" s="118">
        <f>'Initial Client Information'!D396</f>
        <v>0</v>
      </c>
      <c r="E396" s="130">
        <f>'Initial Client Information'!E396</f>
        <v>0</v>
      </c>
      <c r="F396" s="140"/>
      <c r="G396" s="136"/>
      <c r="H396" s="136"/>
      <c r="I396" s="142"/>
      <c r="J396" s="176">
        <f>'Discharge Information'!F396</f>
        <v>0</v>
      </c>
      <c r="K396" s="87"/>
    </row>
    <row r="397" spans="1:11" ht="60" customHeight="1" x14ac:dyDescent="0.25">
      <c r="A397" s="1">
        <f t="shared" si="5"/>
        <v>385</v>
      </c>
      <c r="B397" s="116">
        <f>'Initial Client Information'!B397</f>
        <v>0</v>
      </c>
      <c r="C397" s="117">
        <f>'Initial Client Information'!C397</f>
        <v>0</v>
      </c>
      <c r="D397" s="118">
        <f>'Initial Client Information'!D397</f>
        <v>0</v>
      </c>
      <c r="E397" s="130">
        <f>'Initial Client Information'!E397</f>
        <v>0</v>
      </c>
      <c r="F397" s="140"/>
      <c r="G397" s="136"/>
      <c r="H397" s="136"/>
      <c r="I397" s="142"/>
      <c r="J397" s="176">
        <f>'Discharge Information'!F397</f>
        <v>0</v>
      </c>
      <c r="K397" s="87"/>
    </row>
    <row r="398" spans="1:11" ht="60" customHeight="1" x14ac:dyDescent="0.25">
      <c r="A398" s="1">
        <f t="shared" ref="A398:A461" si="6">ROW(A386)</f>
        <v>386</v>
      </c>
      <c r="B398" s="116">
        <f>'Initial Client Information'!B398</f>
        <v>0</v>
      </c>
      <c r="C398" s="117">
        <f>'Initial Client Information'!C398</f>
        <v>0</v>
      </c>
      <c r="D398" s="118">
        <f>'Initial Client Information'!D398</f>
        <v>0</v>
      </c>
      <c r="E398" s="130">
        <f>'Initial Client Information'!E398</f>
        <v>0</v>
      </c>
      <c r="F398" s="140"/>
      <c r="G398" s="136"/>
      <c r="H398" s="136"/>
      <c r="I398" s="142"/>
      <c r="J398" s="176">
        <f>'Discharge Information'!F398</f>
        <v>0</v>
      </c>
      <c r="K398" s="87"/>
    </row>
    <row r="399" spans="1:11" ht="60" customHeight="1" x14ac:dyDescent="0.25">
      <c r="A399" s="1">
        <f t="shared" si="6"/>
        <v>387</v>
      </c>
      <c r="B399" s="116">
        <f>'Initial Client Information'!B399</f>
        <v>0</v>
      </c>
      <c r="C399" s="117">
        <f>'Initial Client Information'!C399</f>
        <v>0</v>
      </c>
      <c r="D399" s="118">
        <f>'Initial Client Information'!D399</f>
        <v>0</v>
      </c>
      <c r="E399" s="130">
        <f>'Initial Client Information'!E399</f>
        <v>0</v>
      </c>
      <c r="F399" s="140"/>
      <c r="G399" s="136"/>
      <c r="H399" s="136"/>
      <c r="I399" s="142"/>
      <c r="J399" s="176">
        <f>'Discharge Information'!F399</f>
        <v>0</v>
      </c>
      <c r="K399" s="87"/>
    </row>
    <row r="400" spans="1:11" ht="60" customHeight="1" x14ac:dyDescent="0.25">
      <c r="A400" s="1">
        <f t="shared" si="6"/>
        <v>388</v>
      </c>
      <c r="B400" s="116">
        <f>'Initial Client Information'!B400</f>
        <v>0</v>
      </c>
      <c r="C400" s="117">
        <f>'Initial Client Information'!C400</f>
        <v>0</v>
      </c>
      <c r="D400" s="118">
        <f>'Initial Client Information'!D400</f>
        <v>0</v>
      </c>
      <c r="E400" s="130">
        <f>'Initial Client Information'!E400</f>
        <v>0</v>
      </c>
      <c r="F400" s="140"/>
      <c r="G400" s="136"/>
      <c r="H400" s="136"/>
      <c r="I400" s="142"/>
      <c r="J400" s="176">
        <f>'Discharge Information'!F400</f>
        <v>0</v>
      </c>
      <c r="K400" s="87"/>
    </row>
    <row r="401" spans="1:11" ht="60" customHeight="1" x14ac:dyDescent="0.25">
      <c r="A401" s="1">
        <f t="shared" si="6"/>
        <v>389</v>
      </c>
      <c r="B401" s="116">
        <f>'Initial Client Information'!B401</f>
        <v>0</v>
      </c>
      <c r="C401" s="117">
        <f>'Initial Client Information'!C401</f>
        <v>0</v>
      </c>
      <c r="D401" s="118">
        <f>'Initial Client Information'!D401</f>
        <v>0</v>
      </c>
      <c r="E401" s="130">
        <f>'Initial Client Information'!E401</f>
        <v>0</v>
      </c>
      <c r="F401" s="140"/>
      <c r="G401" s="136"/>
      <c r="H401" s="136"/>
      <c r="I401" s="142"/>
      <c r="J401" s="176">
        <f>'Discharge Information'!F401</f>
        <v>0</v>
      </c>
      <c r="K401" s="87"/>
    </row>
    <row r="402" spans="1:11" ht="60" customHeight="1" x14ac:dyDescent="0.25">
      <c r="A402" s="1">
        <f t="shared" si="6"/>
        <v>390</v>
      </c>
      <c r="B402" s="116">
        <f>'Initial Client Information'!B402</f>
        <v>0</v>
      </c>
      <c r="C402" s="117">
        <f>'Initial Client Information'!C402</f>
        <v>0</v>
      </c>
      <c r="D402" s="118">
        <f>'Initial Client Information'!D402</f>
        <v>0</v>
      </c>
      <c r="E402" s="130">
        <f>'Initial Client Information'!E402</f>
        <v>0</v>
      </c>
      <c r="F402" s="140"/>
      <c r="G402" s="136"/>
      <c r="H402" s="136"/>
      <c r="I402" s="142"/>
      <c r="J402" s="176">
        <f>'Discharge Information'!F402</f>
        <v>0</v>
      </c>
      <c r="K402" s="87"/>
    </row>
    <row r="403" spans="1:11" ht="60" customHeight="1" x14ac:dyDescent="0.25">
      <c r="A403" s="1">
        <f t="shared" si="6"/>
        <v>391</v>
      </c>
      <c r="B403" s="116">
        <f>'Initial Client Information'!B403</f>
        <v>0</v>
      </c>
      <c r="C403" s="117">
        <f>'Initial Client Information'!C403</f>
        <v>0</v>
      </c>
      <c r="D403" s="118">
        <f>'Initial Client Information'!D403</f>
        <v>0</v>
      </c>
      <c r="E403" s="130">
        <f>'Initial Client Information'!E403</f>
        <v>0</v>
      </c>
      <c r="F403" s="140"/>
      <c r="G403" s="136"/>
      <c r="H403" s="136"/>
      <c r="I403" s="142"/>
      <c r="J403" s="176">
        <f>'Discharge Information'!F403</f>
        <v>0</v>
      </c>
      <c r="K403" s="87"/>
    </row>
    <row r="404" spans="1:11" ht="60" customHeight="1" x14ac:dyDescent="0.25">
      <c r="A404" s="1">
        <f t="shared" si="6"/>
        <v>392</v>
      </c>
      <c r="B404" s="116">
        <f>'Initial Client Information'!B404</f>
        <v>0</v>
      </c>
      <c r="C404" s="117">
        <f>'Initial Client Information'!C404</f>
        <v>0</v>
      </c>
      <c r="D404" s="118">
        <f>'Initial Client Information'!D404</f>
        <v>0</v>
      </c>
      <c r="E404" s="130">
        <f>'Initial Client Information'!E404</f>
        <v>0</v>
      </c>
      <c r="F404" s="140"/>
      <c r="G404" s="136"/>
      <c r="H404" s="136"/>
      <c r="I404" s="142"/>
      <c r="J404" s="176">
        <f>'Discharge Information'!F404</f>
        <v>0</v>
      </c>
      <c r="K404" s="87"/>
    </row>
    <row r="405" spans="1:11" ht="60" customHeight="1" x14ac:dyDescent="0.25">
      <c r="A405" s="1">
        <f t="shared" si="6"/>
        <v>393</v>
      </c>
      <c r="B405" s="116">
        <f>'Initial Client Information'!B405</f>
        <v>0</v>
      </c>
      <c r="C405" s="117">
        <f>'Initial Client Information'!C405</f>
        <v>0</v>
      </c>
      <c r="D405" s="118">
        <f>'Initial Client Information'!D405</f>
        <v>0</v>
      </c>
      <c r="E405" s="130">
        <f>'Initial Client Information'!E405</f>
        <v>0</v>
      </c>
      <c r="F405" s="140"/>
      <c r="G405" s="136"/>
      <c r="H405" s="136"/>
      <c r="I405" s="142"/>
      <c r="J405" s="176">
        <f>'Discharge Information'!F405</f>
        <v>0</v>
      </c>
      <c r="K405" s="87"/>
    </row>
    <row r="406" spans="1:11" ht="60" customHeight="1" x14ac:dyDescent="0.25">
      <c r="A406" s="1">
        <f t="shared" si="6"/>
        <v>394</v>
      </c>
      <c r="B406" s="116">
        <f>'Initial Client Information'!B406</f>
        <v>0</v>
      </c>
      <c r="C406" s="117">
        <f>'Initial Client Information'!C406</f>
        <v>0</v>
      </c>
      <c r="D406" s="118">
        <f>'Initial Client Information'!D406</f>
        <v>0</v>
      </c>
      <c r="E406" s="130">
        <f>'Initial Client Information'!E406</f>
        <v>0</v>
      </c>
      <c r="F406" s="140"/>
      <c r="G406" s="136"/>
      <c r="H406" s="136"/>
      <c r="I406" s="142"/>
      <c r="J406" s="176">
        <f>'Discharge Information'!F406</f>
        <v>0</v>
      </c>
      <c r="K406" s="87"/>
    </row>
    <row r="407" spans="1:11" ht="60" customHeight="1" x14ac:dyDescent="0.25">
      <c r="A407" s="1">
        <f t="shared" si="6"/>
        <v>395</v>
      </c>
      <c r="B407" s="116">
        <f>'Initial Client Information'!B407</f>
        <v>0</v>
      </c>
      <c r="C407" s="117">
        <f>'Initial Client Information'!C407</f>
        <v>0</v>
      </c>
      <c r="D407" s="118">
        <f>'Initial Client Information'!D407</f>
        <v>0</v>
      </c>
      <c r="E407" s="130">
        <f>'Initial Client Information'!E407</f>
        <v>0</v>
      </c>
      <c r="F407" s="140"/>
      <c r="G407" s="136"/>
      <c r="H407" s="136"/>
      <c r="I407" s="142"/>
      <c r="J407" s="176">
        <f>'Discharge Information'!F407</f>
        <v>0</v>
      </c>
      <c r="K407" s="87"/>
    </row>
    <row r="408" spans="1:11" ht="60" customHeight="1" x14ac:dyDescent="0.25">
      <c r="A408" s="1">
        <f t="shared" si="6"/>
        <v>396</v>
      </c>
      <c r="B408" s="116">
        <f>'Initial Client Information'!B408</f>
        <v>0</v>
      </c>
      <c r="C408" s="117">
        <f>'Initial Client Information'!C408</f>
        <v>0</v>
      </c>
      <c r="D408" s="118">
        <f>'Initial Client Information'!D408</f>
        <v>0</v>
      </c>
      <c r="E408" s="130">
        <f>'Initial Client Information'!E408</f>
        <v>0</v>
      </c>
      <c r="F408" s="140"/>
      <c r="G408" s="136"/>
      <c r="H408" s="136"/>
      <c r="I408" s="142"/>
      <c r="J408" s="176">
        <f>'Discharge Information'!F408</f>
        <v>0</v>
      </c>
      <c r="K408" s="87"/>
    </row>
    <row r="409" spans="1:11" ht="60" customHeight="1" x14ac:dyDescent="0.25">
      <c r="A409" s="1">
        <f t="shared" si="6"/>
        <v>397</v>
      </c>
      <c r="B409" s="116">
        <f>'Initial Client Information'!B409</f>
        <v>0</v>
      </c>
      <c r="C409" s="117">
        <f>'Initial Client Information'!C409</f>
        <v>0</v>
      </c>
      <c r="D409" s="118">
        <f>'Initial Client Information'!D409</f>
        <v>0</v>
      </c>
      <c r="E409" s="130">
        <f>'Initial Client Information'!E409</f>
        <v>0</v>
      </c>
      <c r="F409" s="140"/>
      <c r="G409" s="136"/>
      <c r="H409" s="136"/>
      <c r="I409" s="142"/>
      <c r="J409" s="176">
        <f>'Discharge Information'!F409</f>
        <v>0</v>
      </c>
      <c r="K409" s="87"/>
    </row>
    <row r="410" spans="1:11" ht="60" customHeight="1" x14ac:dyDescent="0.25">
      <c r="A410" s="1">
        <f t="shared" si="6"/>
        <v>398</v>
      </c>
      <c r="B410" s="116">
        <f>'Initial Client Information'!B410</f>
        <v>0</v>
      </c>
      <c r="C410" s="117">
        <f>'Initial Client Information'!C410</f>
        <v>0</v>
      </c>
      <c r="D410" s="118">
        <f>'Initial Client Information'!D410</f>
        <v>0</v>
      </c>
      <c r="E410" s="130">
        <f>'Initial Client Information'!E410</f>
        <v>0</v>
      </c>
      <c r="F410" s="140"/>
      <c r="G410" s="136"/>
      <c r="H410" s="136"/>
      <c r="I410" s="142"/>
      <c r="J410" s="176">
        <f>'Discharge Information'!F410</f>
        <v>0</v>
      </c>
      <c r="K410" s="87"/>
    </row>
    <row r="411" spans="1:11" ht="60" customHeight="1" x14ac:dyDescent="0.25">
      <c r="A411" s="1">
        <f t="shared" si="6"/>
        <v>399</v>
      </c>
      <c r="B411" s="116">
        <f>'Initial Client Information'!B411</f>
        <v>0</v>
      </c>
      <c r="C411" s="117">
        <f>'Initial Client Information'!C411</f>
        <v>0</v>
      </c>
      <c r="D411" s="118">
        <f>'Initial Client Information'!D411</f>
        <v>0</v>
      </c>
      <c r="E411" s="130">
        <f>'Initial Client Information'!E411</f>
        <v>0</v>
      </c>
      <c r="F411" s="140"/>
      <c r="G411" s="136"/>
      <c r="H411" s="136"/>
      <c r="I411" s="142"/>
      <c r="J411" s="176">
        <f>'Discharge Information'!F411</f>
        <v>0</v>
      </c>
      <c r="K411" s="87"/>
    </row>
    <row r="412" spans="1:11" ht="60" customHeight="1" x14ac:dyDescent="0.25">
      <c r="A412" s="1">
        <f t="shared" si="6"/>
        <v>400</v>
      </c>
      <c r="B412" s="116">
        <f>'Initial Client Information'!B412</f>
        <v>0</v>
      </c>
      <c r="C412" s="117">
        <f>'Initial Client Information'!C412</f>
        <v>0</v>
      </c>
      <c r="D412" s="118">
        <f>'Initial Client Information'!D412</f>
        <v>0</v>
      </c>
      <c r="E412" s="130">
        <f>'Initial Client Information'!E412</f>
        <v>0</v>
      </c>
      <c r="F412" s="140"/>
      <c r="G412" s="136"/>
      <c r="H412" s="136"/>
      <c r="I412" s="142"/>
      <c r="J412" s="176">
        <f>'Discharge Information'!F412</f>
        <v>0</v>
      </c>
      <c r="K412" s="87"/>
    </row>
    <row r="413" spans="1:11" ht="60" customHeight="1" x14ac:dyDescent="0.25">
      <c r="A413" s="1">
        <f t="shared" si="6"/>
        <v>401</v>
      </c>
      <c r="B413" s="116">
        <f>'Initial Client Information'!B413</f>
        <v>0</v>
      </c>
      <c r="C413" s="117">
        <f>'Initial Client Information'!C413</f>
        <v>0</v>
      </c>
      <c r="D413" s="118">
        <f>'Initial Client Information'!D413</f>
        <v>0</v>
      </c>
      <c r="E413" s="130">
        <f>'Initial Client Information'!E413</f>
        <v>0</v>
      </c>
      <c r="F413" s="140"/>
      <c r="G413" s="136"/>
      <c r="H413" s="136"/>
      <c r="I413" s="142"/>
      <c r="J413" s="176">
        <f>'Discharge Information'!F413</f>
        <v>0</v>
      </c>
      <c r="K413" s="87"/>
    </row>
    <row r="414" spans="1:11" ht="60" customHeight="1" x14ac:dyDescent="0.25">
      <c r="A414" s="1">
        <f t="shared" si="6"/>
        <v>402</v>
      </c>
      <c r="B414" s="116">
        <f>'Initial Client Information'!B414</f>
        <v>0</v>
      </c>
      <c r="C414" s="117">
        <f>'Initial Client Information'!C414</f>
        <v>0</v>
      </c>
      <c r="D414" s="118">
        <f>'Initial Client Information'!D414</f>
        <v>0</v>
      </c>
      <c r="E414" s="130">
        <f>'Initial Client Information'!E414</f>
        <v>0</v>
      </c>
      <c r="F414" s="140"/>
      <c r="G414" s="136"/>
      <c r="H414" s="136"/>
      <c r="I414" s="142"/>
      <c r="J414" s="176">
        <f>'Discharge Information'!F414</f>
        <v>0</v>
      </c>
      <c r="K414" s="87"/>
    </row>
    <row r="415" spans="1:11" ht="60" customHeight="1" x14ac:dyDescent="0.25">
      <c r="A415" s="1">
        <f t="shared" si="6"/>
        <v>403</v>
      </c>
      <c r="B415" s="116">
        <f>'Initial Client Information'!B415</f>
        <v>0</v>
      </c>
      <c r="C415" s="117">
        <f>'Initial Client Information'!C415</f>
        <v>0</v>
      </c>
      <c r="D415" s="118">
        <f>'Initial Client Information'!D415</f>
        <v>0</v>
      </c>
      <c r="E415" s="130">
        <f>'Initial Client Information'!E415</f>
        <v>0</v>
      </c>
      <c r="F415" s="140"/>
      <c r="G415" s="136"/>
      <c r="H415" s="136"/>
      <c r="I415" s="142"/>
      <c r="J415" s="176">
        <f>'Discharge Information'!F415</f>
        <v>0</v>
      </c>
      <c r="K415" s="87"/>
    </row>
    <row r="416" spans="1:11" ht="60" customHeight="1" x14ac:dyDescent="0.25">
      <c r="A416" s="1">
        <f t="shared" si="6"/>
        <v>404</v>
      </c>
      <c r="B416" s="116">
        <f>'Initial Client Information'!B416</f>
        <v>0</v>
      </c>
      <c r="C416" s="117">
        <f>'Initial Client Information'!C416</f>
        <v>0</v>
      </c>
      <c r="D416" s="118">
        <f>'Initial Client Information'!D416</f>
        <v>0</v>
      </c>
      <c r="E416" s="130">
        <f>'Initial Client Information'!E416</f>
        <v>0</v>
      </c>
      <c r="F416" s="140"/>
      <c r="G416" s="136"/>
      <c r="H416" s="136"/>
      <c r="I416" s="142"/>
      <c r="J416" s="176">
        <f>'Discharge Information'!F416</f>
        <v>0</v>
      </c>
      <c r="K416" s="87"/>
    </row>
    <row r="417" spans="1:11" ht="60" customHeight="1" x14ac:dyDescent="0.25">
      <c r="A417" s="1">
        <f t="shared" si="6"/>
        <v>405</v>
      </c>
      <c r="B417" s="116">
        <f>'Initial Client Information'!B417</f>
        <v>0</v>
      </c>
      <c r="C417" s="117">
        <f>'Initial Client Information'!C417</f>
        <v>0</v>
      </c>
      <c r="D417" s="118">
        <f>'Initial Client Information'!D417</f>
        <v>0</v>
      </c>
      <c r="E417" s="130">
        <f>'Initial Client Information'!E417</f>
        <v>0</v>
      </c>
      <c r="F417" s="140"/>
      <c r="G417" s="136"/>
      <c r="H417" s="136"/>
      <c r="I417" s="142"/>
      <c r="J417" s="176">
        <f>'Discharge Information'!F417</f>
        <v>0</v>
      </c>
      <c r="K417" s="87"/>
    </row>
    <row r="418" spans="1:11" ht="60" customHeight="1" x14ac:dyDescent="0.25">
      <c r="A418" s="1">
        <f t="shared" si="6"/>
        <v>406</v>
      </c>
      <c r="B418" s="116">
        <f>'Initial Client Information'!B418</f>
        <v>0</v>
      </c>
      <c r="C418" s="117">
        <f>'Initial Client Information'!C418</f>
        <v>0</v>
      </c>
      <c r="D418" s="118">
        <f>'Initial Client Information'!D418</f>
        <v>0</v>
      </c>
      <c r="E418" s="130">
        <f>'Initial Client Information'!E418</f>
        <v>0</v>
      </c>
      <c r="F418" s="140"/>
      <c r="G418" s="136"/>
      <c r="H418" s="136"/>
      <c r="I418" s="142"/>
      <c r="J418" s="176">
        <f>'Discharge Information'!F418</f>
        <v>0</v>
      </c>
      <c r="K418" s="87"/>
    </row>
    <row r="419" spans="1:11" ht="60" customHeight="1" x14ac:dyDescent="0.25">
      <c r="A419" s="1">
        <f t="shared" si="6"/>
        <v>407</v>
      </c>
      <c r="B419" s="116">
        <f>'Initial Client Information'!B419</f>
        <v>0</v>
      </c>
      <c r="C419" s="117">
        <f>'Initial Client Information'!C419</f>
        <v>0</v>
      </c>
      <c r="D419" s="118">
        <f>'Initial Client Information'!D419</f>
        <v>0</v>
      </c>
      <c r="E419" s="130">
        <f>'Initial Client Information'!E419</f>
        <v>0</v>
      </c>
      <c r="F419" s="140"/>
      <c r="G419" s="136"/>
      <c r="H419" s="136"/>
      <c r="I419" s="142"/>
      <c r="J419" s="176">
        <f>'Discharge Information'!F419</f>
        <v>0</v>
      </c>
      <c r="K419" s="87"/>
    </row>
    <row r="420" spans="1:11" ht="60" customHeight="1" x14ac:dyDescent="0.25">
      <c r="A420" s="1">
        <f t="shared" si="6"/>
        <v>408</v>
      </c>
      <c r="B420" s="116">
        <f>'Initial Client Information'!B420</f>
        <v>0</v>
      </c>
      <c r="C420" s="117">
        <f>'Initial Client Information'!C420</f>
        <v>0</v>
      </c>
      <c r="D420" s="118">
        <f>'Initial Client Information'!D420</f>
        <v>0</v>
      </c>
      <c r="E420" s="130">
        <f>'Initial Client Information'!E420</f>
        <v>0</v>
      </c>
      <c r="F420" s="140"/>
      <c r="G420" s="136"/>
      <c r="H420" s="136"/>
      <c r="I420" s="142"/>
      <c r="J420" s="176">
        <f>'Discharge Information'!F420</f>
        <v>0</v>
      </c>
      <c r="K420" s="87"/>
    </row>
    <row r="421" spans="1:11" ht="60" customHeight="1" x14ac:dyDescent="0.25">
      <c r="A421" s="1">
        <f t="shared" si="6"/>
        <v>409</v>
      </c>
      <c r="B421" s="116">
        <f>'Initial Client Information'!B421</f>
        <v>0</v>
      </c>
      <c r="C421" s="117">
        <f>'Initial Client Information'!C421</f>
        <v>0</v>
      </c>
      <c r="D421" s="118">
        <f>'Initial Client Information'!D421</f>
        <v>0</v>
      </c>
      <c r="E421" s="130">
        <f>'Initial Client Information'!E421</f>
        <v>0</v>
      </c>
      <c r="F421" s="140"/>
      <c r="G421" s="136"/>
      <c r="H421" s="136"/>
      <c r="I421" s="142"/>
      <c r="J421" s="176">
        <f>'Discharge Information'!F421</f>
        <v>0</v>
      </c>
      <c r="K421" s="87"/>
    </row>
    <row r="422" spans="1:11" ht="60" customHeight="1" x14ac:dyDescent="0.25">
      <c r="A422" s="1">
        <f t="shared" si="6"/>
        <v>410</v>
      </c>
      <c r="B422" s="116">
        <f>'Initial Client Information'!B422</f>
        <v>0</v>
      </c>
      <c r="C422" s="117">
        <f>'Initial Client Information'!C422</f>
        <v>0</v>
      </c>
      <c r="D422" s="118">
        <f>'Initial Client Information'!D422</f>
        <v>0</v>
      </c>
      <c r="E422" s="130">
        <f>'Initial Client Information'!E422</f>
        <v>0</v>
      </c>
      <c r="F422" s="140"/>
      <c r="G422" s="136"/>
      <c r="H422" s="136"/>
      <c r="I422" s="142"/>
      <c r="J422" s="176">
        <f>'Discharge Information'!F422</f>
        <v>0</v>
      </c>
      <c r="K422" s="87"/>
    </row>
    <row r="423" spans="1:11" ht="60" customHeight="1" x14ac:dyDescent="0.25">
      <c r="A423" s="1">
        <f t="shared" si="6"/>
        <v>411</v>
      </c>
      <c r="B423" s="116">
        <f>'Initial Client Information'!B423</f>
        <v>0</v>
      </c>
      <c r="C423" s="117">
        <f>'Initial Client Information'!C423</f>
        <v>0</v>
      </c>
      <c r="D423" s="118">
        <f>'Initial Client Information'!D423</f>
        <v>0</v>
      </c>
      <c r="E423" s="130">
        <f>'Initial Client Information'!E423</f>
        <v>0</v>
      </c>
      <c r="F423" s="140"/>
      <c r="G423" s="136"/>
      <c r="H423" s="136"/>
      <c r="I423" s="142"/>
      <c r="J423" s="176">
        <f>'Discharge Information'!F423</f>
        <v>0</v>
      </c>
      <c r="K423" s="87"/>
    </row>
    <row r="424" spans="1:11" ht="60" customHeight="1" x14ac:dyDescent="0.25">
      <c r="A424" s="1">
        <f t="shared" si="6"/>
        <v>412</v>
      </c>
      <c r="B424" s="116">
        <f>'Initial Client Information'!B424</f>
        <v>0</v>
      </c>
      <c r="C424" s="117">
        <f>'Initial Client Information'!C424</f>
        <v>0</v>
      </c>
      <c r="D424" s="118">
        <f>'Initial Client Information'!D424</f>
        <v>0</v>
      </c>
      <c r="E424" s="130">
        <f>'Initial Client Information'!E424</f>
        <v>0</v>
      </c>
      <c r="F424" s="140"/>
      <c r="G424" s="136"/>
      <c r="H424" s="136"/>
      <c r="I424" s="142"/>
      <c r="J424" s="176">
        <f>'Discharge Information'!F424</f>
        <v>0</v>
      </c>
      <c r="K424" s="87"/>
    </row>
    <row r="425" spans="1:11" ht="60" customHeight="1" x14ac:dyDescent="0.25">
      <c r="A425" s="1">
        <f t="shared" si="6"/>
        <v>413</v>
      </c>
      <c r="B425" s="116">
        <f>'Initial Client Information'!B425</f>
        <v>0</v>
      </c>
      <c r="C425" s="117">
        <f>'Initial Client Information'!C425</f>
        <v>0</v>
      </c>
      <c r="D425" s="118">
        <f>'Initial Client Information'!D425</f>
        <v>0</v>
      </c>
      <c r="E425" s="130">
        <f>'Initial Client Information'!E425</f>
        <v>0</v>
      </c>
      <c r="F425" s="140"/>
      <c r="G425" s="136"/>
      <c r="H425" s="136"/>
      <c r="I425" s="142"/>
      <c r="J425" s="176">
        <f>'Discharge Information'!F425</f>
        <v>0</v>
      </c>
      <c r="K425" s="87"/>
    </row>
    <row r="426" spans="1:11" ht="60" customHeight="1" x14ac:dyDescent="0.25">
      <c r="A426" s="1">
        <f t="shared" si="6"/>
        <v>414</v>
      </c>
      <c r="B426" s="116">
        <f>'Initial Client Information'!B426</f>
        <v>0</v>
      </c>
      <c r="C426" s="117">
        <f>'Initial Client Information'!C426</f>
        <v>0</v>
      </c>
      <c r="D426" s="118">
        <f>'Initial Client Information'!D426</f>
        <v>0</v>
      </c>
      <c r="E426" s="130">
        <f>'Initial Client Information'!E426</f>
        <v>0</v>
      </c>
      <c r="F426" s="140"/>
      <c r="G426" s="136"/>
      <c r="H426" s="136"/>
      <c r="I426" s="142"/>
      <c r="J426" s="176">
        <f>'Discharge Information'!F426</f>
        <v>0</v>
      </c>
      <c r="K426" s="87"/>
    </row>
    <row r="427" spans="1:11" ht="60" customHeight="1" x14ac:dyDescent="0.25">
      <c r="A427" s="1">
        <f t="shared" si="6"/>
        <v>415</v>
      </c>
      <c r="B427" s="116">
        <f>'Initial Client Information'!B427</f>
        <v>0</v>
      </c>
      <c r="C427" s="117">
        <f>'Initial Client Information'!C427</f>
        <v>0</v>
      </c>
      <c r="D427" s="118">
        <f>'Initial Client Information'!D427</f>
        <v>0</v>
      </c>
      <c r="E427" s="130">
        <f>'Initial Client Information'!E427</f>
        <v>0</v>
      </c>
      <c r="F427" s="140"/>
      <c r="G427" s="136"/>
      <c r="H427" s="136"/>
      <c r="I427" s="142"/>
      <c r="J427" s="176">
        <f>'Discharge Information'!F427</f>
        <v>0</v>
      </c>
      <c r="K427" s="87"/>
    </row>
    <row r="428" spans="1:11" ht="60" customHeight="1" x14ac:dyDescent="0.25">
      <c r="A428" s="1">
        <f t="shared" si="6"/>
        <v>416</v>
      </c>
      <c r="B428" s="116">
        <f>'Initial Client Information'!B428</f>
        <v>0</v>
      </c>
      <c r="C428" s="117">
        <f>'Initial Client Information'!C428</f>
        <v>0</v>
      </c>
      <c r="D428" s="118">
        <f>'Initial Client Information'!D428</f>
        <v>0</v>
      </c>
      <c r="E428" s="130">
        <f>'Initial Client Information'!E428</f>
        <v>0</v>
      </c>
      <c r="F428" s="140"/>
      <c r="G428" s="136"/>
      <c r="H428" s="136"/>
      <c r="I428" s="142"/>
      <c r="J428" s="176">
        <f>'Discharge Information'!F428</f>
        <v>0</v>
      </c>
      <c r="K428" s="87"/>
    </row>
    <row r="429" spans="1:11" ht="60" customHeight="1" x14ac:dyDescent="0.25">
      <c r="A429" s="1">
        <f t="shared" si="6"/>
        <v>417</v>
      </c>
      <c r="B429" s="116">
        <f>'Initial Client Information'!B429</f>
        <v>0</v>
      </c>
      <c r="C429" s="117">
        <f>'Initial Client Information'!C429</f>
        <v>0</v>
      </c>
      <c r="D429" s="118">
        <f>'Initial Client Information'!D429</f>
        <v>0</v>
      </c>
      <c r="E429" s="130">
        <f>'Initial Client Information'!E429</f>
        <v>0</v>
      </c>
      <c r="F429" s="140"/>
      <c r="G429" s="136"/>
      <c r="H429" s="136"/>
      <c r="I429" s="142"/>
      <c r="J429" s="176">
        <f>'Discharge Information'!F429</f>
        <v>0</v>
      </c>
      <c r="K429" s="87"/>
    </row>
    <row r="430" spans="1:11" ht="60" customHeight="1" x14ac:dyDescent="0.25">
      <c r="A430" s="1">
        <f t="shared" si="6"/>
        <v>418</v>
      </c>
      <c r="B430" s="116">
        <f>'Initial Client Information'!B430</f>
        <v>0</v>
      </c>
      <c r="C430" s="117">
        <f>'Initial Client Information'!C430</f>
        <v>0</v>
      </c>
      <c r="D430" s="118">
        <f>'Initial Client Information'!D430</f>
        <v>0</v>
      </c>
      <c r="E430" s="130">
        <f>'Initial Client Information'!E430</f>
        <v>0</v>
      </c>
      <c r="F430" s="140"/>
      <c r="G430" s="136"/>
      <c r="H430" s="136"/>
      <c r="I430" s="142"/>
      <c r="J430" s="176">
        <f>'Discharge Information'!F430</f>
        <v>0</v>
      </c>
      <c r="K430" s="87"/>
    </row>
    <row r="431" spans="1:11" ht="60" customHeight="1" x14ac:dyDescent="0.25">
      <c r="A431" s="1">
        <f t="shared" si="6"/>
        <v>419</v>
      </c>
      <c r="B431" s="116">
        <f>'Initial Client Information'!B431</f>
        <v>0</v>
      </c>
      <c r="C431" s="117">
        <f>'Initial Client Information'!C431</f>
        <v>0</v>
      </c>
      <c r="D431" s="118">
        <f>'Initial Client Information'!D431</f>
        <v>0</v>
      </c>
      <c r="E431" s="130">
        <f>'Initial Client Information'!E431</f>
        <v>0</v>
      </c>
      <c r="F431" s="140"/>
      <c r="G431" s="136"/>
      <c r="H431" s="136"/>
      <c r="I431" s="142"/>
      <c r="J431" s="176">
        <f>'Discharge Information'!F431</f>
        <v>0</v>
      </c>
      <c r="K431" s="87"/>
    </row>
    <row r="432" spans="1:11" ht="60" customHeight="1" x14ac:dyDescent="0.25">
      <c r="A432" s="1">
        <f t="shared" si="6"/>
        <v>420</v>
      </c>
      <c r="B432" s="116">
        <f>'Initial Client Information'!B432</f>
        <v>0</v>
      </c>
      <c r="C432" s="117">
        <f>'Initial Client Information'!C432</f>
        <v>0</v>
      </c>
      <c r="D432" s="118">
        <f>'Initial Client Information'!D432</f>
        <v>0</v>
      </c>
      <c r="E432" s="130">
        <f>'Initial Client Information'!E432</f>
        <v>0</v>
      </c>
      <c r="F432" s="140"/>
      <c r="G432" s="136"/>
      <c r="H432" s="136"/>
      <c r="I432" s="142"/>
      <c r="J432" s="176">
        <f>'Discharge Information'!F432</f>
        <v>0</v>
      </c>
      <c r="K432" s="87"/>
    </row>
    <row r="433" spans="1:11" ht="60" customHeight="1" x14ac:dyDescent="0.25">
      <c r="A433" s="1">
        <f t="shared" si="6"/>
        <v>421</v>
      </c>
      <c r="B433" s="116">
        <f>'Initial Client Information'!B433</f>
        <v>0</v>
      </c>
      <c r="C433" s="117">
        <f>'Initial Client Information'!C433</f>
        <v>0</v>
      </c>
      <c r="D433" s="118">
        <f>'Initial Client Information'!D433</f>
        <v>0</v>
      </c>
      <c r="E433" s="130">
        <f>'Initial Client Information'!E433</f>
        <v>0</v>
      </c>
      <c r="F433" s="140"/>
      <c r="G433" s="136"/>
      <c r="H433" s="136"/>
      <c r="I433" s="142"/>
      <c r="J433" s="176">
        <f>'Discharge Information'!F433</f>
        <v>0</v>
      </c>
      <c r="K433" s="87"/>
    </row>
    <row r="434" spans="1:11" ht="60" customHeight="1" x14ac:dyDescent="0.25">
      <c r="A434" s="1">
        <f t="shared" si="6"/>
        <v>422</v>
      </c>
      <c r="B434" s="116">
        <f>'Initial Client Information'!B434</f>
        <v>0</v>
      </c>
      <c r="C434" s="117">
        <f>'Initial Client Information'!C434</f>
        <v>0</v>
      </c>
      <c r="D434" s="118">
        <f>'Initial Client Information'!D434</f>
        <v>0</v>
      </c>
      <c r="E434" s="130">
        <f>'Initial Client Information'!E434</f>
        <v>0</v>
      </c>
      <c r="F434" s="140"/>
      <c r="G434" s="136"/>
      <c r="H434" s="136"/>
      <c r="I434" s="142"/>
      <c r="J434" s="176">
        <f>'Discharge Information'!F434</f>
        <v>0</v>
      </c>
      <c r="K434" s="87"/>
    </row>
    <row r="435" spans="1:11" ht="60" customHeight="1" x14ac:dyDescent="0.25">
      <c r="A435" s="1">
        <f t="shared" si="6"/>
        <v>423</v>
      </c>
      <c r="B435" s="116">
        <f>'Initial Client Information'!B435</f>
        <v>0</v>
      </c>
      <c r="C435" s="117">
        <f>'Initial Client Information'!C435</f>
        <v>0</v>
      </c>
      <c r="D435" s="118">
        <f>'Initial Client Information'!D435</f>
        <v>0</v>
      </c>
      <c r="E435" s="130">
        <f>'Initial Client Information'!E435</f>
        <v>0</v>
      </c>
      <c r="F435" s="140"/>
      <c r="G435" s="136"/>
      <c r="H435" s="136"/>
      <c r="I435" s="142"/>
      <c r="J435" s="176">
        <f>'Discharge Information'!F435</f>
        <v>0</v>
      </c>
      <c r="K435" s="87"/>
    </row>
    <row r="436" spans="1:11" ht="60" customHeight="1" x14ac:dyDescent="0.25">
      <c r="A436" s="1">
        <f t="shared" si="6"/>
        <v>424</v>
      </c>
      <c r="B436" s="116">
        <f>'Initial Client Information'!B436</f>
        <v>0</v>
      </c>
      <c r="C436" s="117">
        <f>'Initial Client Information'!C436</f>
        <v>0</v>
      </c>
      <c r="D436" s="118">
        <f>'Initial Client Information'!D436</f>
        <v>0</v>
      </c>
      <c r="E436" s="130">
        <f>'Initial Client Information'!E436</f>
        <v>0</v>
      </c>
      <c r="F436" s="140"/>
      <c r="G436" s="136"/>
      <c r="H436" s="136"/>
      <c r="I436" s="142"/>
      <c r="J436" s="176">
        <f>'Discharge Information'!F436</f>
        <v>0</v>
      </c>
      <c r="K436" s="87"/>
    </row>
    <row r="437" spans="1:11" ht="60" customHeight="1" x14ac:dyDescent="0.25">
      <c r="A437" s="1">
        <f t="shared" si="6"/>
        <v>425</v>
      </c>
      <c r="B437" s="116">
        <f>'Initial Client Information'!B437</f>
        <v>0</v>
      </c>
      <c r="C437" s="117">
        <f>'Initial Client Information'!C437</f>
        <v>0</v>
      </c>
      <c r="D437" s="118">
        <f>'Initial Client Information'!D437</f>
        <v>0</v>
      </c>
      <c r="E437" s="130">
        <f>'Initial Client Information'!E437</f>
        <v>0</v>
      </c>
      <c r="F437" s="140"/>
      <c r="G437" s="136"/>
      <c r="H437" s="136"/>
      <c r="I437" s="142"/>
      <c r="J437" s="176">
        <f>'Discharge Information'!F437</f>
        <v>0</v>
      </c>
      <c r="K437" s="87"/>
    </row>
    <row r="438" spans="1:11" ht="60" customHeight="1" x14ac:dyDescent="0.25">
      <c r="A438" s="1">
        <f t="shared" si="6"/>
        <v>426</v>
      </c>
      <c r="B438" s="116">
        <f>'Initial Client Information'!B438</f>
        <v>0</v>
      </c>
      <c r="C438" s="117">
        <f>'Initial Client Information'!C438</f>
        <v>0</v>
      </c>
      <c r="D438" s="118">
        <f>'Initial Client Information'!D438</f>
        <v>0</v>
      </c>
      <c r="E438" s="130">
        <f>'Initial Client Information'!E438</f>
        <v>0</v>
      </c>
      <c r="F438" s="140"/>
      <c r="G438" s="136"/>
      <c r="H438" s="136"/>
      <c r="I438" s="142"/>
      <c r="J438" s="176">
        <f>'Discharge Information'!F438</f>
        <v>0</v>
      </c>
      <c r="K438" s="87"/>
    </row>
    <row r="439" spans="1:11" ht="60" customHeight="1" x14ac:dyDescent="0.25">
      <c r="A439" s="1">
        <f t="shared" si="6"/>
        <v>427</v>
      </c>
      <c r="B439" s="116">
        <f>'Initial Client Information'!B439</f>
        <v>0</v>
      </c>
      <c r="C439" s="117">
        <f>'Initial Client Information'!C439</f>
        <v>0</v>
      </c>
      <c r="D439" s="118">
        <f>'Initial Client Information'!D439</f>
        <v>0</v>
      </c>
      <c r="E439" s="130">
        <f>'Initial Client Information'!E439</f>
        <v>0</v>
      </c>
      <c r="F439" s="140"/>
      <c r="G439" s="136"/>
      <c r="H439" s="136"/>
      <c r="I439" s="142"/>
      <c r="J439" s="176">
        <f>'Discharge Information'!F439</f>
        <v>0</v>
      </c>
      <c r="K439" s="87"/>
    </row>
    <row r="440" spans="1:11" ht="60" customHeight="1" x14ac:dyDescent="0.25">
      <c r="A440" s="1">
        <f t="shared" si="6"/>
        <v>428</v>
      </c>
      <c r="B440" s="116">
        <f>'Initial Client Information'!B440</f>
        <v>0</v>
      </c>
      <c r="C440" s="117">
        <f>'Initial Client Information'!C440</f>
        <v>0</v>
      </c>
      <c r="D440" s="118">
        <f>'Initial Client Information'!D440</f>
        <v>0</v>
      </c>
      <c r="E440" s="130">
        <f>'Initial Client Information'!E440</f>
        <v>0</v>
      </c>
      <c r="F440" s="140"/>
      <c r="G440" s="136"/>
      <c r="H440" s="136"/>
      <c r="I440" s="142"/>
      <c r="J440" s="176">
        <f>'Discharge Information'!F440</f>
        <v>0</v>
      </c>
      <c r="K440" s="87"/>
    </row>
    <row r="441" spans="1:11" ht="60" customHeight="1" x14ac:dyDescent="0.25">
      <c r="A441" s="1">
        <f t="shared" si="6"/>
        <v>429</v>
      </c>
      <c r="B441" s="116">
        <f>'Initial Client Information'!B441</f>
        <v>0</v>
      </c>
      <c r="C441" s="117">
        <f>'Initial Client Information'!C441</f>
        <v>0</v>
      </c>
      <c r="D441" s="118">
        <f>'Initial Client Information'!D441</f>
        <v>0</v>
      </c>
      <c r="E441" s="130">
        <f>'Initial Client Information'!E441</f>
        <v>0</v>
      </c>
      <c r="F441" s="140"/>
      <c r="G441" s="136"/>
      <c r="H441" s="136"/>
      <c r="I441" s="142"/>
      <c r="J441" s="176">
        <f>'Discharge Information'!F441</f>
        <v>0</v>
      </c>
      <c r="K441" s="87"/>
    </row>
    <row r="442" spans="1:11" ht="60" customHeight="1" x14ac:dyDescent="0.25">
      <c r="A442" s="1">
        <f t="shared" si="6"/>
        <v>430</v>
      </c>
      <c r="B442" s="116">
        <f>'Initial Client Information'!B442</f>
        <v>0</v>
      </c>
      <c r="C442" s="117">
        <f>'Initial Client Information'!C442</f>
        <v>0</v>
      </c>
      <c r="D442" s="118">
        <f>'Initial Client Information'!D442</f>
        <v>0</v>
      </c>
      <c r="E442" s="130">
        <f>'Initial Client Information'!E442</f>
        <v>0</v>
      </c>
      <c r="F442" s="140"/>
      <c r="G442" s="136"/>
      <c r="H442" s="136"/>
      <c r="I442" s="142"/>
      <c r="J442" s="176">
        <f>'Discharge Information'!F442</f>
        <v>0</v>
      </c>
      <c r="K442" s="87"/>
    </row>
    <row r="443" spans="1:11" ht="60" customHeight="1" x14ac:dyDescent="0.25">
      <c r="A443" s="1">
        <f t="shared" si="6"/>
        <v>431</v>
      </c>
      <c r="B443" s="116">
        <f>'Initial Client Information'!B443</f>
        <v>0</v>
      </c>
      <c r="C443" s="117">
        <f>'Initial Client Information'!C443</f>
        <v>0</v>
      </c>
      <c r="D443" s="118">
        <f>'Initial Client Information'!D443</f>
        <v>0</v>
      </c>
      <c r="E443" s="130">
        <f>'Initial Client Information'!E443</f>
        <v>0</v>
      </c>
      <c r="F443" s="140"/>
      <c r="G443" s="136"/>
      <c r="H443" s="136"/>
      <c r="I443" s="142"/>
      <c r="J443" s="176">
        <f>'Discharge Information'!F443</f>
        <v>0</v>
      </c>
      <c r="K443" s="87"/>
    </row>
    <row r="444" spans="1:11" ht="60" customHeight="1" x14ac:dyDescent="0.25">
      <c r="A444" s="1">
        <f t="shared" si="6"/>
        <v>432</v>
      </c>
      <c r="B444" s="116">
        <f>'Initial Client Information'!B444</f>
        <v>0</v>
      </c>
      <c r="C444" s="117">
        <f>'Initial Client Information'!C444</f>
        <v>0</v>
      </c>
      <c r="D444" s="118">
        <f>'Initial Client Information'!D444</f>
        <v>0</v>
      </c>
      <c r="E444" s="130">
        <f>'Initial Client Information'!E444</f>
        <v>0</v>
      </c>
      <c r="F444" s="140"/>
      <c r="G444" s="136"/>
      <c r="H444" s="136"/>
      <c r="I444" s="142"/>
      <c r="J444" s="176">
        <f>'Discharge Information'!F444</f>
        <v>0</v>
      </c>
      <c r="K444" s="87"/>
    </row>
    <row r="445" spans="1:11" ht="60" customHeight="1" x14ac:dyDescent="0.25">
      <c r="A445" s="1">
        <f t="shared" si="6"/>
        <v>433</v>
      </c>
      <c r="B445" s="116">
        <f>'Initial Client Information'!B445</f>
        <v>0</v>
      </c>
      <c r="C445" s="117">
        <f>'Initial Client Information'!C445</f>
        <v>0</v>
      </c>
      <c r="D445" s="118">
        <f>'Initial Client Information'!D445</f>
        <v>0</v>
      </c>
      <c r="E445" s="130">
        <f>'Initial Client Information'!E445</f>
        <v>0</v>
      </c>
      <c r="F445" s="140"/>
      <c r="G445" s="136"/>
      <c r="H445" s="136"/>
      <c r="I445" s="142"/>
      <c r="J445" s="176">
        <f>'Discharge Information'!F445</f>
        <v>0</v>
      </c>
      <c r="K445" s="87"/>
    </row>
    <row r="446" spans="1:11" ht="60" customHeight="1" x14ac:dyDescent="0.25">
      <c r="A446" s="1">
        <f t="shared" si="6"/>
        <v>434</v>
      </c>
      <c r="B446" s="116">
        <f>'Initial Client Information'!B446</f>
        <v>0</v>
      </c>
      <c r="C446" s="117">
        <f>'Initial Client Information'!C446</f>
        <v>0</v>
      </c>
      <c r="D446" s="118">
        <f>'Initial Client Information'!D446</f>
        <v>0</v>
      </c>
      <c r="E446" s="130">
        <f>'Initial Client Information'!E446</f>
        <v>0</v>
      </c>
      <c r="F446" s="140"/>
      <c r="G446" s="136"/>
      <c r="H446" s="136"/>
      <c r="I446" s="142"/>
      <c r="J446" s="176">
        <f>'Discharge Information'!F446</f>
        <v>0</v>
      </c>
      <c r="K446" s="87"/>
    </row>
    <row r="447" spans="1:11" ht="60" customHeight="1" x14ac:dyDescent="0.25">
      <c r="A447" s="1">
        <f t="shared" si="6"/>
        <v>435</v>
      </c>
      <c r="B447" s="116">
        <f>'Initial Client Information'!B447</f>
        <v>0</v>
      </c>
      <c r="C447" s="117">
        <f>'Initial Client Information'!C447</f>
        <v>0</v>
      </c>
      <c r="D447" s="118">
        <f>'Initial Client Information'!D447</f>
        <v>0</v>
      </c>
      <c r="E447" s="130">
        <f>'Initial Client Information'!E447</f>
        <v>0</v>
      </c>
      <c r="F447" s="140"/>
      <c r="G447" s="136"/>
      <c r="H447" s="136"/>
      <c r="I447" s="142"/>
      <c r="J447" s="176">
        <f>'Discharge Information'!F447</f>
        <v>0</v>
      </c>
      <c r="K447" s="87"/>
    </row>
    <row r="448" spans="1:11" ht="60" customHeight="1" x14ac:dyDescent="0.25">
      <c r="A448" s="1">
        <f t="shared" si="6"/>
        <v>436</v>
      </c>
      <c r="B448" s="116">
        <f>'Initial Client Information'!B448</f>
        <v>0</v>
      </c>
      <c r="C448" s="117">
        <f>'Initial Client Information'!C448</f>
        <v>0</v>
      </c>
      <c r="D448" s="118">
        <f>'Initial Client Information'!D448</f>
        <v>0</v>
      </c>
      <c r="E448" s="130">
        <f>'Initial Client Information'!E448</f>
        <v>0</v>
      </c>
      <c r="F448" s="140"/>
      <c r="G448" s="136"/>
      <c r="H448" s="136"/>
      <c r="I448" s="142"/>
      <c r="J448" s="176">
        <f>'Discharge Information'!F448</f>
        <v>0</v>
      </c>
      <c r="K448" s="87"/>
    </row>
    <row r="449" spans="1:11" ht="60" customHeight="1" x14ac:dyDescent="0.25">
      <c r="A449" s="1">
        <f t="shared" si="6"/>
        <v>437</v>
      </c>
      <c r="B449" s="116">
        <f>'Initial Client Information'!B449</f>
        <v>0</v>
      </c>
      <c r="C449" s="117">
        <f>'Initial Client Information'!C449</f>
        <v>0</v>
      </c>
      <c r="D449" s="118">
        <f>'Initial Client Information'!D449</f>
        <v>0</v>
      </c>
      <c r="E449" s="130">
        <f>'Initial Client Information'!E449</f>
        <v>0</v>
      </c>
      <c r="F449" s="140"/>
      <c r="G449" s="136"/>
      <c r="H449" s="136"/>
      <c r="I449" s="142"/>
      <c r="J449" s="176">
        <f>'Discharge Information'!F449</f>
        <v>0</v>
      </c>
      <c r="K449" s="87"/>
    </row>
    <row r="450" spans="1:11" ht="60" customHeight="1" x14ac:dyDescent="0.25">
      <c r="A450" s="1">
        <f t="shared" si="6"/>
        <v>438</v>
      </c>
      <c r="B450" s="116">
        <f>'Initial Client Information'!B450</f>
        <v>0</v>
      </c>
      <c r="C450" s="117">
        <f>'Initial Client Information'!C450</f>
        <v>0</v>
      </c>
      <c r="D450" s="118">
        <f>'Initial Client Information'!D450</f>
        <v>0</v>
      </c>
      <c r="E450" s="130">
        <f>'Initial Client Information'!E450</f>
        <v>0</v>
      </c>
      <c r="F450" s="140"/>
      <c r="G450" s="136"/>
      <c r="H450" s="136"/>
      <c r="I450" s="142"/>
      <c r="J450" s="176">
        <f>'Discharge Information'!F450</f>
        <v>0</v>
      </c>
      <c r="K450" s="87"/>
    </row>
    <row r="451" spans="1:11" ht="60" customHeight="1" x14ac:dyDescent="0.25">
      <c r="A451" s="1">
        <f t="shared" si="6"/>
        <v>439</v>
      </c>
      <c r="B451" s="116">
        <f>'Initial Client Information'!B451</f>
        <v>0</v>
      </c>
      <c r="C451" s="117">
        <f>'Initial Client Information'!C451</f>
        <v>0</v>
      </c>
      <c r="D451" s="118">
        <f>'Initial Client Information'!D451</f>
        <v>0</v>
      </c>
      <c r="E451" s="130">
        <f>'Initial Client Information'!E451</f>
        <v>0</v>
      </c>
      <c r="F451" s="140"/>
      <c r="G451" s="136"/>
      <c r="H451" s="136"/>
      <c r="I451" s="142"/>
      <c r="J451" s="176">
        <f>'Discharge Information'!F451</f>
        <v>0</v>
      </c>
      <c r="K451" s="87"/>
    </row>
    <row r="452" spans="1:11" ht="60" customHeight="1" x14ac:dyDescent="0.25">
      <c r="A452" s="1">
        <f t="shared" si="6"/>
        <v>440</v>
      </c>
      <c r="B452" s="116">
        <f>'Initial Client Information'!B452</f>
        <v>0</v>
      </c>
      <c r="C452" s="117">
        <f>'Initial Client Information'!C452</f>
        <v>0</v>
      </c>
      <c r="D452" s="118">
        <f>'Initial Client Information'!D452</f>
        <v>0</v>
      </c>
      <c r="E452" s="130">
        <f>'Initial Client Information'!E452</f>
        <v>0</v>
      </c>
      <c r="F452" s="140"/>
      <c r="G452" s="136"/>
      <c r="H452" s="136"/>
      <c r="I452" s="142"/>
      <c r="J452" s="176">
        <f>'Discharge Information'!F452</f>
        <v>0</v>
      </c>
      <c r="K452" s="87"/>
    </row>
    <row r="453" spans="1:11" ht="60" customHeight="1" x14ac:dyDescent="0.25">
      <c r="A453" s="1">
        <f t="shared" si="6"/>
        <v>441</v>
      </c>
      <c r="B453" s="116">
        <f>'Initial Client Information'!B453</f>
        <v>0</v>
      </c>
      <c r="C453" s="117">
        <f>'Initial Client Information'!C453</f>
        <v>0</v>
      </c>
      <c r="D453" s="118">
        <f>'Initial Client Information'!D453</f>
        <v>0</v>
      </c>
      <c r="E453" s="130">
        <f>'Initial Client Information'!E453</f>
        <v>0</v>
      </c>
      <c r="F453" s="140"/>
      <c r="G453" s="136"/>
      <c r="H453" s="136"/>
      <c r="I453" s="142"/>
      <c r="J453" s="176">
        <f>'Discharge Information'!F453</f>
        <v>0</v>
      </c>
      <c r="K453" s="87"/>
    </row>
    <row r="454" spans="1:11" ht="60" customHeight="1" x14ac:dyDescent="0.25">
      <c r="A454" s="1">
        <f t="shared" si="6"/>
        <v>442</v>
      </c>
      <c r="B454" s="116">
        <f>'Initial Client Information'!B454</f>
        <v>0</v>
      </c>
      <c r="C454" s="117">
        <f>'Initial Client Information'!C454</f>
        <v>0</v>
      </c>
      <c r="D454" s="118">
        <f>'Initial Client Information'!D454</f>
        <v>0</v>
      </c>
      <c r="E454" s="130">
        <f>'Initial Client Information'!E454</f>
        <v>0</v>
      </c>
      <c r="F454" s="140"/>
      <c r="G454" s="136"/>
      <c r="H454" s="136"/>
      <c r="I454" s="142"/>
      <c r="J454" s="176">
        <f>'Discharge Information'!F454</f>
        <v>0</v>
      </c>
      <c r="K454" s="87"/>
    </row>
    <row r="455" spans="1:11" ht="60" customHeight="1" x14ac:dyDescent="0.25">
      <c r="A455" s="1">
        <f t="shared" si="6"/>
        <v>443</v>
      </c>
      <c r="B455" s="116">
        <f>'Initial Client Information'!B455</f>
        <v>0</v>
      </c>
      <c r="C455" s="117">
        <f>'Initial Client Information'!C455</f>
        <v>0</v>
      </c>
      <c r="D455" s="118">
        <f>'Initial Client Information'!D455</f>
        <v>0</v>
      </c>
      <c r="E455" s="130">
        <f>'Initial Client Information'!E455</f>
        <v>0</v>
      </c>
      <c r="F455" s="140"/>
      <c r="G455" s="136"/>
      <c r="H455" s="136"/>
      <c r="I455" s="142"/>
      <c r="J455" s="176">
        <f>'Discharge Information'!F455</f>
        <v>0</v>
      </c>
      <c r="K455" s="87"/>
    </row>
    <row r="456" spans="1:11" ht="60" customHeight="1" x14ac:dyDescent="0.25">
      <c r="A456" s="1">
        <f t="shared" si="6"/>
        <v>444</v>
      </c>
      <c r="B456" s="116">
        <f>'Initial Client Information'!B456</f>
        <v>0</v>
      </c>
      <c r="C456" s="117">
        <f>'Initial Client Information'!C456</f>
        <v>0</v>
      </c>
      <c r="D456" s="118">
        <f>'Initial Client Information'!D456</f>
        <v>0</v>
      </c>
      <c r="E456" s="130">
        <f>'Initial Client Information'!E456</f>
        <v>0</v>
      </c>
      <c r="F456" s="140"/>
      <c r="G456" s="136"/>
      <c r="H456" s="136"/>
      <c r="I456" s="142"/>
      <c r="J456" s="176">
        <f>'Discharge Information'!F456</f>
        <v>0</v>
      </c>
      <c r="K456" s="87"/>
    </row>
    <row r="457" spans="1:11" ht="60" customHeight="1" x14ac:dyDescent="0.25">
      <c r="A457" s="1">
        <f t="shared" si="6"/>
        <v>445</v>
      </c>
      <c r="B457" s="116">
        <f>'Initial Client Information'!B457</f>
        <v>0</v>
      </c>
      <c r="C457" s="117">
        <f>'Initial Client Information'!C457</f>
        <v>0</v>
      </c>
      <c r="D457" s="118">
        <f>'Initial Client Information'!D457</f>
        <v>0</v>
      </c>
      <c r="E457" s="130">
        <f>'Initial Client Information'!E457</f>
        <v>0</v>
      </c>
      <c r="F457" s="140"/>
      <c r="G457" s="136"/>
      <c r="H457" s="136"/>
      <c r="I457" s="142"/>
      <c r="J457" s="176">
        <f>'Discharge Information'!F457</f>
        <v>0</v>
      </c>
      <c r="K457" s="87"/>
    </row>
    <row r="458" spans="1:11" ht="60" customHeight="1" x14ac:dyDescent="0.25">
      <c r="A458" s="1">
        <f t="shared" si="6"/>
        <v>446</v>
      </c>
      <c r="B458" s="116">
        <f>'Initial Client Information'!B458</f>
        <v>0</v>
      </c>
      <c r="C458" s="117">
        <f>'Initial Client Information'!C458</f>
        <v>0</v>
      </c>
      <c r="D458" s="118">
        <f>'Initial Client Information'!D458</f>
        <v>0</v>
      </c>
      <c r="E458" s="130">
        <f>'Initial Client Information'!E458</f>
        <v>0</v>
      </c>
      <c r="F458" s="140"/>
      <c r="G458" s="136"/>
      <c r="H458" s="136"/>
      <c r="I458" s="142"/>
      <c r="J458" s="176">
        <f>'Discharge Information'!F458</f>
        <v>0</v>
      </c>
      <c r="K458" s="87"/>
    </row>
    <row r="459" spans="1:11" ht="60" customHeight="1" x14ac:dyDescent="0.25">
      <c r="A459" s="1">
        <f t="shared" si="6"/>
        <v>447</v>
      </c>
      <c r="B459" s="116">
        <f>'Initial Client Information'!B459</f>
        <v>0</v>
      </c>
      <c r="C459" s="117">
        <f>'Initial Client Information'!C459</f>
        <v>0</v>
      </c>
      <c r="D459" s="118">
        <f>'Initial Client Information'!D459</f>
        <v>0</v>
      </c>
      <c r="E459" s="130">
        <f>'Initial Client Information'!E459</f>
        <v>0</v>
      </c>
      <c r="F459" s="140"/>
      <c r="G459" s="136"/>
      <c r="H459" s="136"/>
      <c r="I459" s="142"/>
      <c r="J459" s="176">
        <f>'Discharge Information'!F459</f>
        <v>0</v>
      </c>
      <c r="K459" s="87"/>
    </row>
    <row r="460" spans="1:11" ht="60" customHeight="1" x14ac:dyDescent="0.25">
      <c r="A460" s="1">
        <f t="shared" si="6"/>
        <v>448</v>
      </c>
      <c r="B460" s="116">
        <f>'Initial Client Information'!B460</f>
        <v>0</v>
      </c>
      <c r="C460" s="117">
        <f>'Initial Client Information'!C460</f>
        <v>0</v>
      </c>
      <c r="D460" s="118">
        <f>'Initial Client Information'!D460</f>
        <v>0</v>
      </c>
      <c r="E460" s="130">
        <f>'Initial Client Information'!E460</f>
        <v>0</v>
      </c>
      <c r="F460" s="140"/>
      <c r="G460" s="136"/>
      <c r="H460" s="136"/>
      <c r="I460" s="142"/>
      <c r="J460" s="176">
        <f>'Discharge Information'!F460</f>
        <v>0</v>
      </c>
      <c r="K460" s="87"/>
    </row>
    <row r="461" spans="1:11" ht="60" customHeight="1" x14ac:dyDescent="0.25">
      <c r="A461" s="1">
        <f t="shared" si="6"/>
        <v>449</v>
      </c>
      <c r="B461" s="116">
        <f>'Initial Client Information'!B461</f>
        <v>0</v>
      </c>
      <c r="C461" s="117">
        <f>'Initial Client Information'!C461</f>
        <v>0</v>
      </c>
      <c r="D461" s="118">
        <f>'Initial Client Information'!D461</f>
        <v>0</v>
      </c>
      <c r="E461" s="130">
        <f>'Initial Client Information'!E461</f>
        <v>0</v>
      </c>
      <c r="F461" s="140"/>
      <c r="G461" s="136"/>
      <c r="H461" s="136"/>
      <c r="I461" s="142"/>
      <c r="J461" s="176">
        <f>'Discharge Information'!F461</f>
        <v>0</v>
      </c>
      <c r="K461" s="87"/>
    </row>
    <row r="462" spans="1:11" ht="60" customHeight="1" x14ac:dyDescent="0.25">
      <c r="A462" s="1">
        <f t="shared" ref="A462:A512" si="7">ROW(A450)</f>
        <v>450</v>
      </c>
      <c r="B462" s="116">
        <f>'Initial Client Information'!B462</f>
        <v>0</v>
      </c>
      <c r="C462" s="117">
        <f>'Initial Client Information'!C462</f>
        <v>0</v>
      </c>
      <c r="D462" s="118">
        <f>'Initial Client Information'!D462</f>
        <v>0</v>
      </c>
      <c r="E462" s="130">
        <f>'Initial Client Information'!E462</f>
        <v>0</v>
      </c>
      <c r="F462" s="140"/>
      <c r="G462" s="136"/>
      <c r="H462" s="136"/>
      <c r="I462" s="142"/>
      <c r="J462" s="176">
        <f>'Discharge Information'!F462</f>
        <v>0</v>
      </c>
      <c r="K462" s="87"/>
    </row>
    <row r="463" spans="1:11" ht="60" customHeight="1" x14ac:dyDescent="0.25">
      <c r="A463" s="1">
        <f t="shared" si="7"/>
        <v>451</v>
      </c>
      <c r="B463" s="116">
        <f>'Initial Client Information'!B463</f>
        <v>0</v>
      </c>
      <c r="C463" s="117">
        <f>'Initial Client Information'!C463</f>
        <v>0</v>
      </c>
      <c r="D463" s="118">
        <f>'Initial Client Information'!D463</f>
        <v>0</v>
      </c>
      <c r="E463" s="130">
        <f>'Initial Client Information'!E463</f>
        <v>0</v>
      </c>
      <c r="F463" s="140"/>
      <c r="G463" s="136"/>
      <c r="H463" s="136"/>
      <c r="I463" s="142"/>
      <c r="J463" s="176">
        <f>'Discharge Information'!F463</f>
        <v>0</v>
      </c>
      <c r="K463" s="87"/>
    </row>
    <row r="464" spans="1:11" ht="60" customHeight="1" x14ac:dyDescent="0.25">
      <c r="A464" s="1">
        <f t="shared" si="7"/>
        <v>452</v>
      </c>
      <c r="B464" s="116">
        <f>'Initial Client Information'!B464</f>
        <v>0</v>
      </c>
      <c r="C464" s="117">
        <f>'Initial Client Information'!C464</f>
        <v>0</v>
      </c>
      <c r="D464" s="118">
        <f>'Initial Client Information'!D464</f>
        <v>0</v>
      </c>
      <c r="E464" s="130">
        <f>'Initial Client Information'!E464</f>
        <v>0</v>
      </c>
      <c r="F464" s="140"/>
      <c r="G464" s="136"/>
      <c r="H464" s="136"/>
      <c r="I464" s="142"/>
      <c r="J464" s="176">
        <f>'Discharge Information'!F464</f>
        <v>0</v>
      </c>
      <c r="K464" s="87"/>
    </row>
    <row r="465" spans="1:11" ht="60" customHeight="1" x14ac:dyDescent="0.25">
      <c r="A465" s="1">
        <f t="shared" si="7"/>
        <v>453</v>
      </c>
      <c r="B465" s="116">
        <f>'Initial Client Information'!B465</f>
        <v>0</v>
      </c>
      <c r="C465" s="117">
        <f>'Initial Client Information'!C465</f>
        <v>0</v>
      </c>
      <c r="D465" s="118">
        <f>'Initial Client Information'!D465</f>
        <v>0</v>
      </c>
      <c r="E465" s="130">
        <f>'Initial Client Information'!E465</f>
        <v>0</v>
      </c>
      <c r="F465" s="140"/>
      <c r="G465" s="136"/>
      <c r="H465" s="136"/>
      <c r="I465" s="142"/>
      <c r="J465" s="176">
        <f>'Discharge Information'!F465</f>
        <v>0</v>
      </c>
      <c r="K465" s="87"/>
    </row>
    <row r="466" spans="1:11" ht="60" customHeight="1" x14ac:dyDescent="0.25">
      <c r="A466" s="1">
        <f t="shared" si="7"/>
        <v>454</v>
      </c>
      <c r="B466" s="116">
        <f>'Initial Client Information'!B466</f>
        <v>0</v>
      </c>
      <c r="C466" s="117">
        <f>'Initial Client Information'!C466</f>
        <v>0</v>
      </c>
      <c r="D466" s="118">
        <f>'Initial Client Information'!D466</f>
        <v>0</v>
      </c>
      <c r="E466" s="130">
        <f>'Initial Client Information'!E466</f>
        <v>0</v>
      </c>
      <c r="F466" s="140"/>
      <c r="G466" s="136"/>
      <c r="H466" s="136"/>
      <c r="I466" s="142"/>
      <c r="J466" s="176">
        <f>'Discharge Information'!F466</f>
        <v>0</v>
      </c>
      <c r="K466" s="87"/>
    </row>
    <row r="467" spans="1:11" ht="60" customHeight="1" x14ac:dyDescent="0.25">
      <c r="A467" s="1">
        <f t="shared" si="7"/>
        <v>455</v>
      </c>
      <c r="B467" s="116">
        <f>'Initial Client Information'!B467</f>
        <v>0</v>
      </c>
      <c r="C467" s="117">
        <f>'Initial Client Information'!C467</f>
        <v>0</v>
      </c>
      <c r="D467" s="118">
        <f>'Initial Client Information'!D467</f>
        <v>0</v>
      </c>
      <c r="E467" s="130">
        <f>'Initial Client Information'!E467</f>
        <v>0</v>
      </c>
      <c r="F467" s="140"/>
      <c r="G467" s="136"/>
      <c r="H467" s="136"/>
      <c r="I467" s="142"/>
      <c r="J467" s="176">
        <f>'Discharge Information'!F467</f>
        <v>0</v>
      </c>
      <c r="K467" s="87"/>
    </row>
    <row r="468" spans="1:11" ht="60" customHeight="1" x14ac:dyDescent="0.25">
      <c r="A468" s="1">
        <f t="shared" si="7"/>
        <v>456</v>
      </c>
      <c r="B468" s="116">
        <f>'Initial Client Information'!B468</f>
        <v>0</v>
      </c>
      <c r="C468" s="117">
        <f>'Initial Client Information'!C468</f>
        <v>0</v>
      </c>
      <c r="D468" s="118">
        <f>'Initial Client Information'!D468</f>
        <v>0</v>
      </c>
      <c r="E468" s="130">
        <f>'Initial Client Information'!E468</f>
        <v>0</v>
      </c>
      <c r="F468" s="140"/>
      <c r="G468" s="136"/>
      <c r="H468" s="136"/>
      <c r="I468" s="142"/>
      <c r="J468" s="176">
        <f>'Discharge Information'!F468</f>
        <v>0</v>
      </c>
      <c r="K468" s="87"/>
    </row>
    <row r="469" spans="1:11" ht="60" customHeight="1" x14ac:dyDescent="0.25">
      <c r="A469" s="1">
        <f t="shared" si="7"/>
        <v>457</v>
      </c>
      <c r="B469" s="116">
        <f>'Initial Client Information'!B469</f>
        <v>0</v>
      </c>
      <c r="C469" s="117">
        <f>'Initial Client Information'!C469</f>
        <v>0</v>
      </c>
      <c r="D469" s="118">
        <f>'Initial Client Information'!D469</f>
        <v>0</v>
      </c>
      <c r="E469" s="130">
        <f>'Initial Client Information'!E469</f>
        <v>0</v>
      </c>
      <c r="F469" s="140"/>
      <c r="G469" s="136"/>
      <c r="H469" s="136"/>
      <c r="I469" s="142"/>
      <c r="J469" s="176">
        <f>'Discharge Information'!F469</f>
        <v>0</v>
      </c>
      <c r="K469" s="87"/>
    </row>
    <row r="470" spans="1:11" ht="60" customHeight="1" x14ac:dyDescent="0.25">
      <c r="A470" s="1">
        <f t="shared" si="7"/>
        <v>458</v>
      </c>
      <c r="B470" s="116">
        <f>'Initial Client Information'!B470</f>
        <v>0</v>
      </c>
      <c r="C470" s="117">
        <f>'Initial Client Information'!C470</f>
        <v>0</v>
      </c>
      <c r="D470" s="118">
        <f>'Initial Client Information'!D470</f>
        <v>0</v>
      </c>
      <c r="E470" s="130">
        <f>'Initial Client Information'!E470</f>
        <v>0</v>
      </c>
      <c r="F470" s="140"/>
      <c r="G470" s="136"/>
      <c r="H470" s="136"/>
      <c r="I470" s="142"/>
      <c r="J470" s="176">
        <f>'Discharge Information'!F470</f>
        <v>0</v>
      </c>
      <c r="K470" s="87"/>
    </row>
    <row r="471" spans="1:11" ht="60" customHeight="1" x14ac:dyDescent="0.25">
      <c r="A471" s="1">
        <f t="shared" si="7"/>
        <v>459</v>
      </c>
      <c r="B471" s="116">
        <f>'Initial Client Information'!B471</f>
        <v>0</v>
      </c>
      <c r="C471" s="117">
        <f>'Initial Client Information'!C471</f>
        <v>0</v>
      </c>
      <c r="D471" s="118">
        <f>'Initial Client Information'!D471</f>
        <v>0</v>
      </c>
      <c r="E471" s="130">
        <f>'Initial Client Information'!E471</f>
        <v>0</v>
      </c>
      <c r="F471" s="140"/>
      <c r="G471" s="136"/>
      <c r="H471" s="136"/>
      <c r="I471" s="142"/>
      <c r="J471" s="176">
        <f>'Discharge Information'!F471</f>
        <v>0</v>
      </c>
      <c r="K471" s="87"/>
    </row>
    <row r="472" spans="1:11" ht="60" customHeight="1" x14ac:dyDescent="0.25">
      <c r="A472" s="1">
        <f t="shared" si="7"/>
        <v>460</v>
      </c>
      <c r="B472" s="116">
        <f>'Initial Client Information'!B472</f>
        <v>0</v>
      </c>
      <c r="C472" s="117">
        <f>'Initial Client Information'!C472</f>
        <v>0</v>
      </c>
      <c r="D472" s="118">
        <f>'Initial Client Information'!D472</f>
        <v>0</v>
      </c>
      <c r="E472" s="130">
        <f>'Initial Client Information'!E472</f>
        <v>0</v>
      </c>
      <c r="F472" s="140"/>
      <c r="G472" s="136"/>
      <c r="H472" s="136"/>
      <c r="I472" s="142"/>
      <c r="J472" s="176">
        <f>'Discharge Information'!F472</f>
        <v>0</v>
      </c>
      <c r="K472" s="87"/>
    </row>
    <row r="473" spans="1:11" ht="60" customHeight="1" x14ac:dyDescent="0.25">
      <c r="A473" s="1">
        <f t="shared" si="7"/>
        <v>461</v>
      </c>
      <c r="B473" s="116">
        <f>'Initial Client Information'!B473</f>
        <v>0</v>
      </c>
      <c r="C473" s="117">
        <f>'Initial Client Information'!C473</f>
        <v>0</v>
      </c>
      <c r="D473" s="118">
        <f>'Initial Client Information'!D473</f>
        <v>0</v>
      </c>
      <c r="E473" s="130">
        <f>'Initial Client Information'!E473</f>
        <v>0</v>
      </c>
      <c r="F473" s="140"/>
      <c r="G473" s="136"/>
      <c r="H473" s="136"/>
      <c r="I473" s="142"/>
      <c r="J473" s="176">
        <f>'Discharge Information'!F473</f>
        <v>0</v>
      </c>
      <c r="K473" s="87"/>
    </row>
    <row r="474" spans="1:11" ht="60" customHeight="1" x14ac:dyDescent="0.25">
      <c r="A474" s="1">
        <f t="shared" si="7"/>
        <v>462</v>
      </c>
      <c r="B474" s="116">
        <f>'Initial Client Information'!B474</f>
        <v>0</v>
      </c>
      <c r="C474" s="117">
        <f>'Initial Client Information'!C474</f>
        <v>0</v>
      </c>
      <c r="D474" s="118">
        <f>'Initial Client Information'!D474</f>
        <v>0</v>
      </c>
      <c r="E474" s="130">
        <f>'Initial Client Information'!E474</f>
        <v>0</v>
      </c>
      <c r="F474" s="140"/>
      <c r="G474" s="136"/>
      <c r="H474" s="136"/>
      <c r="I474" s="142"/>
      <c r="J474" s="176">
        <f>'Discharge Information'!F474</f>
        <v>0</v>
      </c>
      <c r="K474" s="87"/>
    </row>
    <row r="475" spans="1:11" ht="60" customHeight="1" x14ac:dyDescent="0.25">
      <c r="A475" s="1">
        <f t="shared" si="7"/>
        <v>463</v>
      </c>
      <c r="B475" s="116">
        <f>'Initial Client Information'!B475</f>
        <v>0</v>
      </c>
      <c r="C475" s="117">
        <f>'Initial Client Information'!C475</f>
        <v>0</v>
      </c>
      <c r="D475" s="118">
        <f>'Initial Client Information'!D475</f>
        <v>0</v>
      </c>
      <c r="E475" s="130">
        <f>'Initial Client Information'!E475</f>
        <v>0</v>
      </c>
      <c r="F475" s="140"/>
      <c r="G475" s="136"/>
      <c r="H475" s="136"/>
      <c r="I475" s="142"/>
      <c r="J475" s="176">
        <f>'Discharge Information'!F475</f>
        <v>0</v>
      </c>
      <c r="K475" s="87"/>
    </row>
    <row r="476" spans="1:11" ht="60" customHeight="1" x14ac:dyDescent="0.25">
      <c r="A476" s="1">
        <f t="shared" si="7"/>
        <v>464</v>
      </c>
      <c r="B476" s="116">
        <f>'Initial Client Information'!B476</f>
        <v>0</v>
      </c>
      <c r="C476" s="117">
        <f>'Initial Client Information'!C476</f>
        <v>0</v>
      </c>
      <c r="D476" s="118">
        <f>'Initial Client Information'!D476</f>
        <v>0</v>
      </c>
      <c r="E476" s="130">
        <f>'Initial Client Information'!E476</f>
        <v>0</v>
      </c>
      <c r="F476" s="140"/>
      <c r="G476" s="136"/>
      <c r="H476" s="136"/>
      <c r="I476" s="142"/>
      <c r="J476" s="176">
        <f>'Discharge Information'!F476</f>
        <v>0</v>
      </c>
      <c r="K476" s="87"/>
    </row>
    <row r="477" spans="1:11" ht="60" customHeight="1" x14ac:dyDescent="0.25">
      <c r="A477" s="1">
        <f t="shared" si="7"/>
        <v>465</v>
      </c>
      <c r="B477" s="116">
        <f>'Initial Client Information'!B477</f>
        <v>0</v>
      </c>
      <c r="C477" s="117">
        <f>'Initial Client Information'!C477</f>
        <v>0</v>
      </c>
      <c r="D477" s="118">
        <f>'Initial Client Information'!D477</f>
        <v>0</v>
      </c>
      <c r="E477" s="130">
        <f>'Initial Client Information'!E477</f>
        <v>0</v>
      </c>
      <c r="F477" s="140"/>
      <c r="G477" s="136"/>
      <c r="H477" s="136"/>
      <c r="I477" s="142"/>
      <c r="J477" s="176">
        <f>'Discharge Information'!F477</f>
        <v>0</v>
      </c>
      <c r="K477" s="87"/>
    </row>
    <row r="478" spans="1:11" ht="60" customHeight="1" x14ac:dyDescent="0.25">
      <c r="A478" s="1">
        <f t="shared" si="7"/>
        <v>466</v>
      </c>
      <c r="B478" s="116">
        <f>'Initial Client Information'!B478</f>
        <v>0</v>
      </c>
      <c r="C478" s="117">
        <f>'Initial Client Information'!C478</f>
        <v>0</v>
      </c>
      <c r="D478" s="118">
        <f>'Initial Client Information'!D478</f>
        <v>0</v>
      </c>
      <c r="E478" s="130">
        <f>'Initial Client Information'!E478</f>
        <v>0</v>
      </c>
      <c r="F478" s="140"/>
      <c r="G478" s="136"/>
      <c r="H478" s="136"/>
      <c r="I478" s="142"/>
      <c r="J478" s="176">
        <f>'Discharge Information'!F478</f>
        <v>0</v>
      </c>
      <c r="K478" s="87"/>
    </row>
    <row r="479" spans="1:11" ht="60" customHeight="1" x14ac:dyDescent="0.25">
      <c r="A479" s="1">
        <f t="shared" si="7"/>
        <v>467</v>
      </c>
      <c r="B479" s="116">
        <f>'Initial Client Information'!B479</f>
        <v>0</v>
      </c>
      <c r="C479" s="117">
        <f>'Initial Client Information'!C479</f>
        <v>0</v>
      </c>
      <c r="D479" s="118">
        <f>'Initial Client Information'!D479</f>
        <v>0</v>
      </c>
      <c r="E479" s="130">
        <f>'Initial Client Information'!E479</f>
        <v>0</v>
      </c>
      <c r="F479" s="140"/>
      <c r="G479" s="136"/>
      <c r="H479" s="136"/>
      <c r="I479" s="142"/>
      <c r="J479" s="176">
        <f>'Discharge Information'!F479</f>
        <v>0</v>
      </c>
      <c r="K479" s="87"/>
    </row>
    <row r="480" spans="1:11" ht="60" customHeight="1" x14ac:dyDescent="0.25">
      <c r="A480" s="1">
        <f t="shared" si="7"/>
        <v>468</v>
      </c>
      <c r="B480" s="116">
        <f>'Initial Client Information'!B480</f>
        <v>0</v>
      </c>
      <c r="C480" s="117">
        <f>'Initial Client Information'!C480</f>
        <v>0</v>
      </c>
      <c r="D480" s="118">
        <f>'Initial Client Information'!D480</f>
        <v>0</v>
      </c>
      <c r="E480" s="130">
        <f>'Initial Client Information'!E480</f>
        <v>0</v>
      </c>
      <c r="F480" s="140"/>
      <c r="G480" s="136"/>
      <c r="H480" s="136"/>
      <c r="I480" s="142"/>
      <c r="J480" s="176">
        <f>'Discharge Information'!F480</f>
        <v>0</v>
      </c>
      <c r="K480" s="87"/>
    </row>
    <row r="481" spans="1:11" ht="60" customHeight="1" x14ac:dyDescent="0.25">
      <c r="A481" s="1">
        <f t="shared" si="7"/>
        <v>469</v>
      </c>
      <c r="B481" s="116">
        <f>'Initial Client Information'!B481</f>
        <v>0</v>
      </c>
      <c r="C481" s="117">
        <f>'Initial Client Information'!C481</f>
        <v>0</v>
      </c>
      <c r="D481" s="118">
        <f>'Initial Client Information'!D481</f>
        <v>0</v>
      </c>
      <c r="E481" s="130">
        <f>'Initial Client Information'!E481</f>
        <v>0</v>
      </c>
      <c r="F481" s="140"/>
      <c r="G481" s="136"/>
      <c r="H481" s="136"/>
      <c r="I481" s="142"/>
      <c r="J481" s="176">
        <f>'Discharge Information'!F481</f>
        <v>0</v>
      </c>
      <c r="K481" s="87"/>
    </row>
    <row r="482" spans="1:11" ht="60" customHeight="1" x14ac:dyDescent="0.25">
      <c r="A482" s="1">
        <f t="shared" si="7"/>
        <v>470</v>
      </c>
      <c r="B482" s="116">
        <f>'Initial Client Information'!B482</f>
        <v>0</v>
      </c>
      <c r="C482" s="117">
        <f>'Initial Client Information'!C482</f>
        <v>0</v>
      </c>
      <c r="D482" s="118">
        <f>'Initial Client Information'!D482</f>
        <v>0</v>
      </c>
      <c r="E482" s="130">
        <f>'Initial Client Information'!E482</f>
        <v>0</v>
      </c>
      <c r="F482" s="140"/>
      <c r="G482" s="136"/>
      <c r="H482" s="136"/>
      <c r="I482" s="142"/>
      <c r="J482" s="176">
        <f>'Discharge Information'!F482</f>
        <v>0</v>
      </c>
      <c r="K482" s="87"/>
    </row>
    <row r="483" spans="1:11" ht="60" customHeight="1" x14ac:dyDescent="0.25">
      <c r="A483" s="1">
        <f t="shared" si="7"/>
        <v>471</v>
      </c>
      <c r="B483" s="116">
        <f>'Initial Client Information'!B483</f>
        <v>0</v>
      </c>
      <c r="C483" s="117">
        <f>'Initial Client Information'!C483</f>
        <v>0</v>
      </c>
      <c r="D483" s="118">
        <f>'Initial Client Information'!D483</f>
        <v>0</v>
      </c>
      <c r="E483" s="130">
        <f>'Initial Client Information'!E483</f>
        <v>0</v>
      </c>
      <c r="F483" s="140"/>
      <c r="G483" s="136"/>
      <c r="H483" s="136"/>
      <c r="I483" s="142"/>
      <c r="J483" s="176">
        <f>'Discharge Information'!F483</f>
        <v>0</v>
      </c>
      <c r="K483" s="87"/>
    </row>
    <row r="484" spans="1:11" ht="60" customHeight="1" x14ac:dyDescent="0.25">
      <c r="A484" s="1">
        <f t="shared" si="7"/>
        <v>472</v>
      </c>
      <c r="B484" s="116">
        <f>'Initial Client Information'!B484</f>
        <v>0</v>
      </c>
      <c r="C484" s="117">
        <f>'Initial Client Information'!C484</f>
        <v>0</v>
      </c>
      <c r="D484" s="118">
        <f>'Initial Client Information'!D484</f>
        <v>0</v>
      </c>
      <c r="E484" s="130">
        <f>'Initial Client Information'!E484</f>
        <v>0</v>
      </c>
      <c r="F484" s="140"/>
      <c r="G484" s="136"/>
      <c r="H484" s="136"/>
      <c r="I484" s="142"/>
      <c r="J484" s="176">
        <f>'Discharge Information'!F484</f>
        <v>0</v>
      </c>
      <c r="K484" s="87"/>
    </row>
    <row r="485" spans="1:11" ht="60" customHeight="1" x14ac:dyDescent="0.25">
      <c r="A485" s="1">
        <f t="shared" si="7"/>
        <v>473</v>
      </c>
      <c r="B485" s="116">
        <f>'Initial Client Information'!B485</f>
        <v>0</v>
      </c>
      <c r="C485" s="117">
        <f>'Initial Client Information'!C485</f>
        <v>0</v>
      </c>
      <c r="D485" s="118">
        <f>'Initial Client Information'!D485</f>
        <v>0</v>
      </c>
      <c r="E485" s="130">
        <f>'Initial Client Information'!E485</f>
        <v>0</v>
      </c>
      <c r="F485" s="140"/>
      <c r="G485" s="136"/>
      <c r="H485" s="136"/>
      <c r="I485" s="142"/>
      <c r="J485" s="176">
        <f>'Discharge Information'!F485</f>
        <v>0</v>
      </c>
      <c r="K485" s="87"/>
    </row>
    <row r="486" spans="1:11" ht="60" customHeight="1" x14ac:dyDescent="0.25">
      <c r="A486" s="1">
        <f t="shared" si="7"/>
        <v>474</v>
      </c>
      <c r="B486" s="116">
        <f>'Initial Client Information'!B486</f>
        <v>0</v>
      </c>
      <c r="C486" s="117">
        <f>'Initial Client Information'!C486</f>
        <v>0</v>
      </c>
      <c r="D486" s="118">
        <f>'Initial Client Information'!D486</f>
        <v>0</v>
      </c>
      <c r="E486" s="130">
        <f>'Initial Client Information'!E486</f>
        <v>0</v>
      </c>
      <c r="F486" s="140"/>
      <c r="G486" s="136"/>
      <c r="H486" s="136"/>
      <c r="I486" s="142"/>
      <c r="J486" s="176">
        <f>'Discharge Information'!F486</f>
        <v>0</v>
      </c>
      <c r="K486" s="87"/>
    </row>
    <row r="487" spans="1:11" ht="60" customHeight="1" x14ac:dyDescent="0.25">
      <c r="A487" s="1">
        <f t="shared" si="7"/>
        <v>475</v>
      </c>
      <c r="B487" s="116">
        <f>'Initial Client Information'!B487</f>
        <v>0</v>
      </c>
      <c r="C487" s="117">
        <f>'Initial Client Information'!C487</f>
        <v>0</v>
      </c>
      <c r="D487" s="118">
        <f>'Initial Client Information'!D487</f>
        <v>0</v>
      </c>
      <c r="E487" s="130">
        <f>'Initial Client Information'!E487</f>
        <v>0</v>
      </c>
      <c r="F487" s="140"/>
      <c r="G487" s="136"/>
      <c r="H487" s="136"/>
      <c r="I487" s="142"/>
      <c r="J487" s="176">
        <f>'Discharge Information'!F487</f>
        <v>0</v>
      </c>
      <c r="K487" s="87"/>
    </row>
    <row r="488" spans="1:11" ht="60" customHeight="1" x14ac:dyDescent="0.25">
      <c r="A488" s="1">
        <f t="shared" si="7"/>
        <v>476</v>
      </c>
      <c r="B488" s="116">
        <f>'Initial Client Information'!B488</f>
        <v>0</v>
      </c>
      <c r="C488" s="117">
        <f>'Initial Client Information'!C488</f>
        <v>0</v>
      </c>
      <c r="D488" s="118">
        <f>'Initial Client Information'!D488</f>
        <v>0</v>
      </c>
      <c r="E488" s="130">
        <f>'Initial Client Information'!E488</f>
        <v>0</v>
      </c>
      <c r="F488" s="140"/>
      <c r="G488" s="136"/>
      <c r="H488" s="136"/>
      <c r="I488" s="142"/>
      <c r="J488" s="176">
        <f>'Discharge Information'!F488</f>
        <v>0</v>
      </c>
      <c r="K488" s="87"/>
    </row>
    <row r="489" spans="1:11" ht="60" customHeight="1" x14ac:dyDescent="0.25">
      <c r="A489" s="1">
        <f t="shared" si="7"/>
        <v>477</v>
      </c>
      <c r="B489" s="116">
        <f>'Initial Client Information'!B489</f>
        <v>0</v>
      </c>
      <c r="C489" s="117">
        <f>'Initial Client Information'!C489</f>
        <v>0</v>
      </c>
      <c r="D489" s="118">
        <f>'Initial Client Information'!D489</f>
        <v>0</v>
      </c>
      <c r="E489" s="130">
        <f>'Initial Client Information'!E489</f>
        <v>0</v>
      </c>
      <c r="F489" s="140"/>
      <c r="G489" s="136"/>
      <c r="H489" s="136"/>
      <c r="I489" s="142"/>
      <c r="J489" s="176">
        <f>'Discharge Information'!F489</f>
        <v>0</v>
      </c>
      <c r="K489" s="87"/>
    </row>
    <row r="490" spans="1:11" ht="60" customHeight="1" x14ac:dyDescent="0.25">
      <c r="A490" s="1">
        <f t="shared" si="7"/>
        <v>478</v>
      </c>
      <c r="B490" s="116">
        <f>'Initial Client Information'!B490</f>
        <v>0</v>
      </c>
      <c r="C490" s="117">
        <f>'Initial Client Information'!C490</f>
        <v>0</v>
      </c>
      <c r="D490" s="118">
        <f>'Initial Client Information'!D490</f>
        <v>0</v>
      </c>
      <c r="E490" s="130">
        <f>'Initial Client Information'!E490</f>
        <v>0</v>
      </c>
      <c r="F490" s="140"/>
      <c r="G490" s="136"/>
      <c r="H490" s="136"/>
      <c r="I490" s="142"/>
      <c r="J490" s="176">
        <f>'Discharge Information'!F490</f>
        <v>0</v>
      </c>
      <c r="K490" s="87"/>
    </row>
    <row r="491" spans="1:11" ht="60" customHeight="1" x14ac:dyDescent="0.25">
      <c r="A491" s="1">
        <f t="shared" si="7"/>
        <v>479</v>
      </c>
      <c r="B491" s="116">
        <f>'Initial Client Information'!B491</f>
        <v>0</v>
      </c>
      <c r="C491" s="117">
        <f>'Initial Client Information'!C491</f>
        <v>0</v>
      </c>
      <c r="D491" s="118">
        <f>'Initial Client Information'!D491</f>
        <v>0</v>
      </c>
      <c r="E491" s="130">
        <f>'Initial Client Information'!E491</f>
        <v>0</v>
      </c>
      <c r="F491" s="140"/>
      <c r="G491" s="136"/>
      <c r="H491" s="136"/>
      <c r="I491" s="142"/>
      <c r="J491" s="176">
        <f>'Discharge Information'!F491</f>
        <v>0</v>
      </c>
      <c r="K491" s="87"/>
    </row>
    <row r="492" spans="1:11" ht="60" customHeight="1" x14ac:dyDescent="0.25">
      <c r="A492" s="1">
        <f t="shared" si="7"/>
        <v>480</v>
      </c>
      <c r="B492" s="116">
        <f>'Initial Client Information'!B492</f>
        <v>0</v>
      </c>
      <c r="C492" s="117">
        <f>'Initial Client Information'!C492</f>
        <v>0</v>
      </c>
      <c r="D492" s="118">
        <f>'Initial Client Information'!D492</f>
        <v>0</v>
      </c>
      <c r="E492" s="130">
        <f>'Initial Client Information'!E492</f>
        <v>0</v>
      </c>
      <c r="F492" s="140"/>
      <c r="G492" s="136"/>
      <c r="H492" s="136"/>
      <c r="I492" s="142"/>
      <c r="J492" s="176">
        <f>'Discharge Information'!F492</f>
        <v>0</v>
      </c>
      <c r="K492" s="87"/>
    </row>
    <row r="493" spans="1:11" ht="60" customHeight="1" x14ac:dyDescent="0.25">
      <c r="A493" s="1">
        <f t="shared" si="7"/>
        <v>481</v>
      </c>
      <c r="B493" s="116">
        <f>'Initial Client Information'!B493</f>
        <v>0</v>
      </c>
      <c r="C493" s="117">
        <f>'Initial Client Information'!C493</f>
        <v>0</v>
      </c>
      <c r="D493" s="118">
        <f>'Initial Client Information'!D493</f>
        <v>0</v>
      </c>
      <c r="E493" s="130">
        <f>'Initial Client Information'!E493</f>
        <v>0</v>
      </c>
      <c r="F493" s="140"/>
      <c r="G493" s="136"/>
      <c r="H493" s="136"/>
      <c r="I493" s="142"/>
      <c r="J493" s="176">
        <f>'Discharge Information'!F493</f>
        <v>0</v>
      </c>
      <c r="K493" s="87"/>
    </row>
    <row r="494" spans="1:11" ht="60" customHeight="1" x14ac:dyDescent="0.25">
      <c r="A494" s="1">
        <f t="shared" si="7"/>
        <v>482</v>
      </c>
      <c r="B494" s="116">
        <f>'Initial Client Information'!B494</f>
        <v>0</v>
      </c>
      <c r="C494" s="117">
        <f>'Initial Client Information'!C494</f>
        <v>0</v>
      </c>
      <c r="D494" s="118">
        <f>'Initial Client Information'!D494</f>
        <v>0</v>
      </c>
      <c r="E494" s="130">
        <f>'Initial Client Information'!E494</f>
        <v>0</v>
      </c>
      <c r="F494" s="140"/>
      <c r="G494" s="136"/>
      <c r="H494" s="136"/>
      <c r="I494" s="142"/>
      <c r="J494" s="176">
        <f>'Discharge Information'!F494</f>
        <v>0</v>
      </c>
      <c r="K494" s="87"/>
    </row>
    <row r="495" spans="1:11" ht="60" customHeight="1" x14ac:dyDescent="0.25">
      <c r="A495" s="1">
        <f t="shared" si="7"/>
        <v>483</v>
      </c>
      <c r="B495" s="116">
        <f>'Initial Client Information'!B495</f>
        <v>0</v>
      </c>
      <c r="C495" s="117">
        <f>'Initial Client Information'!C495</f>
        <v>0</v>
      </c>
      <c r="D495" s="118">
        <f>'Initial Client Information'!D495</f>
        <v>0</v>
      </c>
      <c r="E495" s="130">
        <f>'Initial Client Information'!E495</f>
        <v>0</v>
      </c>
      <c r="F495" s="140"/>
      <c r="G495" s="136"/>
      <c r="H495" s="136"/>
      <c r="I495" s="142"/>
      <c r="J495" s="176">
        <f>'Discharge Information'!F495</f>
        <v>0</v>
      </c>
      <c r="K495" s="87"/>
    </row>
    <row r="496" spans="1:11" ht="60" customHeight="1" x14ac:dyDescent="0.25">
      <c r="A496" s="1">
        <f t="shared" si="7"/>
        <v>484</v>
      </c>
      <c r="B496" s="116">
        <f>'Initial Client Information'!B496</f>
        <v>0</v>
      </c>
      <c r="C496" s="117">
        <f>'Initial Client Information'!C496</f>
        <v>0</v>
      </c>
      <c r="D496" s="118">
        <f>'Initial Client Information'!D496</f>
        <v>0</v>
      </c>
      <c r="E496" s="130">
        <f>'Initial Client Information'!E496</f>
        <v>0</v>
      </c>
      <c r="F496" s="140"/>
      <c r="G496" s="136"/>
      <c r="H496" s="136"/>
      <c r="I496" s="142"/>
      <c r="J496" s="176">
        <f>'Discharge Information'!F496</f>
        <v>0</v>
      </c>
      <c r="K496" s="87"/>
    </row>
    <row r="497" spans="1:11" ht="60" customHeight="1" x14ac:dyDescent="0.25">
      <c r="A497" s="1">
        <f t="shared" si="7"/>
        <v>485</v>
      </c>
      <c r="B497" s="116">
        <f>'Initial Client Information'!B497</f>
        <v>0</v>
      </c>
      <c r="C497" s="117">
        <f>'Initial Client Information'!C497</f>
        <v>0</v>
      </c>
      <c r="D497" s="118">
        <f>'Initial Client Information'!D497</f>
        <v>0</v>
      </c>
      <c r="E497" s="130">
        <f>'Initial Client Information'!E497</f>
        <v>0</v>
      </c>
      <c r="F497" s="140"/>
      <c r="G497" s="136"/>
      <c r="H497" s="136"/>
      <c r="I497" s="142"/>
      <c r="J497" s="176">
        <f>'Discharge Information'!F497</f>
        <v>0</v>
      </c>
      <c r="K497" s="87"/>
    </row>
    <row r="498" spans="1:11" ht="60" customHeight="1" x14ac:dyDescent="0.25">
      <c r="A498" s="1">
        <f t="shared" si="7"/>
        <v>486</v>
      </c>
      <c r="B498" s="116">
        <f>'Initial Client Information'!B498</f>
        <v>0</v>
      </c>
      <c r="C498" s="117">
        <f>'Initial Client Information'!C498</f>
        <v>0</v>
      </c>
      <c r="D498" s="118">
        <f>'Initial Client Information'!D498</f>
        <v>0</v>
      </c>
      <c r="E498" s="130">
        <f>'Initial Client Information'!E498</f>
        <v>0</v>
      </c>
      <c r="F498" s="140"/>
      <c r="G498" s="136"/>
      <c r="H498" s="136"/>
      <c r="I498" s="142"/>
      <c r="J498" s="176">
        <f>'Discharge Information'!F498</f>
        <v>0</v>
      </c>
      <c r="K498" s="87"/>
    </row>
    <row r="499" spans="1:11" ht="60" customHeight="1" x14ac:dyDescent="0.25">
      <c r="A499" s="1">
        <f t="shared" si="7"/>
        <v>487</v>
      </c>
      <c r="B499" s="116">
        <f>'Initial Client Information'!B499</f>
        <v>0</v>
      </c>
      <c r="C499" s="117">
        <f>'Initial Client Information'!C499</f>
        <v>0</v>
      </c>
      <c r="D499" s="118">
        <f>'Initial Client Information'!D499</f>
        <v>0</v>
      </c>
      <c r="E499" s="130">
        <f>'Initial Client Information'!E499</f>
        <v>0</v>
      </c>
      <c r="F499" s="140"/>
      <c r="G499" s="136"/>
      <c r="H499" s="136"/>
      <c r="I499" s="142"/>
      <c r="J499" s="176">
        <f>'Discharge Information'!F499</f>
        <v>0</v>
      </c>
      <c r="K499" s="87"/>
    </row>
    <row r="500" spans="1:11" ht="60" customHeight="1" x14ac:dyDescent="0.25">
      <c r="A500" s="1">
        <f t="shared" si="7"/>
        <v>488</v>
      </c>
      <c r="B500" s="116">
        <f>'Initial Client Information'!B500</f>
        <v>0</v>
      </c>
      <c r="C500" s="117">
        <f>'Initial Client Information'!C500</f>
        <v>0</v>
      </c>
      <c r="D500" s="118">
        <f>'Initial Client Information'!D500</f>
        <v>0</v>
      </c>
      <c r="E500" s="130">
        <f>'Initial Client Information'!E500</f>
        <v>0</v>
      </c>
      <c r="F500" s="140"/>
      <c r="G500" s="136"/>
      <c r="H500" s="136"/>
      <c r="I500" s="142"/>
      <c r="J500" s="176">
        <f>'Discharge Information'!F500</f>
        <v>0</v>
      </c>
      <c r="K500" s="87"/>
    </row>
    <row r="501" spans="1:11" ht="60" customHeight="1" x14ac:dyDescent="0.25">
      <c r="A501" s="1">
        <f t="shared" si="7"/>
        <v>489</v>
      </c>
      <c r="B501" s="116">
        <f>'Initial Client Information'!B501</f>
        <v>0</v>
      </c>
      <c r="C501" s="117">
        <f>'Initial Client Information'!C501</f>
        <v>0</v>
      </c>
      <c r="D501" s="118">
        <f>'Initial Client Information'!D501</f>
        <v>0</v>
      </c>
      <c r="E501" s="130">
        <f>'Initial Client Information'!E501</f>
        <v>0</v>
      </c>
      <c r="F501" s="140"/>
      <c r="G501" s="136"/>
      <c r="H501" s="136"/>
      <c r="I501" s="142"/>
      <c r="J501" s="176">
        <f>'Discharge Information'!F501</f>
        <v>0</v>
      </c>
      <c r="K501" s="87"/>
    </row>
    <row r="502" spans="1:11" ht="60" customHeight="1" x14ac:dyDescent="0.25">
      <c r="A502" s="1">
        <f t="shared" si="7"/>
        <v>490</v>
      </c>
      <c r="B502" s="116">
        <f>'Initial Client Information'!B502</f>
        <v>0</v>
      </c>
      <c r="C502" s="117">
        <f>'Initial Client Information'!C502</f>
        <v>0</v>
      </c>
      <c r="D502" s="118">
        <f>'Initial Client Information'!D502</f>
        <v>0</v>
      </c>
      <c r="E502" s="130">
        <f>'Initial Client Information'!E502</f>
        <v>0</v>
      </c>
      <c r="F502" s="140"/>
      <c r="G502" s="136"/>
      <c r="H502" s="136"/>
      <c r="I502" s="142"/>
      <c r="J502" s="176">
        <f>'Discharge Information'!F502</f>
        <v>0</v>
      </c>
      <c r="K502" s="87"/>
    </row>
    <row r="503" spans="1:11" ht="60" customHeight="1" x14ac:dyDescent="0.25">
      <c r="A503" s="1">
        <f t="shared" si="7"/>
        <v>491</v>
      </c>
      <c r="B503" s="116">
        <f>'Initial Client Information'!B503</f>
        <v>0</v>
      </c>
      <c r="C503" s="117">
        <f>'Initial Client Information'!C503</f>
        <v>0</v>
      </c>
      <c r="D503" s="118">
        <f>'Initial Client Information'!D503</f>
        <v>0</v>
      </c>
      <c r="E503" s="130">
        <f>'Initial Client Information'!E503</f>
        <v>0</v>
      </c>
      <c r="F503" s="140"/>
      <c r="G503" s="136"/>
      <c r="H503" s="136"/>
      <c r="I503" s="142"/>
      <c r="J503" s="176">
        <f>'Discharge Information'!F503</f>
        <v>0</v>
      </c>
      <c r="K503" s="87"/>
    </row>
    <row r="504" spans="1:11" ht="60" customHeight="1" x14ac:dyDescent="0.25">
      <c r="A504" s="1">
        <f t="shared" si="7"/>
        <v>492</v>
      </c>
      <c r="B504" s="116">
        <f>'Initial Client Information'!B504</f>
        <v>0</v>
      </c>
      <c r="C504" s="117">
        <f>'Initial Client Information'!C504</f>
        <v>0</v>
      </c>
      <c r="D504" s="118">
        <f>'Initial Client Information'!D504</f>
        <v>0</v>
      </c>
      <c r="E504" s="130">
        <f>'Initial Client Information'!E504</f>
        <v>0</v>
      </c>
      <c r="F504" s="140"/>
      <c r="G504" s="136"/>
      <c r="H504" s="136"/>
      <c r="I504" s="142"/>
      <c r="J504" s="176">
        <f>'Discharge Information'!F504</f>
        <v>0</v>
      </c>
      <c r="K504" s="87"/>
    </row>
    <row r="505" spans="1:11" ht="60" customHeight="1" x14ac:dyDescent="0.25">
      <c r="A505" s="1">
        <f t="shared" si="7"/>
        <v>493</v>
      </c>
      <c r="B505" s="116">
        <f>'Initial Client Information'!B505</f>
        <v>0</v>
      </c>
      <c r="C505" s="117">
        <f>'Initial Client Information'!C505</f>
        <v>0</v>
      </c>
      <c r="D505" s="118">
        <f>'Initial Client Information'!D505</f>
        <v>0</v>
      </c>
      <c r="E505" s="130">
        <f>'Initial Client Information'!E505</f>
        <v>0</v>
      </c>
      <c r="F505" s="140"/>
      <c r="G505" s="136"/>
      <c r="H505" s="136"/>
      <c r="I505" s="142"/>
      <c r="J505" s="176">
        <f>'Discharge Information'!F505</f>
        <v>0</v>
      </c>
      <c r="K505" s="87"/>
    </row>
    <row r="506" spans="1:11" ht="60" customHeight="1" x14ac:dyDescent="0.25">
      <c r="A506" s="1">
        <f t="shared" si="7"/>
        <v>494</v>
      </c>
      <c r="B506" s="116">
        <f>'Initial Client Information'!B506</f>
        <v>0</v>
      </c>
      <c r="C506" s="117">
        <f>'Initial Client Information'!C506</f>
        <v>0</v>
      </c>
      <c r="D506" s="118">
        <f>'Initial Client Information'!D506</f>
        <v>0</v>
      </c>
      <c r="E506" s="130">
        <f>'Initial Client Information'!E506</f>
        <v>0</v>
      </c>
      <c r="F506" s="140"/>
      <c r="G506" s="136"/>
      <c r="H506" s="136"/>
      <c r="I506" s="142"/>
      <c r="J506" s="176">
        <f>'Discharge Information'!F506</f>
        <v>0</v>
      </c>
      <c r="K506" s="87"/>
    </row>
    <row r="507" spans="1:11" ht="60" customHeight="1" x14ac:dyDescent="0.25">
      <c r="A507" s="1">
        <f t="shared" si="7"/>
        <v>495</v>
      </c>
      <c r="B507" s="116">
        <f>'Initial Client Information'!B507</f>
        <v>0</v>
      </c>
      <c r="C507" s="117">
        <f>'Initial Client Information'!C507</f>
        <v>0</v>
      </c>
      <c r="D507" s="118">
        <f>'Initial Client Information'!D507</f>
        <v>0</v>
      </c>
      <c r="E507" s="130">
        <f>'Initial Client Information'!E507</f>
        <v>0</v>
      </c>
      <c r="F507" s="140"/>
      <c r="G507" s="136"/>
      <c r="H507" s="136"/>
      <c r="I507" s="142"/>
      <c r="J507" s="176">
        <f>'Discharge Information'!F507</f>
        <v>0</v>
      </c>
      <c r="K507" s="87"/>
    </row>
    <row r="508" spans="1:11" ht="60" customHeight="1" x14ac:dyDescent="0.25">
      <c r="A508" s="1">
        <f t="shared" si="7"/>
        <v>496</v>
      </c>
      <c r="B508" s="116">
        <f>'Initial Client Information'!B508</f>
        <v>0</v>
      </c>
      <c r="C508" s="117">
        <f>'Initial Client Information'!C508</f>
        <v>0</v>
      </c>
      <c r="D508" s="118">
        <f>'Initial Client Information'!D508</f>
        <v>0</v>
      </c>
      <c r="E508" s="130">
        <f>'Initial Client Information'!E508</f>
        <v>0</v>
      </c>
      <c r="F508" s="140"/>
      <c r="G508" s="136"/>
      <c r="H508" s="136"/>
      <c r="I508" s="142"/>
      <c r="J508" s="176">
        <f>'Discharge Information'!F508</f>
        <v>0</v>
      </c>
      <c r="K508" s="87"/>
    </row>
    <row r="509" spans="1:11" ht="60" customHeight="1" x14ac:dyDescent="0.25">
      <c r="A509" s="1">
        <f t="shared" si="7"/>
        <v>497</v>
      </c>
      <c r="B509" s="116">
        <f>'Initial Client Information'!B509</f>
        <v>0</v>
      </c>
      <c r="C509" s="117">
        <f>'Initial Client Information'!C509</f>
        <v>0</v>
      </c>
      <c r="D509" s="118">
        <f>'Initial Client Information'!D509</f>
        <v>0</v>
      </c>
      <c r="E509" s="130">
        <f>'Initial Client Information'!E509</f>
        <v>0</v>
      </c>
      <c r="F509" s="140"/>
      <c r="G509" s="136"/>
      <c r="H509" s="136"/>
      <c r="I509" s="142"/>
      <c r="J509" s="176">
        <f>'Discharge Information'!F509</f>
        <v>0</v>
      </c>
      <c r="K509" s="87"/>
    </row>
    <row r="510" spans="1:11" ht="60" customHeight="1" x14ac:dyDescent="0.25">
      <c r="A510" s="1">
        <f t="shared" si="7"/>
        <v>498</v>
      </c>
      <c r="B510" s="116">
        <f>'Initial Client Information'!B510</f>
        <v>0</v>
      </c>
      <c r="C510" s="117">
        <f>'Initial Client Information'!C510</f>
        <v>0</v>
      </c>
      <c r="D510" s="118">
        <f>'Initial Client Information'!D510</f>
        <v>0</v>
      </c>
      <c r="E510" s="130">
        <f>'Initial Client Information'!E510</f>
        <v>0</v>
      </c>
      <c r="F510" s="140"/>
      <c r="G510" s="136"/>
      <c r="H510" s="136"/>
      <c r="I510" s="142"/>
      <c r="J510" s="176">
        <f>'Discharge Information'!F510</f>
        <v>0</v>
      </c>
      <c r="K510" s="87"/>
    </row>
    <row r="511" spans="1:11" ht="60" customHeight="1" x14ac:dyDescent="0.25">
      <c r="A511" s="1">
        <f t="shared" si="7"/>
        <v>499</v>
      </c>
      <c r="B511" s="116">
        <f>'Initial Client Information'!B511</f>
        <v>0</v>
      </c>
      <c r="C511" s="117">
        <f>'Initial Client Information'!C511</f>
        <v>0</v>
      </c>
      <c r="D511" s="118">
        <f>'Initial Client Information'!D511</f>
        <v>0</v>
      </c>
      <c r="E511" s="130">
        <f>'Initial Client Information'!E511</f>
        <v>0</v>
      </c>
      <c r="F511" s="140"/>
      <c r="G511" s="136"/>
      <c r="H511" s="136"/>
      <c r="I511" s="142"/>
      <c r="J511" s="176">
        <f>'Discharge Information'!F511</f>
        <v>0</v>
      </c>
      <c r="K511" s="87"/>
    </row>
    <row r="512" spans="1:11" ht="60" customHeight="1" x14ac:dyDescent="0.25">
      <c r="A512" s="1">
        <f t="shared" si="7"/>
        <v>500</v>
      </c>
      <c r="B512" s="116">
        <f>'Initial Client Information'!B512</f>
        <v>0</v>
      </c>
      <c r="C512" s="117">
        <f>'Initial Client Information'!C512</f>
        <v>0</v>
      </c>
      <c r="D512" s="118">
        <f>'Initial Client Information'!D512</f>
        <v>0</v>
      </c>
      <c r="E512" s="130">
        <f>'Initial Client Information'!E512</f>
        <v>0</v>
      </c>
      <c r="F512" s="140"/>
      <c r="G512" s="136"/>
      <c r="H512" s="136"/>
      <c r="I512" s="142"/>
      <c r="J512" s="176">
        <f>'Discharge Information'!F512</f>
        <v>0</v>
      </c>
      <c r="K512" s="87"/>
    </row>
  </sheetData>
  <sheetProtection algorithmName="SHA-512" hashValue="EE60BuhQFG/tvpkn/25rM5Xv7sIghr2fmPC+xpxcjZpptTR+Cac15B6x6ewxzej4wArUhFwGncdzAvjv3uo7ew==" saltValue="gerrg9A1MIgyrjuLE/Uy1w==" spinCount="100000" sheet="1" objects="1" scenarios="1"/>
  <mergeCells count="19">
    <mergeCell ref="A2:K2"/>
    <mergeCell ref="A3:K3"/>
    <mergeCell ref="A4:K4"/>
    <mergeCell ref="A5:D5"/>
    <mergeCell ref="I5:J5"/>
    <mergeCell ref="E5:H5"/>
    <mergeCell ref="A6:D6"/>
    <mergeCell ref="I6:J6"/>
    <mergeCell ref="A7:D8"/>
    <mergeCell ref="I7:J7"/>
    <mergeCell ref="I8:J8"/>
    <mergeCell ref="E6:H6"/>
    <mergeCell ref="E7:H8"/>
    <mergeCell ref="A9:D9"/>
    <mergeCell ref="E9:F9"/>
    <mergeCell ref="I9:J9"/>
    <mergeCell ref="A10:K10"/>
    <mergeCell ref="A11:K11"/>
    <mergeCell ref="G9:H9"/>
  </mergeCells>
  <conditionalFormatting sqref="A13:E512 K13:K512">
    <cfRule type="expression" dxfId="11" priority="645">
      <formula>#REF!&gt;=7/1/2021</formula>
    </cfRule>
  </conditionalFormatting>
  <conditionalFormatting sqref="A13:K512">
    <cfRule type="expression" dxfId="10" priority="1">
      <formula>$J13&gt;=7/1/2021</formula>
    </cfRule>
  </conditionalFormatting>
  <conditionalFormatting sqref="F13:G512 J13:J512">
    <cfRule type="expression" dxfId="9" priority="2">
      <formula>#REF!&gt;=7/1/2021</formula>
    </cfRule>
    <cfRule type="expression" dxfId="8" priority="3">
      <formula>#REF!&gt;=7/1/2021</formula>
    </cfRule>
  </conditionalFormatting>
  <conditionalFormatting sqref="F13:G512">
    <cfRule type="expression" dxfId="7" priority="7">
      <formula>$F13="Other (List in Note Section)"</formula>
    </cfRule>
  </conditionalFormatting>
  <conditionalFormatting sqref="J13:J512">
    <cfRule type="expression" dxfId="6" priority="4">
      <formula>#REF!&gt;=7/1/2021</formula>
    </cfRule>
  </conditionalFormatting>
  <dataValidations count="3">
    <dataValidation allowBlank="1" showInputMessage="1" showErrorMessage="1" prompt="Note Section for Column F" sqref="G13:H512" xr:uid="{2B8A0F30-0344-46AE-809B-C84B3A73FDC7}"/>
    <dataValidation allowBlank="1" showInputMessage="1" showErrorMessage="1" prompt="General Note Section for Quarterly Tab. Do NOT include any identifying information.  " sqref="K13:K512" xr:uid="{2DBB3B9C-0F47-4C8B-9E1C-054238F1367B}"/>
    <dataValidation allowBlank="1" showInputMessage="1" showErrorMessage="1" prompt="will auto populate from Initial Client Information tab. " sqref="B13:E512" xr:uid="{54F2FECD-A17E-4ED8-B660-F96DA79A8AAA}"/>
  </dataValidations>
  <pageMargins left="0.25" right="0.25" top="0.75" bottom="0.75" header="0.3" footer="0.3"/>
  <pageSetup paperSize="3"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EB73B3A9-C7BA-4D13-9EB7-1BFE58401EC2}">
          <x14:formula1>
            <xm:f>boxes!$Z$41:$Z$47</xm:f>
          </x14:formula1>
          <xm:sqref>G9</xm:sqref>
        </x14:dataValidation>
        <x14:dataValidation type="list" allowBlank="1" showInputMessage="1" showErrorMessage="1" prompt="Select an option from drop-down list. " xr:uid="{05C2D289-7B04-4067-9F9D-CDD0053FAFD8}">
          <x14:formula1>
            <xm:f>boxes!$AB$51:$AB$56</xm:f>
          </x14:formula1>
          <xm:sqref>F13:F512</xm:sqref>
        </x14:dataValidation>
        <x14:dataValidation type="list" allowBlank="1" showInputMessage="1" showErrorMessage="1" xr:uid="{7D42C43D-8B93-4BC6-9062-9550D07FDACE}">
          <x14:formula1>
            <xm:f>boxes!$B$2:$B$13</xm:f>
          </x14:formula1>
          <xm:sqref>E9:F9</xm:sqref>
        </x14:dataValidation>
        <x14:dataValidation type="list" allowBlank="1" showInputMessage="1" showErrorMessage="1" prompt="Select an option from drop-down box. " xr:uid="{382F785A-DBE1-4C7C-803F-9ADBDF83B231}">
          <x14:formula1>
            <xm:f>boxes!$M$9:$M$10</xm:f>
          </x14:formula1>
          <xm:sqref>I13:I512</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8BB57-07C1-4DE5-9D0D-F4EBD3BC3F6E}">
  <sheetPr>
    <tabColor rgb="FFFFC000"/>
  </sheetPr>
  <dimension ref="A1:K512"/>
  <sheetViews>
    <sheetView showZeros="0" zoomScale="110" zoomScaleNormal="110" workbookViewId="0">
      <pane ySplit="1" topLeftCell="A2" activePane="bottomLeft" state="frozen"/>
      <selection pane="bottomLeft" activeCell="I13" sqref="I13"/>
    </sheetView>
  </sheetViews>
  <sheetFormatPr defaultColWidth="8.85546875" defaultRowHeight="15" x14ac:dyDescent="0.25"/>
  <cols>
    <col min="1" max="1" width="4.28515625" customWidth="1"/>
    <col min="2" max="2" width="14.7109375" customWidth="1"/>
    <col min="3" max="3" width="14.42578125" customWidth="1"/>
    <col min="4" max="4" width="11.42578125" customWidth="1"/>
    <col min="5" max="5" width="11.28515625" customWidth="1"/>
    <col min="6" max="8" width="16.85546875" customWidth="1"/>
    <col min="9" max="9" width="24.7109375" customWidth="1"/>
    <col min="10" max="10" width="20.140625" customWidth="1"/>
    <col min="11" max="11" width="61.42578125" customWidth="1"/>
  </cols>
  <sheetData>
    <row r="1" spans="1:11" ht="50.1" customHeight="1" thickTop="1" thickBot="1" x14ac:dyDescent="0.3">
      <c r="A1" s="11" t="s">
        <v>15</v>
      </c>
      <c r="B1" s="126" t="s">
        <v>532</v>
      </c>
      <c r="C1" s="126" t="s">
        <v>448</v>
      </c>
      <c r="D1" s="127" t="s">
        <v>445</v>
      </c>
      <c r="E1" s="128" t="s">
        <v>443</v>
      </c>
      <c r="F1" s="145" t="s">
        <v>528</v>
      </c>
      <c r="G1" s="146" t="s">
        <v>494</v>
      </c>
      <c r="H1" s="155" t="s">
        <v>529</v>
      </c>
      <c r="I1" s="147" t="s">
        <v>541</v>
      </c>
      <c r="J1" s="129" t="s">
        <v>514</v>
      </c>
      <c r="K1" s="22" t="s">
        <v>464</v>
      </c>
    </row>
    <row r="2" spans="1:11" ht="16.5" thickTop="1" x14ac:dyDescent="0.25">
      <c r="A2" s="258" t="str">
        <f>'INITIAL SETUP'!A1</f>
        <v>WV Bureau for Behavioral Health - Adult Mental Health Services (Group Homes, Day Support)  R20240601</v>
      </c>
      <c r="B2" s="259"/>
      <c r="C2" s="259"/>
      <c r="D2" s="259"/>
      <c r="E2" s="259"/>
      <c r="F2" s="262"/>
      <c r="G2" s="262"/>
      <c r="H2" s="262"/>
      <c r="I2" s="262"/>
      <c r="J2" s="259"/>
      <c r="K2" s="260"/>
    </row>
    <row r="3" spans="1:11" ht="15.75" x14ac:dyDescent="0.25">
      <c r="A3" s="261" t="str">
        <f>'INITIAL SETUP'!A2</f>
        <v>Grant Year:  FY 2025 (07/01/2024 - 06/30/2025)</v>
      </c>
      <c r="B3" s="262"/>
      <c r="C3" s="262"/>
      <c r="D3" s="262"/>
      <c r="E3" s="262"/>
      <c r="F3" s="262"/>
      <c r="G3" s="262"/>
      <c r="H3" s="262"/>
      <c r="I3" s="262"/>
      <c r="J3" s="262"/>
      <c r="K3" s="263"/>
    </row>
    <row r="4" spans="1:11" x14ac:dyDescent="0.25">
      <c r="A4" s="225" t="str">
        <f>'INITIAL SETUP'!A3</f>
        <v xml:space="preserve">Program reports need to be submitted electronically, via e-mail to BBHReporting@wv.gov  within 25 calendar days of the end of each month </v>
      </c>
      <c r="B4" s="226"/>
      <c r="C4" s="226"/>
      <c r="D4" s="226"/>
      <c r="E4" s="226"/>
      <c r="F4" s="226"/>
      <c r="G4" s="226"/>
      <c r="H4" s="226"/>
      <c r="I4" s="226"/>
      <c r="J4" s="226"/>
      <c r="K4" s="227"/>
    </row>
    <row r="5" spans="1:11" x14ac:dyDescent="0.25">
      <c r="A5" s="206" t="s">
        <v>8</v>
      </c>
      <c r="B5" s="206"/>
      <c r="C5" s="206"/>
      <c r="D5" s="206"/>
      <c r="E5" s="266">
        <f>'INITIAL SETUP'!L4</f>
        <v>0</v>
      </c>
      <c r="F5" s="267"/>
      <c r="G5" s="267"/>
      <c r="H5" s="268"/>
      <c r="I5" s="210" t="s">
        <v>2</v>
      </c>
      <c r="J5" s="212"/>
      <c r="K5" s="42">
        <f>'INITIAL SETUP'!AJ4</f>
        <v>0</v>
      </c>
    </row>
    <row r="6" spans="1:11" ht="30" customHeight="1" x14ac:dyDescent="0.25">
      <c r="A6" s="206" t="s">
        <v>10</v>
      </c>
      <c r="B6" s="206"/>
      <c r="C6" s="206"/>
      <c r="D6" s="206"/>
      <c r="E6" s="298">
        <f>'INITIAL SETUP'!L5</f>
        <v>0</v>
      </c>
      <c r="F6" s="299"/>
      <c r="G6" s="299"/>
      <c r="H6" s="306"/>
      <c r="I6" s="210" t="s">
        <v>9</v>
      </c>
      <c r="J6" s="212"/>
      <c r="K6" s="107">
        <f>'INITIAL SETUP'!AJ5</f>
        <v>0</v>
      </c>
    </row>
    <row r="7" spans="1:11" ht="15" customHeight="1" x14ac:dyDescent="0.25">
      <c r="A7" s="303" t="s">
        <v>0</v>
      </c>
      <c r="B7" s="303"/>
      <c r="C7" s="303"/>
      <c r="D7" s="303"/>
      <c r="E7" s="271">
        <f>'INITIAL SETUP'!L6</f>
        <v>0</v>
      </c>
      <c r="F7" s="272"/>
      <c r="G7" s="272"/>
      <c r="H7" s="273"/>
      <c r="I7" s="210" t="s">
        <v>166</v>
      </c>
      <c r="J7" s="212"/>
      <c r="K7" s="42">
        <f>'INITIAL SETUP'!AJ6</f>
        <v>0</v>
      </c>
    </row>
    <row r="8" spans="1:11" x14ac:dyDescent="0.25">
      <c r="A8" s="303"/>
      <c r="B8" s="303"/>
      <c r="C8" s="303"/>
      <c r="D8" s="303"/>
      <c r="E8" s="274"/>
      <c r="F8" s="275"/>
      <c r="G8" s="275"/>
      <c r="H8" s="276"/>
      <c r="I8" s="200" t="s">
        <v>12</v>
      </c>
      <c r="J8" s="202"/>
      <c r="K8" s="42">
        <f>'INITIAL SETUP'!AJ7</f>
        <v>0</v>
      </c>
    </row>
    <row r="9" spans="1:11" x14ac:dyDescent="0.25">
      <c r="A9" s="206" t="s">
        <v>11</v>
      </c>
      <c r="B9" s="206"/>
      <c r="C9" s="206"/>
      <c r="D9" s="206"/>
      <c r="E9" s="302" t="s">
        <v>27</v>
      </c>
      <c r="F9" s="302"/>
      <c r="G9" s="300">
        <v>2025</v>
      </c>
      <c r="H9" s="301"/>
      <c r="I9" s="200" t="s">
        <v>13</v>
      </c>
      <c r="J9" s="202"/>
      <c r="K9" s="44">
        <f>'INITIAL SETUP'!AJ8</f>
        <v>0</v>
      </c>
    </row>
    <row r="10" spans="1:11" ht="30" customHeight="1" x14ac:dyDescent="0.25">
      <c r="A10" s="297" t="s">
        <v>502</v>
      </c>
      <c r="B10" s="297"/>
      <c r="C10" s="297"/>
      <c r="D10" s="297"/>
      <c r="E10" s="297"/>
      <c r="F10" s="297"/>
      <c r="G10" s="297"/>
      <c r="H10" s="297"/>
      <c r="I10" s="297"/>
      <c r="J10" s="297"/>
      <c r="K10" s="297"/>
    </row>
    <row r="11" spans="1:11" ht="21" customHeight="1" thickBot="1" x14ac:dyDescent="0.3">
      <c r="A11" s="304" t="s">
        <v>539</v>
      </c>
      <c r="B11" s="304"/>
      <c r="C11" s="304"/>
      <c r="D11" s="304"/>
      <c r="E11" s="304"/>
      <c r="F11" s="305"/>
      <c r="G11" s="305"/>
      <c r="H11" s="305"/>
      <c r="I11" s="305"/>
      <c r="J11" s="304"/>
      <c r="K11" s="304"/>
    </row>
    <row r="12" spans="1:11" ht="70.150000000000006" customHeight="1" thickTop="1" x14ac:dyDescent="0.25">
      <c r="A12" s="11" t="s">
        <v>15</v>
      </c>
      <c r="B12" s="126" t="s">
        <v>532</v>
      </c>
      <c r="C12" s="126" t="s">
        <v>448</v>
      </c>
      <c r="D12" s="127" t="s">
        <v>445</v>
      </c>
      <c r="E12" s="128" t="s">
        <v>443</v>
      </c>
      <c r="F12" s="153" t="s">
        <v>528</v>
      </c>
      <c r="G12" s="154" t="s">
        <v>494</v>
      </c>
      <c r="H12" s="156" t="s">
        <v>529</v>
      </c>
      <c r="I12" s="157" t="s">
        <v>589</v>
      </c>
      <c r="J12" s="129" t="s">
        <v>514</v>
      </c>
      <c r="K12" s="22" t="s">
        <v>464</v>
      </c>
    </row>
    <row r="13" spans="1:11" ht="60" customHeight="1" x14ac:dyDescent="0.25">
      <c r="A13" s="1">
        <f>ROW(A1)</f>
        <v>1</v>
      </c>
      <c r="B13" s="116">
        <f>'Initial Client Information'!B13</f>
        <v>0</v>
      </c>
      <c r="C13" s="117">
        <f>'Initial Client Information'!C13</f>
        <v>0</v>
      </c>
      <c r="D13" s="118">
        <f>'Initial Client Information'!D13</f>
        <v>0</v>
      </c>
      <c r="E13" s="130">
        <f>'Initial Client Information'!E13</f>
        <v>0</v>
      </c>
      <c r="F13" s="149"/>
      <c r="G13" s="150"/>
      <c r="H13" s="151"/>
      <c r="I13" s="152"/>
      <c r="J13" s="176">
        <f>'Discharge Information'!F13</f>
        <v>0</v>
      </c>
      <c r="K13" s="87"/>
    </row>
    <row r="14" spans="1:11" ht="60" customHeight="1" x14ac:dyDescent="0.25">
      <c r="A14" s="1">
        <f t="shared" ref="A14:A77" si="0">ROW(A2)</f>
        <v>2</v>
      </c>
      <c r="B14" s="116">
        <f>'Initial Client Information'!B14</f>
        <v>0</v>
      </c>
      <c r="C14" s="117">
        <f>'Initial Client Information'!C14</f>
        <v>0</v>
      </c>
      <c r="D14" s="118">
        <f>'Initial Client Information'!D14</f>
        <v>0</v>
      </c>
      <c r="E14" s="130">
        <f>'Initial Client Information'!E14</f>
        <v>0</v>
      </c>
      <c r="F14" s="140"/>
      <c r="G14" s="136"/>
      <c r="H14" s="141"/>
      <c r="I14" s="142"/>
      <c r="J14" s="176">
        <f>'Discharge Information'!F14</f>
        <v>0</v>
      </c>
      <c r="K14" s="87"/>
    </row>
    <row r="15" spans="1:11" ht="60" customHeight="1" x14ac:dyDescent="0.25">
      <c r="A15" s="1">
        <f t="shared" si="0"/>
        <v>3</v>
      </c>
      <c r="B15" s="116">
        <f>'Initial Client Information'!B15</f>
        <v>0</v>
      </c>
      <c r="C15" s="117">
        <f>'Initial Client Information'!C15</f>
        <v>0</v>
      </c>
      <c r="D15" s="118">
        <f>'Initial Client Information'!D15</f>
        <v>0</v>
      </c>
      <c r="E15" s="130">
        <f>'Initial Client Information'!E15</f>
        <v>0</v>
      </c>
      <c r="F15" s="140"/>
      <c r="G15" s="136"/>
      <c r="H15" s="141"/>
      <c r="I15" s="142"/>
      <c r="J15" s="176">
        <f>'Discharge Information'!F15</f>
        <v>0</v>
      </c>
      <c r="K15" s="87"/>
    </row>
    <row r="16" spans="1:11" ht="60" customHeight="1" x14ac:dyDescent="0.25">
      <c r="A16" s="1">
        <f t="shared" si="0"/>
        <v>4</v>
      </c>
      <c r="B16" s="116">
        <f>'Initial Client Information'!B16</f>
        <v>0</v>
      </c>
      <c r="C16" s="117">
        <f>'Initial Client Information'!C16</f>
        <v>0</v>
      </c>
      <c r="D16" s="118">
        <f>'Initial Client Information'!D16</f>
        <v>0</v>
      </c>
      <c r="E16" s="130">
        <f>'Initial Client Information'!E16</f>
        <v>0</v>
      </c>
      <c r="F16" s="140"/>
      <c r="G16" s="136"/>
      <c r="H16" s="141"/>
      <c r="I16" s="142"/>
      <c r="J16" s="176">
        <f>'Discharge Information'!F16</f>
        <v>0</v>
      </c>
      <c r="K16" s="87"/>
    </row>
    <row r="17" spans="1:11" ht="60" customHeight="1" x14ac:dyDescent="0.25">
      <c r="A17" s="1">
        <f t="shared" si="0"/>
        <v>5</v>
      </c>
      <c r="B17" s="116">
        <f>'Initial Client Information'!B17</f>
        <v>0</v>
      </c>
      <c r="C17" s="117">
        <f>'Initial Client Information'!C17</f>
        <v>0</v>
      </c>
      <c r="D17" s="118">
        <f>'Initial Client Information'!D17</f>
        <v>0</v>
      </c>
      <c r="E17" s="130">
        <f>'Initial Client Information'!E17</f>
        <v>0</v>
      </c>
      <c r="F17" s="140"/>
      <c r="G17" s="136"/>
      <c r="H17" s="141"/>
      <c r="I17" s="142"/>
      <c r="J17" s="176">
        <f>'Discharge Information'!F17</f>
        <v>0</v>
      </c>
      <c r="K17" s="87"/>
    </row>
    <row r="18" spans="1:11" ht="60" customHeight="1" x14ac:dyDescent="0.25">
      <c r="A18" s="1">
        <f t="shared" si="0"/>
        <v>6</v>
      </c>
      <c r="B18" s="116">
        <f>'Initial Client Information'!B18</f>
        <v>0</v>
      </c>
      <c r="C18" s="117">
        <f>'Initial Client Information'!C18</f>
        <v>0</v>
      </c>
      <c r="D18" s="118">
        <f>'Initial Client Information'!D18</f>
        <v>0</v>
      </c>
      <c r="E18" s="130">
        <f>'Initial Client Information'!E18</f>
        <v>0</v>
      </c>
      <c r="F18" s="140"/>
      <c r="G18" s="136"/>
      <c r="H18" s="141"/>
      <c r="I18" s="142"/>
      <c r="J18" s="176">
        <f>'Discharge Information'!F18</f>
        <v>0</v>
      </c>
      <c r="K18" s="87"/>
    </row>
    <row r="19" spans="1:11" ht="60" customHeight="1" x14ac:dyDescent="0.25">
      <c r="A19" s="1">
        <f t="shared" si="0"/>
        <v>7</v>
      </c>
      <c r="B19" s="116">
        <f>'Initial Client Information'!B19</f>
        <v>0</v>
      </c>
      <c r="C19" s="117">
        <f>'Initial Client Information'!C19</f>
        <v>0</v>
      </c>
      <c r="D19" s="118">
        <f>'Initial Client Information'!D19</f>
        <v>0</v>
      </c>
      <c r="E19" s="130">
        <f>'Initial Client Information'!E19</f>
        <v>0</v>
      </c>
      <c r="F19" s="140"/>
      <c r="G19" s="136"/>
      <c r="H19" s="141"/>
      <c r="I19" s="142"/>
      <c r="J19" s="176">
        <f>'Discharge Information'!F19</f>
        <v>0</v>
      </c>
      <c r="K19" s="87"/>
    </row>
    <row r="20" spans="1:11" ht="60" customHeight="1" x14ac:dyDescent="0.25">
      <c r="A20" s="1">
        <f t="shared" si="0"/>
        <v>8</v>
      </c>
      <c r="B20" s="116">
        <f>'Initial Client Information'!B20</f>
        <v>0</v>
      </c>
      <c r="C20" s="117">
        <f>'Initial Client Information'!C20</f>
        <v>0</v>
      </c>
      <c r="D20" s="118">
        <f>'Initial Client Information'!D20</f>
        <v>0</v>
      </c>
      <c r="E20" s="130">
        <f>'Initial Client Information'!E20</f>
        <v>0</v>
      </c>
      <c r="F20" s="140"/>
      <c r="G20" s="136"/>
      <c r="H20" s="141"/>
      <c r="I20" s="142"/>
      <c r="J20" s="176">
        <f>'Discharge Information'!F20</f>
        <v>0</v>
      </c>
      <c r="K20" s="87"/>
    </row>
    <row r="21" spans="1:11" ht="60" customHeight="1" x14ac:dyDescent="0.25">
      <c r="A21" s="1">
        <f t="shared" si="0"/>
        <v>9</v>
      </c>
      <c r="B21" s="116">
        <f>'Initial Client Information'!B21</f>
        <v>0</v>
      </c>
      <c r="C21" s="117">
        <f>'Initial Client Information'!C21</f>
        <v>0</v>
      </c>
      <c r="D21" s="118">
        <f>'Initial Client Information'!D21</f>
        <v>0</v>
      </c>
      <c r="E21" s="130">
        <f>'Initial Client Information'!E21</f>
        <v>0</v>
      </c>
      <c r="F21" s="140"/>
      <c r="G21" s="136"/>
      <c r="H21" s="141"/>
      <c r="I21" s="142"/>
      <c r="J21" s="176">
        <f>'Discharge Information'!F21</f>
        <v>0</v>
      </c>
      <c r="K21" s="87"/>
    </row>
    <row r="22" spans="1:11" ht="60" customHeight="1" x14ac:dyDescent="0.25">
      <c r="A22" s="1">
        <f t="shared" si="0"/>
        <v>10</v>
      </c>
      <c r="B22" s="116">
        <f>'Initial Client Information'!B22</f>
        <v>0</v>
      </c>
      <c r="C22" s="117">
        <f>'Initial Client Information'!C22</f>
        <v>0</v>
      </c>
      <c r="D22" s="118">
        <f>'Initial Client Information'!D22</f>
        <v>0</v>
      </c>
      <c r="E22" s="130">
        <f>'Initial Client Information'!E22</f>
        <v>0</v>
      </c>
      <c r="F22" s="140"/>
      <c r="G22" s="136"/>
      <c r="H22" s="141"/>
      <c r="I22" s="142"/>
      <c r="J22" s="176">
        <f>'Discharge Information'!F22</f>
        <v>0</v>
      </c>
      <c r="K22" s="87"/>
    </row>
    <row r="23" spans="1:11" ht="60" customHeight="1" x14ac:dyDescent="0.25">
      <c r="A23" s="1">
        <f t="shared" si="0"/>
        <v>11</v>
      </c>
      <c r="B23" s="116">
        <f>'Initial Client Information'!B23</f>
        <v>0</v>
      </c>
      <c r="C23" s="117">
        <f>'Initial Client Information'!C23</f>
        <v>0</v>
      </c>
      <c r="D23" s="118">
        <f>'Initial Client Information'!D23</f>
        <v>0</v>
      </c>
      <c r="E23" s="130">
        <f>'Initial Client Information'!E23</f>
        <v>0</v>
      </c>
      <c r="F23" s="140"/>
      <c r="G23" s="136"/>
      <c r="H23" s="141"/>
      <c r="I23" s="142"/>
      <c r="J23" s="176">
        <f>'Discharge Information'!F23</f>
        <v>0</v>
      </c>
      <c r="K23" s="87"/>
    </row>
    <row r="24" spans="1:11" ht="60" customHeight="1" x14ac:dyDescent="0.25">
      <c r="A24" s="1">
        <f t="shared" si="0"/>
        <v>12</v>
      </c>
      <c r="B24" s="116">
        <f>'Initial Client Information'!B24</f>
        <v>0</v>
      </c>
      <c r="C24" s="117">
        <f>'Initial Client Information'!C24</f>
        <v>0</v>
      </c>
      <c r="D24" s="118">
        <f>'Initial Client Information'!D24</f>
        <v>0</v>
      </c>
      <c r="E24" s="130">
        <f>'Initial Client Information'!E24</f>
        <v>0</v>
      </c>
      <c r="F24" s="140"/>
      <c r="G24" s="136"/>
      <c r="H24" s="141"/>
      <c r="I24" s="142"/>
      <c r="J24" s="176">
        <f>'Discharge Information'!F24</f>
        <v>0</v>
      </c>
      <c r="K24" s="87"/>
    </row>
    <row r="25" spans="1:11" ht="60" customHeight="1" x14ac:dyDescent="0.25">
      <c r="A25" s="1">
        <f t="shared" si="0"/>
        <v>13</v>
      </c>
      <c r="B25" s="116">
        <f>'Initial Client Information'!B25</f>
        <v>0</v>
      </c>
      <c r="C25" s="117">
        <f>'Initial Client Information'!C25</f>
        <v>0</v>
      </c>
      <c r="D25" s="118">
        <f>'Initial Client Information'!D25</f>
        <v>0</v>
      </c>
      <c r="E25" s="130">
        <f>'Initial Client Information'!E25</f>
        <v>0</v>
      </c>
      <c r="F25" s="140"/>
      <c r="G25" s="136"/>
      <c r="H25" s="136"/>
      <c r="I25" s="142"/>
      <c r="J25" s="176">
        <f>'Discharge Information'!F25</f>
        <v>0</v>
      </c>
      <c r="K25" s="87"/>
    </row>
    <row r="26" spans="1:11" ht="60" customHeight="1" x14ac:dyDescent="0.25">
      <c r="A26" s="1">
        <f t="shared" si="0"/>
        <v>14</v>
      </c>
      <c r="B26" s="116">
        <f>'Initial Client Information'!B26</f>
        <v>0</v>
      </c>
      <c r="C26" s="117">
        <f>'Initial Client Information'!C26</f>
        <v>0</v>
      </c>
      <c r="D26" s="118">
        <f>'Initial Client Information'!D26</f>
        <v>0</v>
      </c>
      <c r="E26" s="130">
        <f>'Initial Client Information'!E26</f>
        <v>0</v>
      </c>
      <c r="F26" s="140"/>
      <c r="G26" s="136"/>
      <c r="H26" s="136"/>
      <c r="I26" s="142"/>
      <c r="J26" s="176">
        <f>'Discharge Information'!F26</f>
        <v>0</v>
      </c>
      <c r="K26" s="87"/>
    </row>
    <row r="27" spans="1:11" ht="60" customHeight="1" x14ac:dyDescent="0.25">
      <c r="A27" s="1">
        <f t="shared" si="0"/>
        <v>15</v>
      </c>
      <c r="B27" s="116">
        <f>'Initial Client Information'!B27</f>
        <v>0</v>
      </c>
      <c r="C27" s="117">
        <f>'Initial Client Information'!C27</f>
        <v>0</v>
      </c>
      <c r="D27" s="118">
        <f>'Initial Client Information'!D27</f>
        <v>0</v>
      </c>
      <c r="E27" s="130">
        <f>'Initial Client Information'!E27</f>
        <v>0</v>
      </c>
      <c r="F27" s="140"/>
      <c r="G27" s="136"/>
      <c r="H27" s="136"/>
      <c r="I27" s="142"/>
      <c r="J27" s="176">
        <f>'Discharge Information'!F27</f>
        <v>0</v>
      </c>
      <c r="K27" s="87"/>
    </row>
    <row r="28" spans="1:11" ht="60" customHeight="1" x14ac:dyDescent="0.25">
      <c r="A28" s="1">
        <f t="shared" si="0"/>
        <v>16</v>
      </c>
      <c r="B28" s="116">
        <f>'Initial Client Information'!B28</f>
        <v>0</v>
      </c>
      <c r="C28" s="117">
        <f>'Initial Client Information'!C28</f>
        <v>0</v>
      </c>
      <c r="D28" s="118">
        <f>'Initial Client Information'!D28</f>
        <v>0</v>
      </c>
      <c r="E28" s="130">
        <f>'Initial Client Information'!E28</f>
        <v>0</v>
      </c>
      <c r="F28" s="140"/>
      <c r="G28" s="136"/>
      <c r="H28" s="136"/>
      <c r="I28" s="142"/>
      <c r="J28" s="176">
        <f>'Discharge Information'!F28</f>
        <v>0</v>
      </c>
      <c r="K28" s="87"/>
    </row>
    <row r="29" spans="1:11" ht="60" customHeight="1" x14ac:dyDescent="0.25">
      <c r="A29" s="1">
        <f t="shared" si="0"/>
        <v>17</v>
      </c>
      <c r="B29" s="116">
        <f>'Initial Client Information'!B29</f>
        <v>0</v>
      </c>
      <c r="C29" s="117">
        <f>'Initial Client Information'!C29</f>
        <v>0</v>
      </c>
      <c r="D29" s="118">
        <f>'Initial Client Information'!D29</f>
        <v>0</v>
      </c>
      <c r="E29" s="130">
        <f>'Initial Client Information'!E29</f>
        <v>0</v>
      </c>
      <c r="F29" s="140"/>
      <c r="G29" s="136"/>
      <c r="H29" s="136"/>
      <c r="I29" s="142"/>
      <c r="J29" s="176">
        <f>'Discharge Information'!F29</f>
        <v>0</v>
      </c>
      <c r="K29" s="87"/>
    </row>
    <row r="30" spans="1:11" ht="60" customHeight="1" x14ac:dyDescent="0.25">
      <c r="A30" s="1">
        <f t="shared" si="0"/>
        <v>18</v>
      </c>
      <c r="B30" s="116">
        <f>'Initial Client Information'!B30</f>
        <v>0</v>
      </c>
      <c r="C30" s="117">
        <f>'Initial Client Information'!C30</f>
        <v>0</v>
      </c>
      <c r="D30" s="118">
        <f>'Initial Client Information'!D30</f>
        <v>0</v>
      </c>
      <c r="E30" s="130">
        <f>'Initial Client Information'!E30</f>
        <v>0</v>
      </c>
      <c r="F30" s="140"/>
      <c r="G30" s="136"/>
      <c r="H30" s="136"/>
      <c r="I30" s="142"/>
      <c r="J30" s="176">
        <f>'Discharge Information'!F30</f>
        <v>0</v>
      </c>
      <c r="K30" s="87"/>
    </row>
    <row r="31" spans="1:11" ht="60" customHeight="1" x14ac:dyDescent="0.25">
      <c r="A31" s="1">
        <f t="shared" si="0"/>
        <v>19</v>
      </c>
      <c r="B31" s="116">
        <f>'Initial Client Information'!B31</f>
        <v>0</v>
      </c>
      <c r="C31" s="117">
        <f>'Initial Client Information'!C31</f>
        <v>0</v>
      </c>
      <c r="D31" s="118">
        <f>'Initial Client Information'!D31</f>
        <v>0</v>
      </c>
      <c r="E31" s="130">
        <f>'Initial Client Information'!E31</f>
        <v>0</v>
      </c>
      <c r="F31" s="140"/>
      <c r="G31" s="136"/>
      <c r="H31" s="136"/>
      <c r="I31" s="142"/>
      <c r="J31" s="176">
        <f>'Discharge Information'!F31</f>
        <v>0</v>
      </c>
      <c r="K31" s="87"/>
    </row>
    <row r="32" spans="1:11" ht="60" customHeight="1" x14ac:dyDescent="0.25">
      <c r="A32" s="1">
        <f t="shared" si="0"/>
        <v>20</v>
      </c>
      <c r="B32" s="116">
        <f>'Initial Client Information'!B32</f>
        <v>0</v>
      </c>
      <c r="C32" s="117">
        <f>'Initial Client Information'!C32</f>
        <v>0</v>
      </c>
      <c r="D32" s="118">
        <f>'Initial Client Information'!D32</f>
        <v>0</v>
      </c>
      <c r="E32" s="130">
        <f>'Initial Client Information'!E32</f>
        <v>0</v>
      </c>
      <c r="F32" s="140"/>
      <c r="G32" s="136"/>
      <c r="H32" s="136"/>
      <c r="I32" s="142"/>
      <c r="J32" s="176">
        <f>'Discharge Information'!F32</f>
        <v>0</v>
      </c>
      <c r="K32" s="87"/>
    </row>
    <row r="33" spans="1:11" ht="60" customHeight="1" x14ac:dyDescent="0.25">
      <c r="A33" s="1">
        <f t="shared" si="0"/>
        <v>21</v>
      </c>
      <c r="B33" s="116">
        <f>'Initial Client Information'!B33</f>
        <v>0</v>
      </c>
      <c r="C33" s="117">
        <f>'Initial Client Information'!C33</f>
        <v>0</v>
      </c>
      <c r="D33" s="118">
        <f>'Initial Client Information'!D33</f>
        <v>0</v>
      </c>
      <c r="E33" s="130">
        <f>'Initial Client Information'!E33</f>
        <v>0</v>
      </c>
      <c r="F33" s="140"/>
      <c r="G33" s="136"/>
      <c r="H33" s="136"/>
      <c r="I33" s="142"/>
      <c r="J33" s="176">
        <f>'Discharge Information'!F33</f>
        <v>0</v>
      </c>
      <c r="K33" s="87"/>
    </row>
    <row r="34" spans="1:11" ht="60" customHeight="1" x14ac:dyDescent="0.25">
      <c r="A34" s="1">
        <f t="shared" si="0"/>
        <v>22</v>
      </c>
      <c r="B34" s="116">
        <f>'Initial Client Information'!B34</f>
        <v>0</v>
      </c>
      <c r="C34" s="117">
        <f>'Initial Client Information'!C34</f>
        <v>0</v>
      </c>
      <c r="D34" s="118">
        <f>'Initial Client Information'!D34</f>
        <v>0</v>
      </c>
      <c r="E34" s="130">
        <f>'Initial Client Information'!E34</f>
        <v>0</v>
      </c>
      <c r="F34" s="140"/>
      <c r="G34" s="136"/>
      <c r="H34" s="136"/>
      <c r="I34" s="142"/>
      <c r="J34" s="176">
        <f>'Discharge Information'!F34</f>
        <v>0</v>
      </c>
      <c r="K34" s="87"/>
    </row>
    <row r="35" spans="1:11" ht="60" customHeight="1" x14ac:dyDescent="0.25">
      <c r="A35" s="1">
        <f t="shared" si="0"/>
        <v>23</v>
      </c>
      <c r="B35" s="116">
        <f>'Initial Client Information'!B35</f>
        <v>0</v>
      </c>
      <c r="C35" s="117">
        <f>'Initial Client Information'!C35</f>
        <v>0</v>
      </c>
      <c r="D35" s="118">
        <f>'Initial Client Information'!D35</f>
        <v>0</v>
      </c>
      <c r="E35" s="130">
        <f>'Initial Client Information'!E35</f>
        <v>0</v>
      </c>
      <c r="F35" s="140"/>
      <c r="G35" s="136"/>
      <c r="H35" s="136"/>
      <c r="I35" s="142"/>
      <c r="J35" s="176">
        <f>'Discharge Information'!F35</f>
        <v>0</v>
      </c>
      <c r="K35" s="87"/>
    </row>
    <row r="36" spans="1:11" ht="60" customHeight="1" x14ac:dyDescent="0.25">
      <c r="A36" s="1">
        <f t="shared" si="0"/>
        <v>24</v>
      </c>
      <c r="B36" s="116">
        <f>'Initial Client Information'!B36</f>
        <v>0</v>
      </c>
      <c r="C36" s="117">
        <f>'Initial Client Information'!C36</f>
        <v>0</v>
      </c>
      <c r="D36" s="118">
        <f>'Initial Client Information'!D36</f>
        <v>0</v>
      </c>
      <c r="E36" s="130">
        <f>'Initial Client Information'!E36</f>
        <v>0</v>
      </c>
      <c r="F36" s="140"/>
      <c r="G36" s="136"/>
      <c r="H36" s="136"/>
      <c r="I36" s="142"/>
      <c r="J36" s="176">
        <f>'Discharge Information'!F36</f>
        <v>0</v>
      </c>
      <c r="K36" s="87"/>
    </row>
    <row r="37" spans="1:11" ht="60" customHeight="1" x14ac:dyDescent="0.25">
      <c r="A37" s="1">
        <f t="shared" si="0"/>
        <v>25</v>
      </c>
      <c r="B37" s="116">
        <f>'Initial Client Information'!B37</f>
        <v>0</v>
      </c>
      <c r="C37" s="117">
        <f>'Initial Client Information'!C37</f>
        <v>0</v>
      </c>
      <c r="D37" s="118">
        <f>'Initial Client Information'!D37</f>
        <v>0</v>
      </c>
      <c r="E37" s="130">
        <f>'Initial Client Information'!E37</f>
        <v>0</v>
      </c>
      <c r="F37" s="140"/>
      <c r="G37" s="136"/>
      <c r="H37" s="136"/>
      <c r="I37" s="142"/>
      <c r="J37" s="176">
        <f>'Discharge Information'!F37</f>
        <v>0</v>
      </c>
      <c r="K37" s="87"/>
    </row>
    <row r="38" spans="1:11" ht="60" customHeight="1" x14ac:dyDescent="0.25">
      <c r="A38" s="1">
        <f t="shared" si="0"/>
        <v>26</v>
      </c>
      <c r="B38" s="116">
        <f>'Initial Client Information'!B38</f>
        <v>0</v>
      </c>
      <c r="C38" s="117">
        <f>'Initial Client Information'!C38</f>
        <v>0</v>
      </c>
      <c r="D38" s="118">
        <f>'Initial Client Information'!D38</f>
        <v>0</v>
      </c>
      <c r="E38" s="130">
        <f>'Initial Client Information'!E38</f>
        <v>0</v>
      </c>
      <c r="F38" s="140"/>
      <c r="G38" s="136"/>
      <c r="H38" s="136"/>
      <c r="I38" s="142"/>
      <c r="J38" s="176">
        <f>'Discharge Information'!F38</f>
        <v>0</v>
      </c>
      <c r="K38" s="87"/>
    </row>
    <row r="39" spans="1:11" ht="60" customHeight="1" x14ac:dyDescent="0.25">
      <c r="A39" s="1">
        <f t="shared" si="0"/>
        <v>27</v>
      </c>
      <c r="B39" s="116">
        <f>'Initial Client Information'!B39</f>
        <v>0</v>
      </c>
      <c r="C39" s="117">
        <f>'Initial Client Information'!C39</f>
        <v>0</v>
      </c>
      <c r="D39" s="118">
        <f>'Initial Client Information'!D39</f>
        <v>0</v>
      </c>
      <c r="E39" s="130">
        <f>'Initial Client Information'!E39</f>
        <v>0</v>
      </c>
      <c r="F39" s="140"/>
      <c r="G39" s="136"/>
      <c r="H39" s="136"/>
      <c r="I39" s="142"/>
      <c r="J39" s="176">
        <f>'Discharge Information'!F39</f>
        <v>0</v>
      </c>
      <c r="K39" s="87"/>
    </row>
    <row r="40" spans="1:11" ht="60" customHeight="1" x14ac:dyDescent="0.25">
      <c r="A40" s="1">
        <f t="shared" si="0"/>
        <v>28</v>
      </c>
      <c r="B40" s="116">
        <f>'Initial Client Information'!B40</f>
        <v>0</v>
      </c>
      <c r="C40" s="117">
        <f>'Initial Client Information'!C40</f>
        <v>0</v>
      </c>
      <c r="D40" s="118">
        <f>'Initial Client Information'!D40</f>
        <v>0</v>
      </c>
      <c r="E40" s="130">
        <f>'Initial Client Information'!E40</f>
        <v>0</v>
      </c>
      <c r="F40" s="140"/>
      <c r="G40" s="136"/>
      <c r="H40" s="136"/>
      <c r="I40" s="142"/>
      <c r="J40" s="176">
        <f>'Discharge Information'!F40</f>
        <v>0</v>
      </c>
      <c r="K40" s="87"/>
    </row>
    <row r="41" spans="1:11" ht="60" customHeight="1" x14ac:dyDescent="0.25">
      <c r="A41" s="1">
        <f t="shared" si="0"/>
        <v>29</v>
      </c>
      <c r="B41" s="116">
        <f>'Initial Client Information'!B41</f>
        <v>0</v>
      </c>
      <c r="C41" s="117">
        <f>'Initial Client Information'!C41</f>
        <v>0</v>
      </c>
      <c r="D41" s="118">
        <f>'Initial Client Information'!D41</f>
        <v>0</v>
      </c>
      <c r="E41" s="130">
        <f>'Initial Client Information'!E41</f>
        <v>0</v>
      </c>
      <c r="F41" s="140"/>
      <c r="G41" s="136"/>
      <c r="H41" s="136"/>
      <c r="I41" s="142"/>
      <c r="J41" s="176">
        <f>'Discharge Information'!F41</f>
        <v>0</v>
      </c>
      <c r="K41" s="87"/>
    </row>
    <row r="42" spans="1:11" ht="60" customHeight="1" x14ac:dyDescent="0.25">
      <c r="A42" s="1">
        <f t="shared" si="0"/>
        <v>30</v>
      </c>
      <c r="B42" s="116">
        <f>'Initial Client Information'!B42</f>
        <v>0</v>
      </c>
      <c r="C42" s="117">
        <f>'Initial Client Information'!C42</f>
        <v>0</v>
      </c>
      <c r="D42" s="118">
        <f>'Initial Client Information'!D42</f>
        <v>0</v>
      </c>
      <c r="E42" s="130">
        <f>'Initial Client Information'!E42</f>
        <v>0</v>
      </c>
      <c r="F42" s="140"/>
      <c r="G42" s="136"/>
      <c r="H42" s="136"/>
      <c r="I42" s="142"/>
      <c r="J42" s="176">
        <f>'Discharge Information'!F42</f>
        <v>0</v>
      </c>
      <c r="K42" s="87"/>
    </row>
    <row r="43" spans="1:11" ht="60" customHeight="1" x14ac:dyDescent="0.25">
      <c r="A43" s="1">
        <f t="shared" si="0"/>
        <v>31</v>
      </c>
      <c r="B43" s="116">
        <f>'Initial Client Information'!B43</f>
        <v>0</v>
      </c>
      <c r="C43" s="117">
        <f>'Initial Client Information'!C43</f>
        <v>0</v>
      </c>
      <c r="D43" s="118">
        <f>'Initial Client Information'!D43</f>
        <v>0</v>
      </c>
      <c r="E43" s="130">
        <f>'Initial Client Information'!E43</f>
        <v>0</v>
      </c>
      <c r="F43" s="140"/>
      <c r="G43" s="136"/>
      <c r="H43" s="136"/>
      <c r="I43" s="142"/>
      <c r="J43" s="176">
        <f>'Discharge Information'!F43</f>
        <v>0</v>
      </c>
      <c r="K43" s="87"/>
    </row>
    <row r="44" spans="1:11" ht="60" customHeight="1" x14ac:dyDescent="0.25">
      <c r="A44" s="1">
        <f t="shared" si="0"/>
        <v>32</v>
      </c>
      <c r="B44" s="116">
        <f>'Initial Client Information'!B44</f>
        <v>0</v>
      </c>
      <c r="C44" s="117">
        <f>'Initial Client Information'!C44</f>
        <v>0</v>
      </c>
      <c r="D44" s="118">
        <f>'Initial Client Information'!D44</f>
        <v>0</v>
      </c>
      <c r="E44" s="130">
        <f>'Initial Client Information'!E44</f>
        <v>0</v>
      </c>
      <c r="F44" s="140"/>
      <c r="G44" s="136"/>
      <c r="H44" s="136"/>
      <c r="I44" s="142"/>
      <c r="J44" s="176">
        <f>'Discharge Information'!F44</f>
        <v>0</v>
      </c>
      <c r="K44" s="87"/>
    </row>
    <row r="45" spans="1:11" ht="60" customHeight="1" x14ac:dyDescent="0.25">
      <c r="A45" s="1">
        <f t="shared" si="0"/>
        <v>33</v>
      </c>
      <c r="B45" s="116">
        <f>'Initial Client Information'!B45</f>
        <v>0</v>
      </c>
      <c r="C45" s="117">
        <f>'Initial Client Information'!C45</f>
        <v>0</v>
      </c>
      <c r="D45" s="118">
        <f>'Initial Client Information'!D45</f>
        <v>0</v>
      </c>
      <c r="E45" s="130">
        <f>'Initial Client Information'!E45</f>
        <v>0</v>
      </c>
      <c r="F45" s="140"/>
      <c r="G45" s="136"/>
      <c r="H45" s="136"/>
      <c r="I45" s="142"/>
      <c r="J45" s="176">
        <f>'Discharge Information'!F45</f>
        <v>0</v>
      </c>
      <c r="K45" s="87"/>
    </row>
    <row r="46" spans="1:11" ht="60" customHeight="1" x14ac:dyDescent="0.25">
      <c r="A46" s="1">
        <f t="shared" si="0"/>
        <v>34</v>
      </c>
      <c r="B46" s="116">
        <f>'Initial Client Information'!B46</f>
        <v>0</v>
      </c>
      <c r="C46" s="117">
        <f>'Initial Client Information'!C46</f>
        <v>0</v>
      </c>
      <c r="D46" s="118">
        <f>'Initial Client Information'!D46</f>
        <v>0</v>
      </c>
      <c r="E46" s="130">
        <f>'Initial Client Information'!E46</f>
        <v>0</v>
      </c>
      <c r="F46" s="140"/>
      <c r="G46" s="136"/>
      <c r="H46" s="136"/>
      <c r="I46" s="142"/>
      <c r="J46" s="176">
        <f>'Discharge Information'!F46</f>
        <v>0</v>
      </c>
      <c r="K46" s="87"/>
    </row>
    <row r="47" spans="1:11" ht="60" customHeight="1" x14ac:dyDescent="0.25">
      <c r="A47" s="1">
        <f t="shared" si="0"/>
        <v>35</v>
      </c>
      <c r="B47" s="116">
        <f>'Initial Client Information'!B47</f>
        <v>0</v>
      </c>
      <c r="C47" s="117">
        <f>'Initial Client Information'!C47</f>
        <v>0</v>
      </c>
      <c r="D47" s="118">
        <f>'Initial Client Information'!D47</f>
        <v>0</v>
      </c>
      <c r="E47" s="130">
        <f>'Initial Client Information'!E47</f>
        <v>0</v>
      </c>
      <c r="F47" s="140"/>
      <c r="G47" s="136"/>
      <c r="H47" s="136"/>
      <c r="I47" s="142"/>
      <c r="J47" s="176">
        <f>'Discharge Information'!F47</f>
        <v>0</v>
      </c>
      <c r="K47" s="87"/>
    </row>
    <row r="48" spans="1:11" ht="60" customHeight="1" x14ac:dyDescent="0.25">
      <c r="A48" s="1">
        <f t="shared" si="0"/>
        <v>36</v>
      </c>
      <c r="B48" s="116">
        <f>'Initial Client Information'!B48</f>
        <v>0</v>
      </c>
      <c r="C48" s="117">
        <f>'Initial Client Information'!C48</f>
        <v>0</v>
      </c>
      <c r="D48" s="118">
        <f>'Initial Client Information'!D48</f>
        <v>0</v>
      </c>
      <c r="E48" s="130">
        <f>'Initial Client Information'!E48</f>
        <v>0</v>
      </c>
      <c r="F48" s="140"/>
      <c r="G48" s="136"/>
      <c r="H48" s="136"/>
      <c r="I48" s="142"/>
      <c r="J48" s="176">
        <f>'Discharge Information'!F48</f>
        <v>0</v>
      </c>
      <c r="K48" s="87"/>
    </row>
    <row r="49" spans="1:11" ht="60" customHeight="1" x14ac:dyDescent="0.25">
      <c r="A49" s="1">
        <f t="shared" si="0"/>
        <v>37</v>
      </c>
      <c r="B49" s="116">
        <f>'Initial Client Information'!B49</f>
        <v>0</v>
      </c>
      <c r="C49" s="117">
        <f>'Initial Client Information'!C49</f>
        <v>0</v>
      </c>
      <c r="D49" s="118">
        <f>'Initial Client Information'!D49</f>
        <v>0</v>
      </c>
      <c r="E49" s="130">
        <f>'Initial Client Information'!E49</f>
        <v>0</v>
      </c>
      <c r="F49" s="140"/>
      <c r="G49" s="136"/>
      <c r="H49" s="136"/>
      <c r="I49" s="142"/>
      <c r="J49" s="176">
        <f>'Discharge Information'!F49</f>
        <v>0</v>
      </c>
      <c r="K49" s="87"/>
    </row>
    <row r="50" spans="1:11" ht="60" customHeight="1" x14ac:dyDescent="0.25">
      <c r="A50" s="1">
        <f t="shared" si="0"/>
        <v>38</v>
      </c>
      <c r="B50" s="116">
        <f>'Initial Client Information'!B50</f>
        <v>0</v>
      </c>
      <c r="C50" s="117">
        <f>'Initial Client Information'!C50</f>
        <v>0</v>
      </c>
      <c r="D50" s="118">
        <f>'Initial Client Information'!D50</f>
        <v>0</v>
      </c>
      <c r="E50" s="130">
        <f>'Initial Client Information'!E50</f>
        <v>0</v>
      </c>
      <c r="F50" s="140"/>
      <c r="G50" s="136"/>
      <c r="H50" s="136"/>
      <c r="I50" s="142"/>
      <c r="J50" s="176">
        <f>'Discharge Information'!F50</f>
        <v>0</v>
      </c>
      <c r="K50" s="87"/>
    </row>
    <row r="51" spans="1:11" ht="60" customHeight="1" x14ac:dyDescent="0.25">
      <c r="A51" s="1">
        <f t="shared" si="0"/>
        <v>39</v>
      </c>
      <c r="B51" s="116">
        <f>'Initial Client Information'!B51</f>
        <v>0</v>
      </c>
      <c r="C51" s="117">
        <f>'Initial Client Information'!C51</f>
        <v>0</v>
      </c>
      <c r="D51" s="118">
        <f>'Initial Client Information'!D51</f>
        <v>0</v>
      </c>
      <c r="E51" s="130">
        <f>'Initial Client Information'!E51</f>
        <v>0</v>
      </c>
      <c r="F51" s="140"/>
      <c r="G51" s="136"/>
      <c r="H51" s="136"/>
      <c r="I51" s="142"/>
      <c r="J51" s="176">
        <f>'Discharge Information'!F51</f>
        <v>0</v>
      </c>
      <c r="K51" s="87"/>
    </row>
    <row r="52" spans="1:11" ht="60" customHeight="1" x14ac:dyDescent="0.25">
      <c r="A52" s="1">
        <f t="shared" si="0"/>
        <v>40</v>
      </c>
      <c r="B52" s="116">
        <f>'Initial Client Information'!B52</f>
        <v>0</v>
      </c>
      <c r="C52" s="117">
        <f>'Initial Client Information'!C52</f>
        <v>0</v>
      </c>
      <c r="D52" s="118">
        <f>'Initial Client Information'!D52</f>
        <v>0</v>
      </c>
      <c r="E52" s="130">
        <f>'Initial Client Information'!E52</f>
        <v>0</v>
      </c>
      <c r="F52" s="140"/>
      <c r="G52" s="136"/>
      <c r="H52" s="136"/>
      <c r="I52" s="142"/>
      <c r="J52" s="176">
        <f>'Discharge Information'!F52</f>
        <v>0</v>
      </c>
      <c r="K52" s="87"/>
    </row>
    <row r="53" spans="1:11" ht="60" customHeight="1" x14ac:dyDescent="0.25">
      <c r="A53" s="1">
        <f t="shared" si="0"/>
        <v>41</v>
      </c>
      <c r="B53" s="116">
        <f>'Initial Client Information'!B53</f>
        <v>0</v>
      </c>
      <c r="C53" s="117">
        <f>'Initial Client Information'!C53</f>
        <v>0</v>
      </c>
      <c r="D53" s="118">
        <f>'Initial Client Information'!D53</f>
        <v>0</v>
      </c>
      <c r="E53" s="130">
        <f>'Initial Client Information'!E53</f>
        <v>0</v>
      </c>
      <c r="F53" s="140"/>
      <c r="G53" s="136"/>
      <c r="H53" s="136"/>
      <c r="I53" s="142"/>
      <c r="J53" s="176">
        <f>'Discharge Information'!F53</f>
        <v>0</v>
      </c>
      <c r="K53" s="87"/>
    </row>
    <row r="54" spans="1:11" ht="60" customHeight="1" x14ac:dyDescent="0.25">
      <c r="A54" s="1">
        <f t="shared" si="0"/>
        <v>42</v>
      </c>
      <c r="B54" s="116">
        <f>'Initial Client Information'!B54</f>
        <v>0</v>
      </c>
      <c r="C54" s="117">
        <f>'Initial Client Information'!C54</f>
        <v>0</v>
      </c>
      <c r="D54" s="118">
        <f>'Initial Client Information'!D54</f>
        <v>0</v>
      </c>
      <c r="E54" s="130">
        <f>'Initial Client Information'!E54</f>
        <v>0</v>
      </c>
      <c r="F54" s="140"/>
      <c r="G54" s="136"/>
      <c r="H54" s="136"/>
      <c r="I54" s="142"/>
      <c r="J54" s="176">
        <f>'Discharge Information'!F54</f>
        <v>0</v>
      </c>
      <c r="K54" s="87"/>
    </row>
    <row r="55" spans="1:11" ht="60" customHeight="1" x14ac:dyDescent="0.25">
      <c r="A55" s="1">
        <f t="shared" si="0"/>
        <v>43</v>
      </c>
      <c r="B55" s="116">
        <f>'Initial Client Information'!B55</f>
        <v>0</v>
      </c>
      <c r="C55" s="117">
        <f>'Initial Client Information'!C55</f>
        <v>0</v>
      </c>
      <c r="D55" s="118">
        <f>'Initial Client Information'!D55</f>
        <v>0</v>
      </c>
      <c r="E55" s="130">
        <f>'Initial Client Information'!E55</f>
        <v>0</v>
      </c>
      <c r="F55" s="140"/>
      <c r="G55" s="136"/>
      <c r="H55" s="136"/>
      <c r="I55" s="142"/>
      <c r="J55" s="176">
        <f>'Discharge Information'!F55</f>
        <v>0</v>
      </c>
      <c r="K55" s="87"/>
    </row>
    <row r="56" spans="1:11" ht="60" customHeight="1" x14ac:dyDescent="0.25">
      <c r="A56" s="1">
        <f t="shared" si="0"/>
        <v>44</v>
      </c>
      <c r="B56" s="116">
        <f>'Initial Client Information'!B56</f>
        <v>0</v>
      </c>
      <c r="C56" s="117">
        <f>'Initial Client Information'!C56</f>
        <v>0</v>
      </c>
      <c r="D56" s="118">
        <f>'Initial Client Information'!D56</f>
        <v>0</v>
      </c>
      <c r="E56" s="130">
        <f>'Initial Client Information'!E56</f>
        <v>0</v>
      </c>
      <c r="F56" s="140"/>
      <c r="G56" s="136"/>
      <c r="H56" s="136"/>
      <c r="I56" s="142"/>
      <c r="J56" s="176">
        <f>'Discharge Information'!F56</f>
        <v>0</v>
      </c>
      <c r="K56" s="87"/>
    </row>
    <row r="57" spans="1:11" ht="60" customHeight="1" x14ac:dyDescent="0.25">
      <c r="A57" s="1">
        <f t="shared" si="0"/>
        <v>45</v>
      </c>
      <c r="B57" s="116">
        <f>'Initial Client Information'!B57</f>
        <v>0</v>
      </c>
      <c r="C57" s="117">
        <f>'Initial Client Information'!C57</f>
        <v>0</v>
      </c>
      <c r="D57" s="118">
        <f>'Initial Client Information'!D57</f>
        <v>0</v>
      </c>
      <c r="E57" s="130">
        <f>'Initial Client Information'!E57</f>
        <v>0</v>
      </c>
      <c r="F57" s="140"/>
      <c r="G57" s="136"/>
      <c r="H57" s="136"/>
      <c r="I57" s="142"/>
      <c r="J57" s="176">
        <f>'Discharge Information'!F57</f>
        <v>0</v>
      </c>
      <c r="K57" s="87"/>
    </row>
    <row r="58" spans="1:11" ht="60" customHeight="1" x14ac:dyDescent="0.25">
      <c r="A58" s="1">
        <f t="shared" si="0"/>
        <v>46</v>
      </c>
      <c r="B58" s="116">
        <f>'Initial Client Information'!B58</f>
        <v>0</v>
      </c>
      <c r="C58" s="117">
        <f>'Initial Client Information'!C58</f>
        <v>0</v>
      </c>
      <c r="D58" s="118">
        <f>'Initial Client Information'!D58</f>
        <v>0</v>
      </c>
      <c r="E58" s="130">
        <f>'Initial Client Information'!E58</f>
        <v>0</v>
      </c>
      <c r="F58" s="140"/>
      <c r="G58" s="136"/>
      <c r="H58" s="136"/>
      <c r="I58" s="142"/>
      <c r="J58" s="176">
        <f>'Discharge Information'!F58</f>
        <v>0</v>
      </c>
      <c r="K58" s="87"/>
    </row>
    <row r="59" spans="1:11" ht="60" customHeight="1" x14ac:dyDescent="0.25">
      <c r="A59" s="1">
        <f t="shared" si="0"/>
        <v>47</v>
      </c>
      <c r="B59" s="116">
        <f>'Initial Client Information'!B59</f>
        <v>0</v>
      </c>
      <c r="C59" s="117">
        <f>'Initial Client Information'!C59</f>
        <v>0</v>
      </c>
      <c r="D59" s="118">
        <f>'Initial Client Information'!D59</f>
        <v>0</v>
      </c>
      <c r="E59" s="130">
        <f>'Initial Client Information'!E59</f>
        <v>0</v>
      </c>
      <c r="F59" s="140"/>
      <c r="G59" s="136"/>
      <c r="H59" s="136"/>
      <c r="I59" s="142"/>
      <c r="J59" s="176">
        <f>'Discharge Information'!F59</f>
        <v>0</v>
      </c>
      <c r="K59" s="87"/>
    </row>
    <row r="60" spans="1:11" ht="60" customHeight="1" x14ac:dyDescent="0.25">
      <c r="A60" s="1">
        <f t="shared" si="0"/>
        <v>48</v>
      </c>
      <c r="B60" s="116">
        <f>'Initial Client Information'!B60</f>
        <v>0</v>
      </c>
      <c r="C60" s="117">
        <f>'Initial Client Information'!C60</f>
        <v>0</v>
      </c>
      <c r="D60" s="118">
        <f>'Initial Client Information'!D60</f>
        <v>0</v>
      </c>
      <c r="E60" s="130">
        <f>'Initial Client Information'!E60</f>
        <v>0</v>
      </c>
      <c r="F60" s="140"/>
      <c r="G60" s="136"/>
      <c r="H60" s="136"/>
      <c r="I60" s="142"/>
      <c r="J60" s="176">
        <f>'Discharge Information'!F60</f>
        <v>0</v>
      </c>
      <c r="K60" s="87"/>
    </row>
    <row r="61" spans="1:11" ht="60" customHeight="1" x14ac:dyDescent="0.25">
      <c r="A61" s="1">
        <f t="shared" si="0"/>
        <v>49</v>
      </c>
      <c r="B61" s="116">
        <f>'Initial Client Information'!B61</f>
        <v>0</v>
      </c>
      <c r="C61" s="117">
        <f>'Initial Client Information'!C61</f>
        <v>0</v>
      </c>
      <c r="D61" s="118">
        <f>'Initial Client Information'!D61</f>
        <v>0</v>
      </c>
      <c r="E61" s="130">
        <f>'Initial Client Information'!E61</f>
        <v>0</v>
      </c>
      <c r="F61" s="140"/>
      <c r="G61" s="136"/>
      <c r="H61" s="136"/>
      <c r="I61" s="142"/>
      <c r="J61" s="176">
        <f>'Discharge Information'!F61</f>
        <v>0</v>
      </c>
      <c r="K61" s="87"/>
    </row>
    <row r="62" spans="1:11" ht="60" customHeight="1" x14ac:dyDescent="0.25">
      <c r="A62" s="1">
        <f t="shared" si="0"/>
        <v>50</v>
      </c>
      <c r="B62" s="116">
        <f>'Initial Client Information'!B62</f>
        <v>0</v>
      </c>
      <c r="C62" s="117">
        <f>'Initial Client Information'!C62</f>
        <v>0</v>
      </c>
      <c r="D62" s="118">
        <f>'Initial Client Information'!D62</f>
        <v>0</v>
      </c>
      <c r="E62" s="130">
        <f>'Initial Client Information'!E62</f>
        <v>0</v>
      </c>
      <c r="F62" s="140"/>
      <c r="G62" s="136"/>
      <c r="H62" s="136"/>
      <c r="I62" s="142"/>
      <c r="J62" s="176">
        <f>'Discharge Information'!F62</f>
        <v>0</v>
      </c>
      <c r="K62" s="87"/>
    </row>
    <row r="63" spans="1:11" ht="60" customHeight="1" x14ac:dyDescent="0.25">
      <c r="A63" s="1">
        <f t="shared" si="0"/>
        <v>51</v>
      </c>
      <c r="B63" s="116">
        <f>'Initial Client Information'!B63</f>
        <v>0</v>
      </c>
      <c r="C63" s="117">
        <f>'Initial Client Information'!C63</f>
        <v>0</v>
      </c>
      <c r="D63" s="118">
        <f>'Initial Client Information'!D63</f>
        <v>0</v>
      </c>
      <c r="E63" s="130">
        <f>'Initial Client Information'!E63</f>
        <v>0</v>
      </c>
      <c r="F63" s="140"/>
      <c r="G63" s="136"/>
      <c r="H63" s="136"/>
      <c r="I63" s="142"/>
      <c r="J63" s="176">
        <f>'Discharge Information'!F63</f>
        <v>0</v>
      </c>
      <c r="K63" s="87"/>
    </row>
    <row r="64" spans="1:11" ht="60" customHeight="1" x14ac:dyDescent="0.25">
      <c r="A64" s="1">
        <f t="shared" si="0"/>
        <v>52</v>
      </c>
      <c r="B64" s="116">
        <f>'Initial Client Information'!B64</f>
        <v>0</v>
      </c>
      <c r="C64" s="117">
        <f>'Initial Client Information'!C64</f>
        <v>0</v>
      </c>
      <c r="D64" s="118">
        <f>'Initial Client Information'!D64</f>
        <v>0</v>
      </c>
      <c r="E64" s="130">
        <f>'Initial Client Information'!E64</f>
        <v>0</v>
      </c>
      <c r="F64" s="140"/>
      <c r="G64" s="136"/>
      <c r="H64" s="136"/>
      <c r="I64" s="142"/>
      <c r="J64" s="176">
        <f>'Discharge Information'!F64</f>
        <v>0</v>
      </c>
      <c r="K64" s="87"/>
    </row>
    <row r="65" spans="1:11" ht="60" customHeight="1" x14ac:dyDescent="0.25">
      <c r="A65" s="1">
        <f t="shared" si="0"/>
        <v>53</v>
      </c>
      <c r="B65" s="116">
        <f>'Initial Client Information'!B65</f>
        <v>0</v>
      </c>
      <c r="C65" s="117">
        <f>'Initial Client Information'!C65</f>
        <v>0</v>
      </c>
      <c r="D65" s="118">
        <f>'Initial Client Information'!D65</f>
        <v>0</v>
      </c>
      <c r="E65" s="130">
        <f>'Initial Client Information'!E65</f>
        <v>0</v>
      </c>
      <c r="F65" s="140"/>
      <c r="G65" s="136"/>
      <c r="H65" s="136"/>
      <c r="I65" s="142"/>
      <c r="J65" s="176">
        <f>'Discharge Information'!F65</f>
        <v>0</v>
      </c>
      <c r="K65" s="87"/>
    </row>
    <row r="66" spans="1:11" ht="60" customHeight="1" x14ac:dyDescent="0.25">
      <c r="A66" s="1">
        <f t="shared" si="0"/>
        <v>54</v>
      </c>
      <c r="B66" s="116">
        <f>'Initial Client Information'!B66</f>
        <v>0</v>
      </c>
      <c r="C66" s="117">
        <f>'Initial Client Information'!C66</f>
        <v>0</v>
      </c>
      <c r="D66" s="118">
        <f>'Initial Client Information'!D66</f>
        <v>0</v>
      </c>
      <c r="E66" s="130">
        <f>'Initial Client Information'!E66</f>
        <v>0</v>
      </c>
      <c r="F66" s="140"/>
      <c r="G66" s="136"/>
      <c r="H66" s="136"/>
      <c r="I66" s="142"/>
      <c r="J66" s="176">
        <f>'Discharge Information'!F66</f>
        <v>0</v>
      </c>
      <c r="K66" s="87"/>
    </row>
    <row r="67" spans="1:11" ht="60" customHeight="1" x14ac:dyDescent="0.25">
      <c r="A67" s="1">
        <f t="shared" si="0"/>
        <v>55</v>
      </c>
      <c r="B67" s="116">
        <f>'Initial Client Information'!B67</f>
        <v>0</v>
      </c>
      <c r="C67" s="117">
        <f>'Initial Client Information'!C67</f>
        <v>0</v>
      </c>
      <c r="D67" s="118">
        <f>'Initial Client Information'!D67</f>
        <v>0</v>
      </c>
      <c r="E67" s="130">
        <f>'Initial Client Information'!E67</f>
        <v>0</v>
      </c>
      <c r="F67" s="140"/>
      <c r="G67" s="136"/>
      <c r="H67" s="136"/>
      <c r="I67" s="142"/>
      <c r="J67" s="176">
        <f>'Discharge Information'!F67</f>
        <v>0</v>
      </c>
      <c r="K67" s="87"/>
    </row>
    <row r="68" spans="1:11" ht="60" customHeight="1" x14ac:dyDescent="0.25">
      <c r="A68" s="1">
        <f t="shared" si="0"/>
        <v>56</v>
      </c>
      <c r="B68" s="116">
        <f>'Initial Client Information'!B68</f>
        <v>0</v>
      </c>
      <c r="C68" s="117">
        <f>'Initial Client Information'!C68</f>
        <v>0</v>
      </c>
      <c r="D68" s="118">
        <f>'Initial Client Information'!D68</f>
        <v>0</v>
      </c>
      <c r="E68" s="130">
        <f>'Initial Client Information'!E68</f>
        <v>0</v>
      </c>
      <c r="F68" s="140"/>
      <c r="G68" s="136"/>
      <c r="H68" s="136"/>
      <c r="I68" s="142"/>
      <c r="J68" s="176">
        <f>'Discharge Information'!F68</f>
        <v>0</v>
      </c>
      <c r="K68" s="87"/>
    </row>
    <row r="69" spans="1:11" ht="60" customHeight="1" x14ac:dyDescent="0.25">
      <c r="A69" s="1">
        <f t="shared" si="0"/>
        <v>57</v>
      </c>
      <c r="B69" s="116">
        <f>'Initial Client Information'!B69</f>
        <v>0</v>
      </c>
      <c r="C69" s="117">
        <f>'Initial Client Information'!C69</f>
        <v>0</v>
      </c>
      <c r="D69" s="118">
        <f>'Initial Client Information'!D69</f>
        <v>0</v>
      </c>
      <c r="E69" s="130">
        <f>'Initial Client Information'!E69</f>
        <v>0</v>
      </c>
      <c r="F69" s="140"/>
      <c r="G69" s="136"/>
      <c r="H69" s="136"/>
      <c r="I69" s="142"/>
      <c r="J69" s="176">
        <f>'Discharge Information'!F69</f>
        <v>0</v>
      </c>
      <c r="K69" s="87"/>
    </row>
    <row r="70" spans="1:11" ht="60" customHeight="1" x14ac:dyDescent="0.25">
      <c r="A70" s="1">
        <f t="shared" si="0"/>
        <v>58</v>
      </c>
      <c r="B70" s="116">
        <f>'Initial Client Information'!B70</f>
        <v>0</v>
      </c>
      <c r="C70" s="117">
        <f>'Initial Client Information'!C70</f>
        <v>0</v>
      </c>
      <c r="D70" s="118">
        <f>'Initial Client Information'!D70</f>
        <v>0</v>
      </c>
      <c r="E70" s="130">
        <f>'Initial Client Information'!E70</f>
        <v>0</v>
      </c>
      <c r="F70" s="140"/>
      <c r="G70" s="136"/>
      <c r="H70" s="136"/>
      <c r="I70" s="142"/>
      <c r="J70" s="176">
        <f>'Discharge Information'!F70</f>
        <v>0</v>
      </c>
      <c r="K70" s="87"/>
    </row>
    <row r="71" spans="1:11" ht="60" customHeight="1" x14ac:dyDescent="0.25">
      <c r="A71" s="1">
        <f t="shared" si="0"/>
        <v>59</v>
      </c>
      <c r="B71" s="116">
        <f>'Initial Client Information'!B71</f>
        <v>0</v>
      </c>
      <c r="C71" s="117">
        <f>'Initial Client Information'!C71</f>
        <v>0</v>
      </c>
      <c r="D71" s="118">
        <f>'Initial Client Information'!D71</f>
        <v>0</v>
      </c>
      <c r="E71" s="130">
        <f>'Initial Client Information'!E71</f>
        <v>0</v>
      </c>
      <c r="F71" s="140"/>
      <c r="G71" s="136"/>
      <c r="H71" s="136"/>
      <c r="I71" s="142"/>
      <c r="J71" s="176">
        <f>'Discharge Information'!F71</f>
        <v>0</v>
      </c>
      <c r="K71" s="87"/>
    </row>
    <row r="72" spans="1:11" ht="60" customHeight="1" x14ac:dyDescent="0.25">
      <c r="A72" s="1">
        <f t="shared" si="0"/>
        <v>60</v>
      </c>
      <c r="B72" s="116">
        <f>'Initial Client Information'!B72</f>
        <v>0</v>
      </c>
      <c r="C72" s="117">
        <f>'Initial Client Information'!C72</f>
        <v>0</v>
      </c>
      <c r="D72" s="118">
        <f>'Initial Client Information'!D72</f>
        <v>0</v>
      </c>
      <c r="E72" s="130">
        <f>'Initial Client Information'!E72</f>
        <v>0</v>
      </c>
      <c r="F72" s="140"/>
      <c r="G72" s="136"/>
      <c r="H72" s="136"/>
      <c r="I72" s="142"/>
      <c r="J72" s="176">
        <f>'Discharge Information'!F72</f>
        <v>0</v>
      </c>
      <c r="K72" s="87"/>
    </row>
    <row r="73" spans="1:11" ht="60" customHeight="1" x14ac:dyDescent="0.25">
      <c r="A73" s="1">
        <f t="shared" si="0"/>
        <v>61</v>
      </c>
      <c r="B73" s="116">
        <f>'Initial Client Information'!B73</f>
        <v>0</v>
      </c>
      <c r="C73" s="117">
        <f>'Initial Client Information'!C73</f>
        <v>0</v>
      </c>
      <c r="D73" s="118">
        <f>'Initial Client Information'!D73</f>
        <v>0</v>
      </c>
      <c r="E73" s="130">
        <f>'Initial Client Information'!E73</f>
        <v>0</v>
      </c>
      <c r="F73" s="140"/>
      <c r="G73" s="136"/>
      <c r="H73" s="136"/>
      <c r="I73" s="142"/>
      <c r="J73" s="176">
        <f>'Discharge Information'!F73</f>
        <v>0</v>
      </c>
      <c r="K73" s="87"/>
    </row>
    <row r="74" spans="1:11" ht="60" customHeight="1" x14ac:dyDescent="0.25">
      <c r="A74" s="1">
        <f t="shared" si="0"/>
        <v>62</v>
      </c>
      <c r="B74" s="116">
        <f>'Initial Client Information'!B74</f>
        <v>0</v>
      </c>
      <c r="C74" s="117">
        <f>'Initial Client Information'!C74</f>
        <v>0</v>
      </c>
      <c r="D74" s="118">
        <f>'Initial Client Information'!D74</f>
        <v>0</v>
      </c>
      <c r="E74" s="130">
        <f>'Initial Client Information'!E74</f>
        <v>0</v>
      </c>
      <c r="F74" s="140"/>
      <c r="G74" s="136"/>
      <c r="H74" s="136"/>
      <c r="I74" s="142"/>
      <c r="J74" s="176">
        <f>'Discharge Information'!F74</f>
        <v>0</v>
      </c>
      <c r="K74" s="87"/>
    </row>
    <row r="75" spans="1:11" ht="60" customHeight="1" x14ac:dyDescent="0.25">
      <c r="A75" s="1">
        <f t="shared" si="0"/>
        <v>63</v>
      </c>
      <c r="B75" s="116">
        <f>'Initial Client Information'!B75</f>
        <v>0</v>
      </c>
      <c r="C75" s="117">
        <f>'Initial Client Information'!C75</f>
        <v>0</v>
      </c>
      <c r="D75" s="118">
        <f>'Initial Client Information'!D75</f>
        <v>0</v>
      </c>
      <c r="E75" s="130">
        <f>'Initial Client Information'!E75</f>
        <v>0</v>
      </c>
      <c r="F75" s="140"/>
      <c r="G75" s="136"/>
      <c r="H75" s="136"/>
      <c r="I75" s="142"/>
      <c r="J75" s="176">
        <f>'Discharge Information'!F75</f>
        <v>0</v>
      </c>
      <c r="K75" s="87"/>
    </row>
    <row r="76" spans="1:11" ht="60" customHeight="1" x14ac:dyDescent="0.25">
      <c r="A76" s="1">
        <f t="shared" si="0"/>
        <v>64</v>
      </c>
      <c r="B76" s="116">
        <f>'Initial Client Information'!B76</f>
        <v>0</v>
      </c>
      <c r="C76" s="117">
        <f>'Initial Client Information'!C76</f>
        <v>0</v>
      </c>
      <c r="D76" s="118">
        <f>'Initial Client Information'!D76</f>
        <v>0</v>
      </c>
      <c r="E76" s="130">
        <f>'Initial Client Information'!E76</f>
        <v>0</v>
      </c>
      <c r="F76" s="140"/>
      <c r="G76" s="136"/>
      <c r="H76" s="136"/>
      <c r="I76" s="142"/>
      <c r="J76" s="176">
        <f>'Discharge Information'!F76</f>
        <v>0</v>
      </c>
      <c r="K76" s="87"/>
    </row>
    <row r="77" spans="1:11" ht="60" customHeight="1" x14ac:dyDescent="0.25">
      <c r="A77" s="1">
        <f t="shared" si="0"/>
        <v>65</v>
      </c>
      <c r="B77" s="116">
        <f>'Initial Client Information'!B77</f>
        <v>0</v>
      </c>
      <c r="C77" s="117">
        <f>'Initial Client Information'!C77</f>
        <v>0</v>
      </c>
      <c r="D77" s="118">
        <f>'Initial Client Information'!D77</f>
        <v>0</v>
      </c>
      <c r="E77" s="130">
        <f>'Initial Client Information'!E77</f>
        <v>0</v>
      </c>
      <c r="F77" s="140"/>
      <c r="G77" s="136"/>
      <c r="H77" s="136"/>
      <c r="I77" s="142"/>
      <c r="J77" s="176">
        <f>'Discharge Information'!F77</f>
        <v>0</v>
      </c>
      <c r="K77" s="87"/>
    </row>
    <row r="78" spans="1:11" ht="60" customHeight="1" x14ac:dyDescent="0.25">
      <c r="A78" s="1">
        <f t="shared" ref="A78:A141" si="1">ROW(A66)</f>
        <v>66</v>
      </c>
      <c r="B78" s="116">
        <f>'Initial Client Information'!B78</f>
        <v>0</v>
      </c>
      <c r="C78" s="117">
        <f>'Initial Client Information'!C78</f>
        <v>0</v>
      </c>
      <c r="D78" s="118">
        <f>'Initial Client Information'!D78</f>
        <v>0</v>
      </c>
      <c r="E78" s="130">
        <f>'Initial Client Information'!E78</f>
        <v>0</v>
      </c>
      <c r="F78" s="140"/>
      <c r="G78" s="136"/>
      <c r="H78" s="136"/>
      <c r="I78" s="142"/>
      <c r="J78" s="176">
        <f>'Discharge Information'!F78</f>
        <v>0</v>
      </c>
      <c r="K78" s="87"/>
    </row>
    <row r="79" spans="1:11" ht="60" customHeight="1" x14ac:dyDescent="0.25">
      <c r="A79" s="1">
        <f t="shared" si="1"/>
        <v>67</v>
      </c>
      <c r="B79" s="116">
        <f>'Initial Client Information'!B79</f>
        <v>0</v>
      </c>
      <c r="C79" s="117">
        <f>'Initial Client Information'!C79</f>
        <v>0</v>
      </c>
      <c r="D79" s="118">
        <f>'Initial Client Information'!D79</f>
        <v>0</v>
      </c>
      <c r="E79" s="130">
        <f>'Initial Client Information'!E79</f>
        <v>0</v>
      </c>
      <c r="F79" s="140"/>
      <c r="G79" s="136"/>
      <c r="H79" s="136"/>
      <c r="I79" s="142"/>
      <c r="J79" s="176">
        <f>'Discharge Information'!F79</f>
        <v>0</v>
      </c>
      <c r="K79" s="87"/>
    </row>
    <row r="80" spans="1:11" ht="60" customHeight="1" x14ac:dyDescent="0.25">
      <c r="A80" s="1">
        <f t="shared" si="1"/>
        <v>68</v>
      </c>
      <c r="B80" s="116">
        <f>'Initial Client Information'!B80</f>
        <v>0</v>
      </c>
      <c r="C80" s="117">
        <f>'Initial Client Information'!C80</f>
        <v>0</v>
      </c>
      <c r="D80" s="118">
        <f>'Initial Client Information'!D80</f>
        <v>0</v>
      </c>
      <c r="E80" s="130">
        <f>'Initial Client Information'!E80</f>
        <v>0</v>
      </c>
      <c r="F80" s="140"/>
      <c r="G80" s="136"/>
      <c r="H80" s="136"/>
      <c r="I80" s="142"/>
      <c r="J80" s="176">
        <f>'Discharge Information'!F80</f>
        <v>0</v>
      </c>
      <c r="K80" s="87"/>
    </row>
    <row r="81" spans="1:11" ht="60" customHeight="1" x14ac:dyDescent="0.25">
      <c r="A81" s="1">
        <f t="shared" si="1"/>
        <v>69</v>
      </c>
      <c r="B81" s="116">
        <f>'Initial Client Information'!B81</f>
        <v>0</v>
      </c>
      <c r="C81" s="117">
        <f>'Initial Client Information'!C81</f>
        <v>0</v>
      </c>
      <c r="D81" s="118">
        <f>'Initial Client Information'!D81</f>
        <v>0</v>
      </c>
      <c r="E81" s="130">
        <f>'Initial Client Information'!E81</f>
        <v>0</v>
      </c>
      <c r="F81" s="140"/>
      <c r="G81" s="136"/>
      <c r="H81" s="136"/>
      <c r="I81" s="142"/>
      <c r="J81" s="176">
        <f>'Discharge Information'!F81</f>
        <v>0</v>
      </c>
      <c r="K81" s="87"/>
    </row>
    <row r="82" spans="1:11" ht="60" customHeight="1" x14ac:dyDescent="0.25">
      <c r="A82" s="1">
        <f t="shared" si="1"/>
        <v>70</v>
      </c>
      <c r="B82" s="116">
        <f>'Initial Client Information'!B82</f>
        <v>0</v>
      </c>
      <c r="C82" s="117">
        <f>'Initial Client Information'!C82</f>
        <v>0</v>
      </c>
      <c r="D82" s="118">
        <f>'Initial Client Information'!D82</f>
        <v>0</v>
      </c>
      <c r="E82" s="130">
        <f>'Initial Client Information'!E82</f>
        <v>0</v>
      </c>
      <c r="F82" s="140"/>
      <c r="G82" s="136"/>
      <c r="H82" s="136"/>
      <c r="I82" s="142"/>
      <c r="J82" s="176">
        <f>'Discharge Information'!F82</f>
        <v>0</v>
      </c>
      <c r="K82" s="87"/>
    </row>
    <row r="83" spans="1:11" ht="60" customHeight="1" x14ac:dyDescent="0.25">
      <c r="A83" s="1">
        <f t="shared" si="1"/>
        <v>71</v>
      </c>
      <c r="B83" s="116">
        <f>'Initial Client Information'!B83</f>
        <v>0</v>
      </c>
      <c r="C83" s="117">
        <f>'Initial Client Information'!C83</f>
        <v>0</v>
      </c>
      <c r="D83" s="118">
        <f>'Initial Client Information'!D83</f>
        <v>0</v>
      </c>
      <c r="E83" s="130">
        <f>'Initial Client Information'!E83</f>
        <v>0</v>
      </c>
      <c r="F83" s="140"/>
      <c r="G83" s="136"/>
      <c r="H83" s="136"/>
      <c r="I83" s="142"/>
      <c r="J83" s="176">
        <f>'Discharge Information'!F83</f>
        <v>0</v>
      </c>
      <c r="K83" s="87"/>
    </row>
    <row r="84" spans="1:11" ht="60" customHeight="1" x14ac:dyDescent="0.25">
      <c r="A84" s="1">
        <f t="shared" si="1"/>
        <v>72</v>
      </c>
      <c r="B84" s="116">
        <f>'Initial Client Information'!B84</f>
        <v>0</v>
      </c>
      <c r="C84" s="117">
        <f>'Initial Client Information'!C84</f>
        <v>0</v>
      </c>
      <c r="D84" s="118">
        <f>'Initial Client Information'!D84</f>
        <v>0</v>
      </c>
      <c r="E84" s="130">
        <f>'Initial Client Information'!E84</f>
        <v>0</v>
      </c>
      <c r="F84" s="140"/>
      <c r="G84" s="136"/>
      <c r="H84" s="136"/>
      <c r="I84" s="142"/>
      <c r="J84" s="176">
        <f>'Discharge Information'!F84</f>
        <v>0</v>
      </c>
      <c r="K84" s="87"/>
    </row>
    <row r="85" spans="1:11" ht="60" customHeight="1" x14ac:dyDescent="0.25">
      <c r="A85" s="1">
        <f t="shared" si="1"/>
        <v>73</v>
      </c>
      <c r="B85" s="116">
        <f>'Initial Client Information'!B85</f>
        <v>0</v>
      </c>
      <c r="C85" s="117">
        <f>'Initial Client Information'!C85</f>
        <v>0</v>
      </c>
      <c r="D85" s="118">
        <f>'Initial Client Information'!D85</f>
        <v>0</v>
      </c>
      <c r="E85" s="130">
        <f>'Initial Client Information'!E85</f>
        <v>0</v>
      </c>
      <c r="F85" s="140"/>
      <c r="G85" s="136"/>
      <c r="H85" s="136"/>
      <c r="I85" s="142"/>
      <c r="J85" s="176">
        <f>'Discharge Information'!F85</f>
        <v>0</v>
      </c>
      <c r="K85" s="87"/>
    </row>
    <row r="86" spans="1:11" ht="60" customHeight="1" x14ac:dyDescent="0.25">
      <c r="A86" s="1">
        <f t="shared" si="1"/>
        <v>74</v>
      </c>
      <c r="B86" s="116">
        <f>'Initial Client Information'!B86</f>
        <v>0</v>
      </c>
      <c r="C86" s="117">
        <f>'Initial Client Information'!C86</f>
        <v>0</v>
      </c>
      <c r="D86" s="118">
        <f>'Initial Client Information'!D86</f>
        <v>0</v>
      </c>
      <c r="E86" s="130">
        <f>'Initial Client Information'!E86</f>
        <v>0</v>
      </c>
      <c r="F86" s="140"/>
      <c r="G86" s="136"/>
      <c r="H86" s="136"/>
      <c r="I86" s="142"/>
      <c r="J86" s="176">
        <f>'Discharge Information'!F86</f>
        <v>0</v>
      </c>
      <c r="K86" s="87"/>
    </row>
    <row r="87" spans="1:11" ht="60" customHeight="1" x14ac:dyDescent="0.25">
      <c r="A87" s="1">
        <f t="shared" si="1"/>
        <v>75</v>
      </c>
      <c r="B87" s="116">
        <f>'Initial Client Information'!B87</f>
        <v>0</v>
      </c>
      <c r="C87" s="117">
        <f>'Initial Client Information'!C87</f>
        <v>0</v>
      </c>
      <c r="D87" s="118">
        <f>'Initial Client Information'!D87</f>
        <v>0</v>
      </c>
      <c r="E87" s="130">
        <f>'Initial Client Information'!E87</f>
        <v>0</v>
      </c>
      <c r="F87" s="140"/>
      <c r="G87" s="136"/>
      <c r="H87" s="136"/>
      <c r="I87" s="142"/>
      <c r="J87" s="176">
        <f>'Discharge Information'!F87</f>
        <v>0</v>
      </c>
      <c r="K87" s="87"/>
    </row>
    <row r="88" spans="1:11" ht="60" customHeight="1" x14ac:dyDescent="0.25">
      <c r="A88" s="1">
        <f t="shared" si="1"/>
        <v>76</v>
      </c>
      <c r="B88" s="116">
        <f>'Initial Client Information'!B88</f>
        <v>0</v>
      </c>
      <c r="C88" s="117">
        <f>'Initial Client Information'!C88</f>
        <v>0</v>
      </c>
      <c r="D88" s="118">
        <f>'Initial Client Information'!D88</f>
        <v>0</v>
      </c>
      <c r="E88" s="130">
        <f>'Initial Client Information'!E88</f>
        <v>0</v>
      </c>
      <c r="F88" s="140"/>
      <c r="G88" s="136"/>
      <c r="H88" s="136"/>
      <c r="I88" s="142"/>
      <c r="J88" s="176">
        <f>'Discharge Information'!F88</f>
        <v>0</v>
      </c>
      <c r="K88" s="87"/>
    </row>
    <row r="89" spans="1:11" ht="60" customHeight="1" x14ac:dyDescent="0.25">
      <c r="A89" s="1">
        <f t="shared" si="1"/>
        <v>77</v>
      </c>
      <c r="B89" s="116">
        <f>'Initial Client Information'!B89</f>
        <v>0</v>
      </c>
      <c r="C89" s="117">
        <f>'Initial Client Information'!C89</f>
        <v>0</v>
      </c>
      <c r="D89" s="118">
        <f>'Initial Client Information'!D89</f>
        <v>0</v>
      </c>
      <c r="E89" s="130">
        <f>'Initial Client Information'!E89</f>
        <v>0</v>
      </c>
      <c r="F89" s="140"/>
      <c r="G89" s="136"/>
      <c r="H89" s="136"/>
      <c r="I89" s="142"/>
      <c r="J89" s="176">
        <f>'Discharge Information'!F89</f>
        <v>0</v>
      </c>
      <c r="K89" s="87"/>
    </row>
    <row r="90" spans="1:11" ht="60" customHeight="1" x14ac:dyDescent="0.25">
      <c r="A90" s="1">
        <f t="shared" si="1"/>
        <v>78</v>
      </c>
      <c r="B90" s="116">
        <f>'Initial Client Information'!B90</f>
        <v>0</v>
      </c>
      <c r="C90" s="117">
        <f>'Initial Client Information'!C90</f>
        <v>0</v>
      </c>
      <c r="D90" s="118">
        <f>'Initial Client Information'!D90</f>
        <v>0</v>
      </c>
      <c r="E90" s="130">
        <f>'Initial Client Information'!E90</f>
        <v>0</v>
      </c>
      <c r="F90" s="140"/>
      <c r="G90" s="136"/>
      <c r="H90" s="136"/>
      <c r="I90" s="142"/>
      <c r="J90" s="176">
        <f>'Discharge Information'!F90</f>
        <v>0</v>
      </c>
      <c r="K90" s="87"/>
    </row>
    <row r="91" spans="1:11" ht="60" customHeight="1" x14ac:dyDescent="0.25">
      <c r="A91" s="1">
        <f t="shared" si="1"/>
        <v>79</v>
      </c>
      <c r="B91" s="116">
        <f>'Initial Client Information'!B91</f>
        <v>0</v>
      </c>
      <c r="C91" s="117">
        <f>'Initial Client Information'!C91</f>
        <v>0</v>
      </c>
      <c r="D91" s="118">
        <f>'Initial Client Information'!D91</f>
        <v>0</v>
      </c>
      <c r="E91" s="130">
        <f>'Initial Client Information'!E91</f>
        <v>0</v>
      </c>
      <c r="F91" s="140"/>
      <c r="G91" s="136"/>
      <c r="H91" s="136"/>
      <c r="I91" s="142"/>
      <c r="J91" s="176">
        <f>'Discharge Information'!F91</f>
        <v>0</v>
      </c>
      <c r="K91" s="87"/>
    </row>
    <row r="92" spans="1:11" ht="60" customHeight="1" x14ac:dyDescent="0.25">
      <c r="A92" s="1">
        <f t="shared" si="1"/>
        <v>80</v>
      </c>
      <c r="B92" s="116">
        <f>'Initial Client Information'!B92</f>
        <v>0</v>
      </c>
      <c r="C92" s="117">
        <f>'Initial Client Information'!C92</f>
        <v>0</v>
      </c>
      <c r="D92" s="118">
        <f>'Initial Client Information'!D92</f>
        <v>0</v>
      </c>
      <c r="E92" s="130">
        <f>'Initial Client Information'!E92</f>
        <v>0</v>
      </c>
      <c r="F92" s="140"/>
      <c r="G92" s="136"/>
      <c r="H92" s="136"/>
      <c r="I92" s="142"/>
      <c r="J92" s="176">
        <f>'Discharge Information'!F92</f>
        <v>0</v>
      </c>
      <c r="K92" s="87"/>
    </row>
    <row r="93" spans="1:11" ht="60" customHeight="1" x14ac:dyDescent="0.25">
      <c r="A93" s="1">
        <f t="shared" si="1"/>
        <v>81</v>
      </c>
      <c r="B93" s="116">
        <f>'Initial Client Information'!B93</f>
        <v>0</v>
      </c>
      <c r="C93" s="117">
        <f>'Initial Client Information'!C93</f>
        <v>0</v>
      </c>
      <c r="D93" s="118">
        <f>'Initial Client Information'!D93</f>
        <v>0</v>
      </c>
      <c r="E93" s="130">
        <f>'Initial Client Information'!E93</f>
        <v>0</v>
      </c>
      <c r="F93" s="140"/>
      <c r="G93" s="136"/>
      <c r="H93" s="136"/>
      <c r="I93" s="142"/>
      <c r="J93" s="176">
        <f>'Discharge Information'!F93</f>
        <v>0</v>
      </c>
      <c r="K93" s="87"/>
    </row>
    <row r="94" spans="1:11" ht="60" customHeight="1" x14ac:dyDescent="0.25">
      <c r="A94" s="1">
        <f t="shared" si="1"/>
        <v>82</v>
      </c>
      <c r="B94" s="116">
        <f>'Initial Client Information'!B94</f>
        <v>0</v>
      </c>
      <c r="C94" s="117">
        <f>'Initial Client Information'!C94</f>
        <v>0</v>
      </c>
      <c r="D94" s="118">
        <f>'Initial Client Information'!D94</f>
        <v>0</v>
      </c>
      <c r="E94" s="130">
        <f>'Initial Client Information'!E94</f>
        <v>0</v>
      </c>
      <c r="F94" s="140"/>
      <c r="G94" s="136"/>
      <c r="H94" s="136"/>
      <c r="I94" s="142"/>
      <c r="J94" s="176">
        <f>'Discharge Information'!F94</f>
        <v>0</v>
      </c>
      <c r="K94" s="87"/>
    </row>
    <row r="95" spans="1:11" ht="60" customHeight="1" x14ac:dyDescent="0.25">
      <c r="A95" s="1">
        <f t="shared" si="1"/>
        <v>83</v>
      </c>
      <c r="B95" s="116">
        <f>'Initial Client Information'!B95</f>
        <v>0</v>
      </c>
      <c r="C95" s="117">
        <f>'Initial Client Information'!C95</f>
        <v>0</v>
      </c>
      <c r="D95" s="118">
        <f>'Initial Client Information'!D95</f>
        <v>0</v>
      </c>
      <c r="E95" s="130">
        <f>'Initial Client Information'!E95</f>
        <v>0</v>
      </c>
      <c r="F95" s="140"/>
      <c r="G95" s="136"/>
      <c r="H95" s="136"/>
      <c r="I95" s="142"/>
      <c r="J95" s="176">
        <f>'Discharge Information'!F95</f>
        <v>0</v>
      </c>
      <c r="K95" s="87"/>
    </row>
    <row r="96" spans="1:11" ht="60" customHeight="1" x14ac:dyDescent="0.25">
      <c r="A96" s="1">
        <f t="shared" si="1"/>
        <v>84</v>
      </c>
      <c r="B96" s="116">
        <f>'Initial Client Information'!B96</f>
        <v>0</v>
      </c>
      <c r="C96" s="117">
        <f>'Initial Client Information'!C96</f>
        <v>0</v>
      </c>
      <c r="D96" s="118">
        <f>'Initial Client Information'!D96</f>
        <v>0</v>
      </c>
      <c r="E96" s="130">
        <f>'Initial Client Information'!E96</f>
        <v>0</v>
      </c>
      <c r="F96" s="140"/>
      <c r="G96" s="136"/>
      <c r="H96" s="136"/>
      <c r="I96" s="142"/>
      <c r="J96" s="176">
        <f>'Discharge Information'!F96</f>
        <v>0</v>
      </c>
      <c r="K96" s="87"/>
    </row>
    <row r="97" spans="1:11" ht="60" customHeight="1" x14ac:dyDescent="0.25">
      <c r="A97" s="1">
        <f t="shared" si="1"/>
        <v>85</v>
      </c>
      <c r="B97" s="116">
        <f>'Initial Client Information'!B97</f>
        <v>0</v>
      </c>
      <c r="C97" s="117">
        <f>'Initial Client Information'!C97</f>
        <v>0</v>
      </c>
      <c r="D97" s="118">
        <f>'Initial Client Information'!D97</f>
        <v>0</v>
      </c>
      <c r="E97" s="130">
        <f>'Initial Client Information'!E97</f>
        <v>0</v>
      </c>
      <c r="F97" s="140"/>
      <c r="G97" s="136"/>
      <c r="H97" s="136"/>
      <c r="I97" s="142"/>
      <c r="J97" s="176">
        <f>'Discharge Information'!F97</f>
        <v>0</v>
      </c>
      <c r="K97" s="87"/>
    </row>
    <row r="98" spans="1:11" ht="60" customHeight="1" x14ac:dyDescent="0.25">
      <c r="A98" s="1">
        <f t="shared" si="1"/>
        <v>86</v>
      </c>
      <c r="B98" s="116">
        <f>'Initial Client Information'!B98</f>
        <v>0</v>
      </c>
      <c r="C98" s="117">
        <f>'Initial Client Information'!C98</f>
        <v>0</v>
      </c>
      <c r="D98" s="118">
        <f>'Initial Client Information'!D98</f>
        <v>0</v>
      </c>
      <c r="E98" s="130">
        <f>'Initial Client Information'!E98</f>
        <v>0</v>
      </c>
      <c r="F98" s="140"/>
      <c r="G98" s="136"/>
      <c r="H98" s="136"/>
      <c r="I98" s="142"/>
      <c r="J98" s="176">
        <f>'Discharge Information'!F98</f>
        <v>0</v>
      </c>
      <c r="K98" s="87"/>
    </row>
    <row r="99" spans="1:11" ht="60" customHeight="1" x14ac:dyDescent="0.25">
      <c r="A99" s="1">
        <f t="shared" si="1"/>
        <v>87</v>
      </c>
      <c r="B99" s="116">
        <f>'Initial Client Information'!B99</f>
        <v>0</v>
      </c>
      <c r="C99" s="117">
        <f>'Initial Client Information'!C99</f>
        <v>0</v>
      </c>
      <c r="D99" s="118">
        <f>'Initial Client Information'!D99</f>
        <v>0</v>
      </c>
      <c r="E99" s="130">
        <f>'Initial Client Information'!E99</f>
        <v>0</v>
      </c>
      <c r="F99" s="140"/>
      <c r="G99" s="136"/>
      <c r="H99" s="136"/>
      <c r="I99" s="142"/>
      <c r="J99" s="176">
        <f>'Discharge Information'!F99</f>
        <v>0</v>
      </c>
      <c r="K99" s="87"/>
    </row>
    <row r="100" spans="1:11" ht="60" customHeight="1" x14ac:dyDescent="0.25">
      <c r="A100" s="1">
        <f t="shared" si="1"/>
        <v>88</v>
      </c>
      <c r="B100" s="116">
        <f>'Initial Client Information'!B100</f>
        <v>0</v>
      </c>
      <c r="C100" s="117">
        <f>'Initial Client Information'!C100</f>
        <v>0</v>
      </c>
      <c r="D100" s="118">
        <f>'Initial Client Information'!D100</f>
        <v>0</v>
      </c>
      <c r="E100" s="130">
        <f>'Initial Client Information'!E100</f>
        <v>0</v>
      </c>
      <c r="F100" s="140"/>
      <c r="G100" s="136"/>
      <c r="H100" s="136"/>
      <c r="I100" s="142"/>
      <c r="J100" s="176">
        <f>'Discharge Information'!F100</f>
        <v>0</v>
      </c>
      <c r="K100" s="87"/>
    </row>
    <row r="101" spans="1:11" ht="60" customHeight="1" x14ac:dyDescent="0.25">
      <c r="A101" s="1">
        <f t="shared" si="1"/>
        <v>89</v>
      </c>
      <c r="B101" s="116">
        <f>'Initial Client Information'!B101</f>
        <v>0</v>
      </c>
      <c r="C101" s="117">
        <f>'Initial Client Information'!C101</f>
        <v>0</v>
      </c>
      <c r="D101" s="118">
        <f>'Initial Client Information'!D101</f>
        <v>0</v>
      </c>
      <c r="E101" s="130">
        <f>'Initial Client Information'!E101</f>
        <v>0</v>
      </c>
      <c r="F101" s="140"/>
      <c r="G101" s="136"/>
      <c r="H101" s="136"/>
      <c r="I101" s="142"/>
      <c r="J101" s="176">
        <f>'Discharge Information'!F101</f>
        <v>0</v>
      </c>
      <c r="K101" s="87"/>
    </row>
    <row r="102" spans="1:11" ht="60" customHeight="1" x14ac:dyDescent="0.25">
      <c r="A102" s="1">
        <f t="shared" si="1"/>
        <v>90</v>
      </c>
      <c r="B102" s="116">
        <f>'Initial Client Information'!B102</f>
        <v>0</v>
      </c>
      <c r="C102" s="117">
        <f>'Initial Client Information'!C102</f>
        <v>0</v>
      </c>
      <c r="D102" s="118">
        <f>'Initial Client Information'!D102</f>
        <v>0</v>
      </c>
      <c r="E102" s="130">
        <f>'Initial Client Information'!E102</f>
        <v>0</v>
      </c>
      <c r="F102" s="140"/>
      <c r="G102" s="136"/>
      <c r="H102" s="136"/>
      <c r="I102" s="142"/>
      <c r="J102" s="176">
        <f>'Discharge Information'!F102</f>
        <v>0</v>
      </c>
      <c r="K102" s="87"/>
    </row>
    <row r="103" spans="1:11" ht="60" customHeight="1" x14ac:dyDescent="0.25">
      <c r="A103" s="1">
        <f t="shared" si="1"/>
        <v>91</v>
      </c>
      <c r="B103" s="116">
        <f>'Initial Client Information'!B103</f>
        <v>0</v>
      </c>
      <c r="C103" s="117">
        <f>'Initial Client Information'!C103</f>
        <v>0</v>
      </c>
      <c r="D103" s="118">
        <f>'Initial Client Information'!D103</f>
        <v>0</v>
      </c>
      <c r="E103" s="130">
        <f>'Initial Client Information'!E103</f>
        <v>0</v>
      </c>
      <c r="F103" s="140"/>
      <c r="G103" s="136"/>
      <c r="H103" s="136"/>
      <c r="I103" s="142"/>
      <c r="J103" s="176">
        <f>'Discharge Information'!F103</f>
        <v>0</v>
      </c>
      <c r="K103" s="87"/>
    </row>
    <row r="104" spans="1:11" ht="60" customHeight="1" x14ac:dyDescent="0.25">
      <c r="A104" s="1">
        <f t="shared" si="1"/>
        <v>92</v>
      </c>
      <c r="B104" s="116">
        <f>'Initial Client Information'!B104</f>
        <v>0</v>
      </c>
      <c r="C104" s="117">
        <f>'Initial Client Information'!C104</f>
        <v>0</v>
      </c>
      <c r="D104" s="118">
        <f>'Initial Client Information'!D104</f>
        <v>0</v>
      </c>
      <c r="E104" s="130">
        <f>'Initial Client Information'!E104</f>
        <v>0</v>
      </c>
      <c r="F104" s="140"/>
      <c r="G104" s="136"/>
      <c r="H104" s="136"/>
      <c r="I104" s="142"/>
      <c r="J104" s="176">
        <f>'Discharge Information'!F104</f>
        <v>0</v>
      </c>
      <c r="K104" s="87"/>
    </row>
    <row r="105" spans="1:11" ht="60" customHeight="1" x14ac:dyDescent="0.25">
      <c r="A105" s="1">
        <f t="shared" si="1"/>
        <v>93</v>
      </c>
      <c r="B105" s="116">
        <f>'Initial Client Information'!B105</f>
        <v>0</v>
      </c>
      <c r="C105" s="117">
        <f>'Initial Client Information'!C105</f>
        <v>0</v>
      </c>
      <c r="D105" s="118">
        <f>'Initial Client Information'!D105</f>
        <v>0</v>
      </c>
      <c r="E105" s="130">
        <f>'Initial Client Information'!E105</f>
        <v>0</v>
      </c>
      <c r="F105" s="140"/>
      <c r="G105" s="136"/>
      <c r="H105" s="136"/>
      <c r="I105" s="142"/>
      <c r="J105" s="176">
        <f>'Discharge Information'!F105</f>
        <v>0</v>
      </c>
      <c r="K105" s="87"/>
    </row>
    <row r="106" spans="1:11" ht="60" customHeight="1" x14ac:dyDescent="0.25">
      <c r="A106" s="1">
        <f t="shared" si="1"/>
        <v>94</v>
      </c>
      <c r="B106" s="116">
        <f>'Initial Client Information'!B106</f>
        <v>0</v>
      </c>
      <c r="C106" s="117">
        <f>'Initial Client Information'!C106</f>
        <v>0</v>
      </c>
      <c r="D106" s="118">
        <f>'Initial Client Information'!D106</f>
        <v>0</v>
      </c>
      <c r="E106" s="130">
        <f>'Initial Client Information'!E106</f>
        <v>0</v>
      </c>
      <c r="F106" s="140"/>
      <c r="G106" s="136"/>
      <c r="H106" s="136"/>
      <c r="I106" s="142"/>
      <c r="J106" s="176">
        <f>'Discharge Information'!F106</f>
        <v>0</v>
      </c>
      <c r="K106" s="87"/>
    </row>
    <row r="107" spans="1:11" ht="60" customHeight="1" x14ac:dyDescent="0.25">
      <c r="A107" s="1">
        <f t="shared" si="1"/>
        <v>95</v>
      </c>
      <c r="B107" s="116">
        <f>'Initial Client Information'!B107</f>
        <v>0</v>
      </c>
      <c r="C107" s="117">
        <f>'Initial Client Information'!C107</f>
        <v>0</v>
      </c>
      <c r="D107" s="118">
        <f>'Initial Client Information'!D107</f>
        <v>0</v>
      </c>
      <c r="E107" s="130">
        <f>'Initial Client Information'!E107</f>
        <v>0</v>
      </c>
      <c r="F107" s="140"/>
      <c r="G107" s="136"/>
      <c r="H107" s="136"/>
      <c r="I107" s="142"/>
      <c r="J107" s="176">
        <f>'Discharge Information'!F107</f>
        <v>0</v>
      </c>
      <c r="K107" s="87"/>
    </row>
    <row r="108" spans="1:11" ht="60" customHeight="1" x14ac:dyDescent="0.25">
      <c r="A108" s="1">
        <f t="shared" si="1"/>
        <v>96</v>
      </c>
      <c r="B108" s="116">
        <f>'Initial Client Information'!B108</f>
        <v>0</v>
      </c>
      <c r="C108" s="117">
        <f>'Initial Client Information'!C108</f>
        <v>0</v>
      </c>
      <c r="D108" s="118">
        <f>'Initial Client Information'!D108</f>
        <v>0</v>
      </c>
      <c r="E108" s="130">
        <f>'Initial Client Information'!E108</f>
        <v>0</v>
      </c>
      <c r="F108" s="140"/>
      <c r="G108" s="136"/>
      <c r="H108" s="136"/>
      <c r="I108" s="142"/>
      <c r="J108" s="176">
        <f>'Discharge Information'!F108</f>
        <v>0</v>
      </c>
      <c r="K108" s="87"/>
    </row>
    <row r="109" spans="1:11" ht="60" customHeight="1" x14ac:dyDescent="0.25">
      <c r="A109" s="1">
        <f t="shared" si="1"/>
        <v>97</v>
      </c>
      <c r="B109" s="116">
        <f>'Initial Client Information'!B109</f>
        <v>0</v>
      </c>
      <c r="C109" s="117">
        <f>'Initial Client Information'!C109</f>
        <v>0</v>
      </c>
      <c r="D109" s="118">
        <f>'Initial Client Information'!D109</f>
        <v>0</v>
      </c>
      <c r="E109" s="130">
        <f>'Initial Client Information'!E109</f>
        <v>0</v>
      </c>
      <c r="F109" s="140"/>
      <c r="G109" s="136"/>
      <c r="H109" s="136"/>
      <c r="I109" s="142"/>
      <c r="J109" s="176">
        <f>'Discharge Information'!F109</f>
        <v>0</v>
      </c>
      <c r="K109" s="87"/>
    </row>
    <row r="110" spans="1:11" ht="60" customHeight="1" x14ac:dyDescent="0.25">
      <c r="A110" s="1">
        <f t="shared" si="1"/>
        <v>98</v>
      </c>
      <c r="B110" s="116">
        <f>'Initial Client Information'!B110</f>
        <v>0</v>
      </c>
      <c r="C110" s="117">
        <f>'Initial Client Information'!C110</f>
        <v>0</v>
      </c>
      <c r="D110" s="118">
        <f>'Initial Client Information'!D110</f>
        <v>0</v>
      </c>
      <c r="E110" s="130">
        <f>'Initial Client Information'!E110</f>
        <v>0</v>
      </c>
      <c r="F110" s="140"/>
      <c r="G110" s="136"/>
      <c r="H110" s="136"/>
      <c r="I110" s="142"/>
      <c r="J110" s="176">
        <f>'Discharge Information'!F110</f>
        <v>0</v>
      </c>
      <c r="K110" s="87"/>
    </row>
    <row r="111" spans="1:11" ht="60" customHeight="1" x14ac:dyDescent="0.25">
      <c r="A111" s="1">
        <f t="shared" si="1"/>
        <v>99</v>
      </c>
      <c r="B111" s="116">
        <f>'Initial Client Information'!B111</f>
        <v>0</v>
      </c>
      <c r="C111" s="117">
        <f>'Initial Client Information'!C111</f>
        <v>0</v>
      </c>
      <c r="D111" s="118">
        <f>'Initial Client Information'!D111</f>
        <v>0</v>
      </c>
      <c r="E111" s="130">
        <f>'Initial Client Information'!E111</f>
        <v>0</v>
      </c>
      <c r="F111" s="140"/>
      <c r="G111" s="136"/>
      <c r="H111" s="136"/>
      <c r="I111" s="142"/>
      <c r="J111" s="176">
        <f>'Discharge Information'!F111</f>
        <v>0</v>
      </c>
      <c r="K111" s="87"/>
    </row>
    <row r="112" spans="1:11" ht="60" customHeight="1" x14ac:dyDescent="0.25">
      <c r="A112" s="1">
        <f t="shared" si="1"/>
        <v>100</v>
      </c>
      <c r="B112" s="116">
        <f>'Initial Client Information'!B112</f>
        <v>0</v>
      </c>
      <c r="C112" s="117">
        <f>'Initial Client Information'!C112</f>
        <v>0</v>
      </c>
      <c r="D112" s="118">
        <f>'Initial Client Information'!D112</f>
        <v>0</v>
      </c>
      <c r="E112" s="130">
        <f>'Initial Client Information'!E112</f>
        <v>0</v>
      </c>
      <c r="F112" s="140"/>
      <c r="G112" s="136"/>
      <c r="H112" s="136"/>
      <c r="I112" s="142"/>
      <c r="J112" s="176">
        <f>'Discharge Information'!F112</f>
        <v>0</v>
      </c>
      <c r="K112" s="87"/>
    </row>
    <row r="113" spans="1:11" ht="60" customHeight="1" x14ac:dyDescent="0.25">
      <c r="A113" s="1">
        <f t="shared" si="1"/>
        <v>101</v>
      </c>
      <c r="B113" s="116">
        <f>'Initial Client Information'!B113</f>
        <v>0</v>
      </c>
      <c r="C113" s="117">
        <f>'Initial Client Information'!C113</f>
        <v>0</v>
      </c>
      <c r="D113" s="118">
        <f>'Initial Client Information'!D113</f>
        <v>0</v>
      </c>
      <c r="E113" s="130">
        <f>'Initial Client Information'!E113</f>
        <v>0</v>
      </c>
      <c r="F113" s="140"/>
      <c r="G113" s="136"/>
      <c r="H113" s="136"/>
      <c r="I113" s="142"/>
      <c r="J113" s="176">
        <f>'Discharge Information'!F113</f>
        <v>0</v>
      </c>
      <c r="K113" s="87"/>
    </row>
    <row r="114" spans="1:11" ht="60" customHeight="1" x14ac:dyDescent="0.25">
      <c r="A114" s="1">
        <f t="shared" si="1"/>
        <v>102</v>
      </c>
      <c r="B114" s="116">
        <f>'Initial Client Information'!B114</f>
        <v>0</v>
      </c>
      <c r="C114" s="117">
        <f>'Initial Client Information'!C114</f>
        <v>0</v>
      </c>
      <c r="D114" s="118">
        <f>'Initial Client Information'!D114</f>
        <v>0</v>
      </c>
      <c r="E114" s="130">
        <f>'Initial Client Information'!E114</f>
        <v>0</v>
      </c>
      <c r="F114" s="140"/>
      <c r="G114" s="136"/>
      <c r="H114" s="136"/>
      <c r="I114" s="142"/>
      <c r="J114" s="176">
        <f>'Discharge Information'!F114</f>
        <v>0</v>
      </c>
      <c r="K114" s="87"/>
    </row>
    <row r="115" spans="1:11" ht="60" customHeight="1" x14ac:dyDescent="0.25">
      <c r="A115" s="1">
        <f t="shared" si="1"/>
        <v>103</v>
      </c>
      <c r="B115" s="116">
        <f>'Initial Client Information'!B115</f>
        <v>0</v>
      </c>
      <c r="C115" s="117">
        <f>'Initial Client Information'!C115</f>
        <v>0</v>
      </c>
      <c r="D115" s="118">
        <f>'Initial Client Information'!D115</f>
        <v>0</v>
      </c>
      <c r="E115" s="130">
        <f>'Initial Client Information'!E115</f>
        <v>0</v>
      </c>
      <c r="F115" s="140"/>
      <c r="G115" s="136"/>
      <c r="H115" s="136"/>
      <c r="I115" s="142"/>
      <c r="J115" s="176">
        <f>'Discharge Information'!F115</f>
        <v>0</v>
      </c>
      <c r="K115" s="87"/>
    </row>
    <row r="116" spans="1:11" ht="60" customHeight="1" x14ac:dyDescent="0.25">
      <c r="A116" s="1">
        <f t="shared" si="1"/>
        <v>104</v>
      </c>
      <c r="B116" s="116">
        <f>'Initial Client Information'!B116</f>
        <v>0</v>
      </c>
      <c r="C116" s="117">
        <f>'Initial Client Information'!C116</f>
        <v>0</v>
      </c>
      <c r="D116" s="118">
        <f>'Initial Client Information'!D116</f>
        <v>0</v>
      </c>
      <c r="E116" s="130">
        <f>'Initial Client Information'!E116</f>
        <v>0</v>
      </c>
      <c r="F116" s="140"/>
      <c r="G116" s="136"/>
      <c r="H116" s="136"/>
      <c r="I116" s="142"/>
      <c r="J116" s="176">
        <f>'Discharge Information'!F116</f>
        <v>0</v>
      </c>
      <c r="K116" s="87"/>
    </row>
    <row r="117" spans="1:11" ht="60" customHeight="1" x14ac:dyDescent="0.25">
      <c r="A117" s="1">
        <f t="shared" si="1"/>
        <v>105</v>
      </c>
      <c r="B117" s="116">
        <f>'Initial Client Information'!B117</f>
        <v>0</v>
      </c>
      <c r="C117" s="117">
        <f>'Initial Client Information'!C117</f>
        <v>0</v>
      </c>
      <c r="D117" s="118">
        <f>'Initial Client Information'!D117</f>
        <v>0</v>
      </c>
      <c r="E117" s="130">
        <f>'Initial Client Information'!E117</f>
        <v>0</v>
      </c>
      <c r="F117" s="140"/>
      <c r="G117" s="136"/>
      <c r="H117" s="136"/>
      <c r="I117" s="142"/>
      <c r="J117" s="176">
        <f>'Discharge Information'!F117</f>
        <v>0</v>
      </c>
      <c r="K117" s="87"/>
    </row>
    <row r="118" spans="1:11" ht="60" customHeight="1" x14ac:dyDescent="0.25">
      <c r="A118" s="1">
        <f t="shared" si="1"/>
        <v>106</v>
      </c>
      <c r="B118" s="116">
        <f>'Initial Client Information'!B118</f>
        <v>0</v>
      </c>
      <c r="C118" s="117">
        <f>'Initial Client Information'!C118</f>
        <v>0</v>
      </c>
      <c r="D118" s="118">
        <f>'Initial Client Information'!D118</f>
        <v>0</v>
      </c>
      <c r="E118" s="130">
        <f>'Initial Client Information'!E118</f>
        <v>0</v>
      </c>
      <c r="F118" s="140"/>
      <c r="G118" s="136"/>
      <c r="H118" s="136"/>
      <c r="I118" s="142"/>
      <c r="J118" s="176">
        <f>'Discharge Information'!F118</f>
        <v>0</v>
      </c>
      <c r="K118" s="87"/>
    </row>
    <row r="119" spans="1:11" ht="60" customHeight="1" x14ac:dyDescent="0.25">
      <c r="A119" s="1">
        <f t="shared" si="1"/>
        <v>107</v>
      </c>
      <c r="B119" s="116">
        <f>'Initial Client Information'!B119</f>
        <v>0</v>
      </c>
      <c r="C119" s="117">
        <f>'Initial Client Information'!C119</f>
        <v>0</v>
      </c>
      <c r="D119" s="118">
        <f>'Initial Client Information'!D119</f>
        <v>0</v>
      </c>
      <c r="E119" s="130">
        <f>'Initial Client Information'!E119</f>
        <v>0</v>
      </c>
      <c r="F119" s="140"/>
      <c r="G119" s="136"/>
      <c r="H119" s="136"/>
      <c r="I119" s="142"/>
      <c r="J119" s="176">
        <f>'Discharge Information'!F119</f>
        <v>0</v>
      </c>
      <c r="K119" s="87"/>
    </row>
    <row r="120" spans="1:11" ht="60" customHeight="1" x14ac:dyDescent="0.25">
      <c r="A120" s="1">
        <f t="shared" si="1"/>
        <v>108</v>
      </c>
      <c r="B120" s="116">
        <f>'Initial Client Information'!B120</f>
        <v>0</v>
      </c>
      <c r="C120" s="117">
        <f>'Initial Client Information'!C120</f>
        <v>0</v>
      </c>
      <c r="D120" s="118">
        <f>'Initial Client Information'!D120</f>
        <v>0</v>
      </c>
      <c r="E120" s="130">
        <f>'Initial Client Information'!E120</f>
        <v>0</v>
      </c>
      <c r="F120" s="140"/>
      <c r="G120" s="136"/>
      <c r="H120" s="136"/>
      <c r="I120" s="142"/>
      <c r="J120" s="176">
        <f>'Discharge Information'!F120</f>
        <v>0</v>
      </c>
      <c r="K120" s="87"/>
    </row>
    <row r="121" spans="1:11" ht="60" customHeight="1" x14ac:dyDescent="0.25">
      <c r="A121" s="1">
        <f t="shared" si="1"/>
        <v>109</v>
      </c>
      <c r="B121" s="116">
        <f>'Initial Client Information'!B121</f>
        <v>0</v>
      </c>
      <c r="C121" s="117">
        <f>'Initial Client Information'!C121</f>
        <v>0</v>
      </c>
      <c r="D121" s="118">
        <f>'Initial Client Information'!D121</f>
        <v>0</v>
      </c>
      <c r="E121" s="130">
        <f>'Initial Client Information'!E121</f>
        <v>0</v>
      </c>
      <c r="F121" s="140"/>
      <c r="G121" s="136"/>
      <c r="H121" s="136"/>
      <c r="I121" s="142"/>
      <c r="J121" s="176">
        <f>'Discharge Information'!F121</f>
        <v>0</v>
      </c>
      <c r="K121" s="87"/>
    </row>
    <row r="122" spans="1:11" ht="60" customHeight="1" x14ac:dyDescent="0.25">
      <c r="A122" s="1">
        <f t="shared" si="1"/>
        <v>110</v>
      </c>
      <c r="B122" s="116">
        <f>'Initial Client Information'!B122</f>
        <v>0</v>
      </c>
      <c r="C122" s="117">
        <f>'Initial Client Information'!C122</f>
        <v>0</v>
      </c>
      <c r="D122" s="118">
        <f>'Initial Client Information'!D122</f>
        <v>0</v>
      </c>
      <c r="E122" s="130">
        <f>'Initial Client Information'!E122</f>
        <v>0</v>
      </c>
      <c r="F122" s="140"/>
      <c r="G122" s="136"/>
      <c r="H122" s="136"/>
      <c r="I122" s="142"/>
      <c r="J122" s="176">
        <f>'Discharge Information'!F122</f>
        <v>0</v>
      </c>
      <c r="K122" s="87"/>
    </row>
    <row r="123" spans="1:11" ht="60" customHeight="1" x14ac:dyDescent="0.25">
      <c r="A123" s="1">
        <f t="shared" si="1"/>
        <v>111</v>
      </c>
      <c r="B123" s="116">
        <f>'Initial Client Information'!B123</f>
        <v>0</v>
      </c>
      <c r="C123" s="117">
        <f>'Initial Client Information'!C123</f>
        <v>0</v>
      </c>
      <c r="D123" s="118">
        <f>'Initial Client Information'!D123</f>
        <v>0</v>
      </c>
      <c r="E123" s="130">
        <f>'Initial Client Information'!E123</f>
        <v>0</v>
      </c>
      <c r="F123" s="140"/>
      <c r="G123" s="136"/>
      <c r="H123" s="136"/>
      <c r="I123" s="142"/>
      <c r="J123" s="176">
        <f>'Discharge Information'!F123</f>
        <v>0</v>
      </c>
      <c r="K123" s="87"/>
    </row>
    <row r="124" spans="1:11" ht="60" customHeight="1" x14ac:dyDescent="0.25">
      <c r="A124" s="1">
        <f t="shared" si="1"/>
        <v>112</v>
      </c>
      <c r="B124" s="116">
        <f>'Initial Client Information'!B124</f>
        <v>0</v>
      </c>
      <c r="C124" s="117">
        <f>'Initial Client Information'!C124</f>
        <v>0</v>
      </c>
      <c r="D124" s="118">
        <f>'Initial Client Information'!D124</f>
        <v>0</v>
      </c>
      <c r="E124" s="130">
        <f>'Initial Client Information'!E124</f>
        <v>0</v>
      </c>
      <c r="F124" s="140"/>
      <c r="G124" s="136"/>
      <c r="H124" s="136"/>
      <c r="I124" s="142"/>
      <c r="J124" s="176">
        <f>'Discharge Information'!F124</f>
        <v>0</v>
      </c>
      <c r="K124" s="87"/>
    </row>
    <row r="125" spans="1:11" ht="60" customHeight="1" x14ac:dyDescent="0.25">
      <c r="A125" s="1">
        <f t="shared" si="1"/>
        <v>113</v>
      </c>
      <c r="B125" s="116">
        <f>'Initial Client Information'!B125</f>
        <v>0</v>
      </c>
      <c r="C125" s="117">
        <f>'Initial Client Information'!C125</f>
        <v>0</v>
      </c>
      <c r="D125" s="118">
        <f>'Initial Client Information'!D125</f>
        <v>0</v>
      </c>
      <c r="E125" s="130">
        <f>'Initial Client Information'!E125</f>
        <v>0</v>
      </c>
      <c r="F125" s="140"/>
      <c r="G125" s="136"/>
      <c r="H125" s="136"/>
      <c r="I125" s="142"/>
      <c r="J125" s="176">
        <f>'Discharge Information'!F125</f>
        <v>0</v>
      </c>
      <c r="K125" s="87"/>
    </row>
    <row r="126" spans="1:11" ht="60" customHeight="1" x14ac:dyDescent="0.25">
      <c r="A126" s="1">
        <f t="shared" si="1"/>
        <v>114</v>
      </c>
      <c r="B126" s="116">
        <f>'Initial Client Information'!B126</f>
        <v>0</v>
      </c>
      <c r="C126" s="117">
        <f>'Initial Client Information'!C126</f>
        <v>0</v>
      </c>
      <c r="D126" s="118">
        <f>'Initial Client Information'!D126</f>
        <v>0</v>
      </c>
      <c r="E126" s="130">
        <f>'Initial Client Information'!E126</f>
        <v>0</v>
      </c>
      <c r="F126" s="140"/>
      <c r="G126" s="136"/>
      <c r="H126" s="136"/>
      <c r="I126" s="142"/>
      <c r="J126" s="176">
        <f>'Discharge Information'!F126</f>
        <v>0</v>
      </c>
      <c r="K126" s="87"/>
    </row>
    <row r="127" spans="1:11" ht="60" customHeight="1" x14ac:dyDescent="0.25">
      <c r="A127" s="1">
        <f t="shared" si="1"/>
        <v>115</v>
      </c>
      <c r="B127" s="116">
        <f>'Initial Client Information'!B127</f>
        <v>0</v>
      </c>
      <c r="C127" s="117">
        <f>'Initial Client Information'!C127</f>
        <v>0</v>
      </c>
      <c r="D127" s="118">
        <f>'Initial Client Information'!D127</f>
        <v>0</v>
      </c>
      <c r="E127" s="130">
        <f>'Initial Client Information'!E127</f>
        <v>0</v>
      </c>
      <c r="F127" s="140"/>
      <c r="G127" s="136"/>
      <c r="H127" s="136"/>
      <c r="I127" s="142"/>
      <c r="J127" s="176">
        <f>'Discharge Information'!F127</f>
        <v>0</v>
      </c>
      <c r="K127" s="87"/>
    </row>
    <row r="128" spans="1:11" ht="60" customHeight="1" x14ac:dyDescent="0.25">
      <c r="A128" s="1">
        <f t="shared" si="1"/>
        <v>116</v>
      </c>
      <c r="B128" s="116">
        <f>'Initial Client Information'!B128</f>
        <v>0</v>
      </c>
      <c r="C128" s="117">
        <f>'Initial Client Information'!C128</f>
        <v>0</v>
      </c>
      <c r="D128" s="118">
        <f>'Initial Client Information'!D128</f>
        <v>0</v>
      </c>
      <c r="E128" s="130">
        <f>'Initial Client Information'!E128</f>
        <v>0</v>
      </c>
      <c r="F128" s="140"/>
      <c r="G128" s="136"/>
      <c r="H128" s="136"/>
      <c r="I128" s="142"/>
      <c r="J128" s="176">
        <f>'Discharge Information'!F128</f>
        <v>0</v>
      </c>
      <c r="K128" s="87"/>
    </row>
    <row r="129" spans="1:11" ht="60" customHeight="1" x14ac:dyDescent="0.25">
      <c r="A129" s="1">
        <f t="shared" si="1"/>
        <v>117</v>
      </c>
      <c r="B129" s="116">
        <f>'Initial Client Information'!B129</f>
        <v>0</v>
      </c>
      <c r="C129" s="117">
        <f>'Initial Client Information'!C129</f>
        <v>0</v>
      </c>
      <c r="D129" s="118">
        <f>'Initial Client Information'!D129</f>
        <v>0</v>
      </c>
      <c r="E129" s="130">
        <f>'Initial Client Information'!E129</f>
        <v>0</v>
      </c>
      <c r="F129" s="140"/>
      <c r="G129" s="136"/>
      <c r="H129" s="136"/>
      <c r="I129" s="142"/>
      <c r="J129" s="176">
        <f>'Discharge Information'!F129</f>
        <v>0</v>
      </c>
      <c r="K129" s="87"/>
    </row>
    <row r="130" spans="1:11" ht="60" customHeight="1" x14ac:dyDescent="0.25">
      <c r="A130" s="1">
        <f t="shared" si="1"/>
        <v>118</v>
      </c>
      <c r="B130" s="116">
        <f>'Initial Client Information'!B130</f>
        <v>0</v>
      </c>
      <c r="C130" s="117">
        <f>'Initial Client Information'!C130</f>
        <v>0</v>
      </c>
      <c r="D130" s="118">
        <f>'Initial Client Information'!D130</f>
        <v>0</v>
      </c>
      <c r="E130" s="130">
        <f>'Initial Client Information'!E130</f>
        <v>0</v>
      </c>
      <c r="F130" s="140"/>
      <c r="G130" s="136"/>
      <c r="H130" s="136"/>
      <c r="I130" s="142"/>
      <c r="J130" s="176">
        <f>'Discharge Information'!F130</f>
        <v>0</v>
      </c>
      <c r="K130" s="87"/>
    </row>
    <row r="131" spans="1:11" ht="60" customHeight="1" x14ac:dyDescent="0.25">
      <c r="A131" s="1">
        <f t="shared" si="1"/>
        <v>119</v>
      </c>
      <c r="B131" s="116">
        <f>'Initial Client Information'!B131</f>
        <v>0</v>
      </c>
      <c r="C131" s="117">
        <f>'Initial Client Information'!C131</f>
        <v>0</v>
      </c>
      <c r="D131" s="118">
        <f>'Initial Client Information'!D131</f>
        <v>0</v>
      </c>
      <c r="E131" s="130">
        <f>'Initial Client Information'!E131</f>
        <v>0</v>
      </c>
      <c r="F131" s="140"/>
      <c r="G131" s="136"/>
      <c r="H131" s="136"/>
      <c r="I131" s="142"/>
      <c r="J131" s="176">
        <f>'Discharge Information'!F131</f>
        <v>0</v>
      </c>
      <c r="K131" s="87"/>
    </row>
    <row r="132" spans="1:11" ht="60" customHeight="1" x14ac:dyDescent="0.25">
      <c r="A132" s="1">
        <f t="shared" si="1"/>
        <v>120</v>
      </c>
      <c r="B132" s="116">
        <f>'Initial Client Information'!B132</f>
        <v>0</v>
      </c>
      <c r="C132" s="117">
        <f>'Initial Client Information'!C132</f>
        <v>0</v>
      </c>
      <c r="D132" s="118">
        <f>'Initial Client Information'!D132</f>
        <v>0</v>
      </c>
      <c r="E132" s="130">
        <f>'Initial Client Information'!E132</f>
        <v>0</v>
      </c>
      <c r="F132" s="140"/>
      <c r="G132" s="136"/>
      <c r="H132" s="136"/>
      <c r="I132" s="142"/>
      <c r="J132" s="176">
        <f>'Discharge Information'!F132</f>
        <v>0</v>
      </c>
      <c r="K132" s="87"/>
    </row>
    <row r="133" spans="1:11" ht="60" customHeight="1" x14ac:dyDescent="0.25">
      <c r="A133" s="1">
        <f t="shared" si="1"/>
        <v>121</v>
      </c>
      <c r="B133" s="116">
        <f>'Initial Client Information'!B133</f>
        <v>0</v>
      </c>
      <c r="C133" s="117">
        <f>'Initial Client Information'!C133</f>
        <v>0</v>
      </c>
      <c r="D133" s="118">
        <f>'Initial Client Information'!D133</f>
        <v>0</v>
      </c>
      <c r="E133" s="130">
        <f>'Initial Client Information'!E133</f>
        <v>0</v>
      </c>
      <c r="F133" s="140"/>
      <c r="G133" s="136"/>
      <c r="H133" s="136"/>
      <c r="I133" s="142"/>
      <c r="J133" s="176">
        <f>'Discharge Information'!F133</f>
        <v>0</v>
      </c>
      <c r="K133" s="87"/>
    </row>
    <row r="134" spans="1:11" ht="60" customHeight="1" x14ac:dyDescent="0.25">
      <c r="A134" s="1">
        <f t="shared" si="1"/>
        <v>122</v>
      </c>
      <c r="B134" s="116">
        <f>'Initial Client Information'!B134</f>
        <v>0</v>
      </c>
      <c r="C134" s="117">
        <f>'Initial Client Information'!C134</f>
        <v>0</v>
      </c>
      <c r="D134" s="118">
        <f>'Initial Client Information'!D134</f>
        <v>0</v>
      </c>
      <c r="E134" s="130">
        <f>'Initial Client Information'!E134</f>
        <v>0</v>
      </c>
      <c r="F134" s="140"/>
      <c r="G134" s="136"/>
      <c r="H134" s="136"/>
      <c r="I134" s="142"/>
      <c r="J134" s="176">
        <f>'Discharge Information'!F134</f>
        <v>0</v>
      </c>
      <c r="K134" s="87"/>
    </row>
    <row r="135" spans="1:11" ht="60" customHeight="1" x14ac:dyDescent="0.25">
      <c r="A135" s="1">
        <f t="shared" si="1"/>
        <v>123</v>
      </c>
      <c r="B135" s="116">
        <f>'Initial Client Information'!B135</f>
        <v>0</v>
      </c>
      <c r="C135" s="117">
        <f>'Initial Client Information'!C135</f>
        <v>0</v>
      </c>
      <c r="D135" s="118">
        <f>'Initial Client Information'!D135</f>
        <v>0</v>
      </c>
      <c r="E135" s="130">
        <f>'Initial Client Information'!E135</f>
        <v>0</v>
      </c>
      <c r="F135" s="140"/>
      <c r="G135" s="136"/>
      <c r="H135" s="136"/>
      <c r="I135" s="142"/>
      <c r="J135" s="176">
        <f>'Discharge Information'!F135</f>
        <v>0</v>
      </c>
      <c r="K135" s="87"/>
    </row>
    <row r="136" spans="1:11" ht="60" customHeight="1" x14ac:dyDescent="0.25">
      <c r="A136" s="1">
        <f t="shared" si="1"/>
        <v>124</v>
      </c>
      <c r="B136" s="116">
        <f>'Initial Client Information'!B136</f>
        <v>0</v>
      </c>
      <c r="C136" s="117">
        <f>'Initial Client Information'!C136</f>
        <v>0</v>
      </c>
      <c r="D136" s="118">
        <f>'Initial Client Information'!D136</f>
        <v>0</v>
      </c>
      <c r="E136" s="130">
        <f>'Initial Client Information'!E136</f>
        <v>0</v>
      </c>
      <c r="F136" s="140"/>
      <c r="G136" s="136"/>
      <c r="H136" s="136"/>
      <c r="I136" s="142"/>
      <c r="J136" s="176">
        <f>'Discharge Information'!F136</f>
        <v>0</v>
      </c>
      <c r="K136" s="87"/>
    </row>
    <row r="137" spans="1:11" ht="60" customHeight="1" x14ac:dyDescent="0.25">
      <c r="A137" s="1">
        <f t="shared" si="1"/>
        <v>125</v>
      </c>
      <c r="B137" s="116">
        <f>'Initial Client Information'!B137</f>
        <v>0</v>
      </c>
      <c r="C137" s="117">
        <f>'Initial Client Information'!C137</f>
        <v>0</v>
      </c>
      <c r="D137" s="118">
        <f>'Initial Client Information'!D137</f>
        <v>0</v>
      </c>
      <c r="E137" s="130">
        <f>'Initial Client Information'!E137</f>
        <v>0</v>
      </c>
      <c r="F137" s="140"/>
      <c r="G137" s="136"/>
      <c r="H137" s="136"/>
      <c r="I137" s="142"/>
      <c r="J137" s="176">
        <f>'Discharge Information'!F137</f>
        <v>0</v>
      </c>
      <c r="K137" s="87"/>
    </row>
    <row r="138" spans="1:11" ht="60" customHeight="1" x14ac:dyDescent="0.25">
      <c r="A138" s="1">
        <f t="shared" si="1"/>
        <v>126</v>
      </c>
      <c r="B138" s="116">
        <f>'Initial Client Information'!B138</f>
        <v>0</v>
      </c>
      <c r="C138" s="117">
        <f>'Initial Client Information'!C138</f>
        <v>0</v>
      </c>
      <c r="D138" s="118">
        <f>'Initial Client Information'!D138</f>
        <v>0</v>
      </c>
      <c r="E138" s="130">
        <f>'Initial Client Information'!E138</f>
        <v>0</v>
      </c>
      <c r="F138" s="140"/>
      <c r="G138" s="136"/>
      <c r="H138" s="136"/>
      <c r="I138" s="142"/>
      <c r="J138" s="176">
        <f>'Discharge Information'!F138</f>
        <v>0</v>
      </c>
      <c r="K138" s="87"/>
    </row>
    <row r="139" spans="1:11" ht="60" customHeight="1" x14ac:dyDescent="0.25">
      <c r="A139" s="1">
        <f t="shared" si="1"/>
        <v>127</v>
      </c>
      <c r="B139" s="116">
        <f>'Initial Client Information'!B139</f>
        <v>0</v>
      </c>
      <c r="C139" s="117">
        <f>'Initial Client Information'!C139</f>
        <v>0</v>
      </c>
      <c r="D139" s="118">
        <f>'Initial Client Information'!D139</f>
        <v>0</v>
      </c>
      <c r="E139" s="130">
        <f>'Initial Client Information'!E139</f>
        <v>0</v>
      </c>
      <c r="F139" s="140"/>
      <c r="G139" s="136"/>
      <c r="H139" s="136"/>
      <c r="I139" s="142"/>
      <c r="J139" s="176">
        <f>'Discharge Information'!F139</f>
        <v>0</v>
      </c>
      <c r="K139" s="87"/>
    </row>
    <row r="140" spans="1:11" ht="60" customHeight="1" x14ac:dyDescent="0.25">
      <c r="A140" s="1">
        <f t="shared" si="1"/>
        <v>128</v>
      </c>
      <c r="B140" s="116">
        <f>'Initial Client Information'!B140</f>
        <v>0</v>
      </c>
      <c r="C140" s="117">
        <f>'Initial Client Information'!C140</f>
        <v>0</v>
      </c>
      <c r="D140" s="118">
        <f>'Initial Client Information'!D140</f>
        <v>0</v>
      </c>
      <c r="E140" s="130">
        <f>'Initial Client Information'!E140</f>
        <v>0</v>
      </c>
      <c r="F140" s="140"/>
      <c r="G140" s="136"/>
      <c r="H140" s="136"/>
      <c r="I140" s="142"/>
      <c r="J140" s="176">
        <f>'Discharge Information'!F140</f>
        <v>0</v>
      </c>
      <c r="K140" s="87"/>
    </row>
    <row r="141" spans="1:11" ht="60" customHeight="1" x14ac:dyDescent="0.25">
      <c r="A141" s="1">
        <f t="shared" si="1"/>
        <v>129</v>
      </c>
      <c r="B141" s="116">
        <f>'Initial Client Information'!B141</f>
        <v>0</v>
      </c>
      <c r="C141" s="117">
        <f>'Initial Client Information'!C141</f>
        <v>0</v>
      </c>
      <c r="D141" s="118">
        <f>'Initial Client Information'!D141</f>
        <v>0</v>
      </c>
      <c r="E141" s="130">
        <f>'Initial Client Information'!E141</f>
        <v>0</v>
      </c>
      <c r="F141" s="140"/>
      <c r="G141" s="136"/>
      <c r="H141" s="136"/>
      <c r="I141" s="142"/>
      <c r="J141" s="176">
        <f>'Discharge Information'!F141</f>
        <v>0</v>
      </c>
      <c r="K141" s="87"/>
    </row>
    <row r="142" spans="1:11" ht="60" customHeight="1" x14ac:dyDescent="0.25">
      <c r="A142" s="1">
        <f t="shared" ref="A142:A205" si="2">ROW(A130)</f>
        <v>130</v>
      </c>
      <c r="B142" s="116">
        <f>'Initial Client Information'!B142</f>
        <v>0</v>
      </c>
      <c r="C142" s="117">
        <f>'Initial Client Information'!C142</f>
        <v>0</v>
      </c>
      <c r="D142" s="118">
        <f>'Initial Client Information'!D142</f>
        <v>0</v>
      </c>
      <c r="E142" s="130">
        <f>'Initial Client Information'!E142</f>
        <v>0</v>
      </c>
      <c r="F142" s="140"/>
      <c r="G142" s="136"/>
      <c r="H142" s="136"/>
      <c r="I142" s="142"/>
      <c r="J142" s="176">
        <f>'Discharge Information'!F142</f>
        <v>0</v>
      </c>
      <c r="K142" s="87"/>
    </row>
    <row r="143" spans="1:11" ht="60" customHeight="1" x14ac:dyDescent="0.25">
      <c r="A143" s="1">
        <f t="shared" si="2"/>
        <v>131</v>
      </c>
      <c r="B143" s="116">
        <f>'Initial Client Information'!B143</f>
        <v>0</v>
      </c>
      <c r="C143" s="117">
        <f>'Initial Client Information'!C143</f>
        <v>0</v>
      </c>
      <c r="D143" s="118">
        <f>'Initial Client Information'!D143</f>
        <v>0</v>
      </c>
      <c r="E143" s="130">
        <f>'Initial Client Information'!E143</f>
        <v>0</v>
      </c>
      <c r="F143" s="140"/>
      <c r="G143" s="136"/>
      <c r="H143" s="136"/>
      <c r="I143" s="142"/>
      <c r="J143" s="176">
        <f>'Discharge Information'!F143</f>
        <v>0</v>
      </c>
      <c r="K143" s="87"/>
    </row>
    <row r="144" spans="1:11" ht="60" customHeight="1" x14ac:dyDescent="0.25">
      <c r="A144" s="1">
        <f t="shared" si="2"/>
        <v>132</v>
      </c>
      <c r="B144" s="116">
        <f>'Initial Client Information'!B144</f>
        <v>0</v>
      </c>
      <c r="C144" s="117">
        <f>'Initial Client Information'!C144</f>
        <v>0</v>
      </c>
      <c r="D144" s="118">
        <f>'Initial Client Information'!D144</f>
        <v>0</v>
      </c>
      <c r="E144" s="130">
        <f>'Initial Client Information'!E144</f>
        <v>0</v>
      </c>
      <c r="F144" s="140"/>
      <c r="G144" s="136"/>
      <c r="H144" s="136"/>
      <c r="I144" s="142"/>
      <c r="J144" s="176">
        <f>'Discharge Information'!F144</f>
        <v>0</v>
      </c>
      <c r="K144" s="87"/>
    </row>
    <row r="145" spans="1:11" ht="60" customHeight="1" x14ac:dyDescent="0.25">
      <c r="A145" s="1">
        <f t="shared" si="2"/>
        <v>133</v>
      </c>
      <c r="B145" s="116">
        <f>'Initial Client Information'!B145</f>
        <v>0</v>
      </c>
      <c r="C145" s="117">
        <f>'Initial Client Information'!C145</f>
        <v>0</v>
      </c>
      <c r="D145" s="118">
        <f>'Initial Client Information'!D145</f>
        <v>0</v>
      </c>
      <c r="E145" s="130">
        <f>'Initial Client Information'!E145</f>
        <v>0</v>
      </c>
      <c r="F145" s="140"/>
      <c r="G145" s="136"/>
      <c r="H145" s="136"/>
      <c r="I145" s="142"/>
      <c r="J145" s="176">
        <f>'Discharge Information'!F145</f>
        <v>0</v>
      </c>
      <c r="K145" s="87"/>
    </row>
    <row r="146" spans="1:11" ht="60" customHeight="1" x14ac:dyDescent="0.25">
      <c r="A146" s="1">
        <f t="shared" si="2"/>
        <v>134</v>
      </c>
      <c r="B146" s="116">
        <f>'Initial Client Information'!B146</f>
        <v>0</v>
      </c>
      <c r="C146" s="117">
        <f>'Initial Client Information'!C146</f>
        <v>0</v>
      </c>
      <c r="D146" s="118">
        <f>'Initial Client Information'!D146</f>
        <v>0</v>
      </c>
      <c r="E146" s="130">
        <f>'Initial Client Information'!E146</f>
        <v>0</v>
      </c>
      <c r="F146" s="140"/>
      <c r="G146" s="136"/>
      <c r="H146" s="136"/>
      <c r="I146" s="142"/>
      <c r="J146" s="176">
        <f>'Discharge Information'!F146</f>
        <v>0</v>
      </c>
      <c r="K146" s="87"/>
    </row>
    <row r="147" spans="1:11" ht="60" customHeight="1" x14ac:dyDescent="0.25">
      <c r="A147" s="1">
        <f t="shared" si="2"/>
        <v>135</v>
      </c>
      <c r="B147" s="116">
        <f>'Initial Client Information'!B147</f>
        <v>0</v>
      </c>
      <c r="C147" s="117">
        <f>'Initial Client Information'!C147</f>
        <v>0</v>
      </c>
      <c r="D147" s="118">
        <f>'Initial Client Information'!D147</f>
        <v>0</v>
      </c>
      <c r="E147" s="130">
        <f>'Initial Client Information'!E147</f>
        <v>0</v>
      </c>
      <c r="F147" s="140"/>
      <c r="G147" s="136"/>
      <c r="H147" s="136"/>
      <c r="I147" s="142"/>
      <c r="J147" s="176">
        <f>'Discharge Information'!F147</f>
        <v>0</v>
      </c>
      <c r="K147" s="87"/>
    </row>
    <row r="148" spans="1:11" ht="60" customHeight="1" x14ac:dyDescent="0.25">
      <c r="A148" s="1">
        <f t="shared" si="2"/>
        <v>136</v>
      </c>
      <c r="B148" s="116">
        <f>'Initial Client Information'!B148</f>
        <v>0</v>
      </c>
      <c r="C148" s="117">
        <f>'Initial Client Information'!C148</f>
        <v>0</v>
      </c>
      <c r="D148" s="118">
        <f>'Initial Client Information'!D148</f>
        <v>0</v>
      </c>
      <c r="E148" s="130">
        <f>'Initial Client Information'!E148</f>
        <v>0</v>
      </c>
      <c r="F148" s="140"/>
      <c r="G148" s="136"/>
      <c r="H148" s="136"/>
      <c r="I148" s="142"/>
      <c r="J148" s="176">
        <f>'Discharge Information'!F148</f>
        <v>0</v>
      </c>
      <c r="K148" s="87"/>
    </row>
    <row r="149" spans="1:11" ht="60" customHeight="1" x14ac:dyDescent="0.25">
      <c r="A149" s="1">
        <f t="shared" si="2"/>
        <v>137</v>
      </c>
      <c r="B149" s="116">
        <f>'Initial Client Information'!B149</f>
        <v>0</v>
      </c>
      <c r="C149" s="117">
        <f>'Initial Client Information'!C149</f>
        <v>0</v>
      </c>
      <c r="D149" s="118">
        <f>'Initial Client Information'!D149</f>
        <v>0</v>
      </c>
      <c r="E149" s="130">
        <f>'Initial Client Information'!E149</f>
        <v>0</v>
      </c>
      <c r="F149" s="140"/>
      <c r="G149" s="136"/>
      <c r="H149" s="136"/>
      <c r="I149" s="142"/>
      <c r="J149" s="176">
        <f>'Discharge Information'!F149</f>
        <v>0</v>
      </c>
      <c r="K149" s="87"/>
    </row>
    <row r="150" spans="1:11" ht="60" customHeight="1" x14ac:dyDescent="0.25">
      <c r="A150" s="1">
        <f t="shared" si="2"/>
        <v>138</v>
      </c>
      <c r="B150" s="116">
        <f>'Initial Client Information'!B150</f>
        <v>0</v>
      </c>
      <c r="C150" s="117">
        <f>'Initial Client Information'!C150</f>
        <v>0</v>
      </c>
      <c r="D150" s="118">
        <f>'Initial Client Information'!D150</f>
        <v>0</v>
      </c>
      <c r="E150" s="130">
        <f>'Initial Client Information'!E150</f>
        <v>0</v>
      </c>
      <c r="F150" s="140"/>
      <c r="G150" s="136"/>
      <c r="H150" s="136"/>
      <c r="I150" s="142"/>
      <c r="J150" s="176">
        <f>'Discharge Information'!F150</f>
        <v>0</v>
      </c>
      <c r="K150" s="87"/>
    </row>
    <row r="151" spans="1:11" ht="60" customHeight="1" x14ac:dyDescent="0.25">
      <c r="A151" s="1">
        <f t="shared" si="2"/>
        <v>139</v>
      </c>
      <c r="B151" s="116">
        <f>'Initial Client Information'!B151</f>
        <v>0</v>
      </c>
      <c r="C151" s="117">
        <f>'Initial Client Information'!C151</f>
        <v>0</v>
      </c>
      <c r="D151" s="118">
        <f>'Initial Client Information'!D151</f>
        <v>0</v>
      </c>
      <c r="E151" s="130">
        <f>'Initial Client Information'!E151</f>
        <v>0</v>
      </c>
      <c r="F151" s="140"/>
      <c r="G151" s="136"/>
      <c r="H151" s="136"/>
      <c r="I151" s="142"/>
      <c r="J151" s="176">
        <f>'Discharge Information'!F151</f>
        <v>0</v>
      </c>
      <c r="K151" s="87"/>
    </row>
    <row r="152" spans="1:11" ht="60" customHeight="1" x14ac:dyDescent="0.25">
      <c r="A152" s="1">
        <f t="shared" si="2"/>
        <v>140</v>
      </c>
      <c r="B152" s="116">
        <f>'Initial Client Information'!B152</f>
        <v>0</v>
      </c>
      <c r="C152" s="117">
        <f>'Initial Client Information'!C152</f>
        <v>0</v>
      </c>
      <c r="D152" s="118">
        <f>'Initial Client Information'!D152</f>
        <v>0</v>
      </c>
      <c r="E152" s="130">
        <f>'Initial Client Information'!E152</f>
        <v>0</v>
      </c>
      <c r="F152" s="140"/>
      <c r="G152" s="136"/>
      <c r="H152" s="136"/>
      <c r="I152" s="142"/>
      <c r="J152" s="176">
        <f>'Discharge Information'!F152</f>
        <v>0</v>
      </c>
      <c r="K152" s="87"/>
    </row>
    <row r="153" spans="1:11" ht="60" customHeight="1" x14ac:dyDescent="0.25">
      <c r="A153" s="1">
        <f t="shared" si="2"/>
        <v>141</v>
      </c>
      <c r="B153" s="116">
        <f>'Initial Client Information'!B153</f>
        <v>0</v>
      </c>
      <c r="C153" s="117">
        <f>'Initial Client Information'!C153</f>
        <v>0</v>
      </c>
      <c r="D153" s="118">
        <f>'Initial Client Information'!D153</f>
        <v>0</v>
      </c>
      <c r="E153" s="130">
        <f>'Initial Client Information'!E153</f>
        <v>0</v>
      </c>
      <c r="F153" s="140"/>
      <c r="G153" s="136"/>
      <c r="H153" s="136"/>
      <c r="I153" s="142"/>
      <c r="J153" s="176">
        <f>'Discharge Information'!F153</f>
        <v>0</v>
      </c>
      <c r="K153" s="87"/>
    </row>
    <row r="154" spans="1:11" ht="60" customHeight="1" x14ac:dyDescent="0.25">
      <c r="A154" s="1">
        <f t="shared" si="2"/>
        <v>142</v>
      </c>
      <c r="B154" s="116">
        <f>'Initial Client Information'!B154</f>
        <v>0</v>
      </c>
      <c r="C154" s="117">
        <f>'Initial Client Information'!C154</f>
        <v>0</v>
      </c>
      <c r="D154" s="118">
        <f>'Initial Client Information'!D154</f>
        <v>0</v>
      </c>
      <c r="E154" s="130">
        <f>'Initial Client Information'!E154</f>
        <v>0</v>
      </c>
      <c r="F154" s="140"/>
      <c r="G154" s="136"/>
      <c r="H154" s="136"/>
      <c r="I154" s="142"/>
      <c r="J154" s="176">
        <f>'Discharge Information'!F154</f>
        <v>0</v>
      </c>
      <c r="K154" s="87"/>
    </row>
    <row r="155" spans="1:11" ht="60" customHeight="1" x14ac:dyDescent="0.25">
      <c r="A155" s="1">
        <f t="shared" si="2"/>
        <v>143</v>
      </c>
      <c r="B155" s="116">
        <f>'Initial Client Information'!B155</f>
        <v>0</v>
      </c>
      <c r="C155" s="117">
        <f>'Initial Client Information'!C155</f>
        <v>0</v>
      </c>
      <c r="D155" s="118">
        <f>'Initial Client Information'!D155</f>
        <v>0</v>
      </c>
      <c r="E155" s="130">
        <f>'Initial Client Information'!E155</f>
        <v>0</v>
      </c>
      <c r="F155" s="140"/>
      <c r="G155" s="136"/>
      <c r="H155" s="136"/>
      <c r="I155" s="142"/>
      <c r="J155" s="176">
        <f>'Discharge Information'!F155</f>
        <v>0</v>
      </c>
      <c r="K155" s="87"/>
    </row>
    <row r="156" spans="1:11" ht="60" customHeight="1" x14ac:dyDescent="0.25">
      <c r="A156" s="1">
        <f t="shared" si="2"/>
        <v>144</v>
      </c>
      <c r="B156" s="116">
        <f>'Initial Client Information'!B156</f>
        <v>0</v>
      </c>
      <c r="C156" s="117">
        <f>'Initial Client Information'!C156</f>
        <v>0</v>
      </c>
      <c r="D156" s="118">
        <f>'Initial Client Information'!D156</f>
        <v>0</v>
      </c>
      <c r="E156" s="130">
        <f>'Initial Client Information'!E156</f>
        <v>0</v>
      </c>
      <c r="F156" s="140"/>
      <c r="G156" s="136"/>
      <c r="H156" s="136"/>
      <c r="I156" s="142"/>
      <c r="J156" s="176">
        <f>'Discharge Information'!F156</f>
        <v>0</v>
      </c>
      <c r="K156" s="87"/>
    </row>
    <row r="157" spans="1:11" ht="60" customHeight="1" x14ac:dyDescent="0.25">
      <c r="A157" s="1">
        <f t="shared" si="2"/>
        <v>145</v>
      </c>
      <c r="B157" s="116">
        <f>'Initial Client Information'!B157</f>
        <v>0</v>
      </c>
      <c r="C157" s="117">
        <f>'Initial Client Information'!C157</f>
        <v>0</v>
      </c>
      <c r="D157" s="118">
        <f>'Initial Client Information'!D157</f>
        <v>0</v>
      </c>
      <c r="E157" s="130">
        <f>'Initial Client Information'!E157</f>
        <v>0</v>
      </c>
      <c r="F157" s="140"/>
      <c r="G157" s="136"/>
      <c r="H157" s="136"/>
      <c r="I157" s="142"/>
      <c r="J157" s="176">
        <f>'Discharge Information'!F157</f>
        <v>0</v>
      </c>
      <c r="K157" s="87"/>
    </row>
    <row r="158" spans="1:11" ht="60" customHeight="1" x14ac:dyDescent="0.25">
      <c r="A158" s="1">
        <f t="shared" si="2"/>
        <v>146</v>
      </c>
      <c r="B158" s="116">
        <f>'Initial Client Information'!B158</f>
        <v>0</v>
      </c>
      <c r="C158" s="117">
        <f>'Initial Client Information'!C158</f>
        <v>0</v>
      </c>
      <c r="D158" s="118">
        <f>'Initial Client Information'!D158</f>
        <v>0</v>
      </c>
      <c r="E158" s="130">
        <f>'Initial Client Information'!E158</f>
        <v>0</v>
      </c>
      <c r="F158" s="140"/>
      <c r="G158" s="136"/>
      <c r="H158" s="136"/>
      <c r="I158" s="142"/>
      <c r="J158" s="176">
        <f>'Discharge Information'!F158</f>
        <v>0</v>
      </c>
      <c r="K158" s="87"/>
    </row>
    <row r="159" spans="1:11" ht="60" customHeight="1" x14ac:dyDescent="0.25">
      <c r="A159" s="1">
        <f t="shared" si="2"/>
        <v>147</v>
      </c>
      <c r="B159" s="116">
        <f>'Initial Client Information'!B159</f>
        <v>0</v>
      </c>
      <c r="C159" s="117">
        <f>'Initial Client Information'!C159</f>
        <v>0</v>
      </c>
      <c r="D159" s="118">
        <f>'Initial Client Information'!D159</f>
        <v>0</v>
      </c>
      <c r="E159" s="130">
        <f>'Initial Client Information'!E159</f>
        <v>0</v>
      </c>
      <c r="F159" s="140"/>
      <c r="G159" s="136"/>
      <c r="H159" s="136"/>
      <c r="I159" s="142"/>
      <c r="J159" s="176">
        <f>'Discharge Information'!F159</f>
        <v>0</v>
      </c>
      <c r="K159" s="87"/>
    </row>
    <row r="160" spans="1:11" ht="60" customHeight="1" x14ac:dyDescent="0.25">
      <c r="A160" s="1">
        <f t="shared" si="2"/>
        <v>148</v>
      </c>
      <c r="B160" s="116">
        <f>'Initial Client Information'!B160</f>
        <v>0</v>
      </c>
      <c r="C160" s="117">
        <f>'Initial Client Information'!C160</f>
        <v>0</v>
      </c>
      <c r="D160" s="118">
        <f>'Initial Client Information'!D160</f>
        <v>0</v>
      </c>
      <c r="E160" s="130">
        <f>'Initial Client Information'!E160</f>
        <v>0</v>
      </c>
      <c r="F160" s="140"/>
      <c r="G160" s="136"/>
      <c r="H160" s="136"/>
      <c r="I160" s="142"/>
      <c r="J160" s="176">
        <f>'Discharge Information'!F160</f>
        <v>0</v>
      </c>
      <c r="K160" s="87"/>
    </row>
    <row r="161" spans="1:11" ht="60" customHeight="1" x14ac:dyDescent="0.25">
      <c r="A161" s="1">
        <f t="shared" si="2"/>
        <v>149</v>
      </c>
      <c r="B161" s="116">
        <f>'Initial Client Information'!B161</f>
        <v>0</v>
      </c>
      <c r="C161" s="117">
        <f>'Initial Client Information'!C161</f>
        <v>0</v>
      </c>
      <c r="D161" s="118">
        <f>'Initial Client Information'!D161</f>
        <v>0</v>
      </c>
      <c r="E161" s="130">
        <f>'Initial Client Information'!E161</f>
        <v>0</v>
      </c>
      <c r="F161" s="140"/>
      <c r="G161" s="136"/>
      <c r="H161" s="136"/>
      <c r="I161" s="142"/>
      <c r="J161" s="176">
        <f>'Discharge Information'!F161</f>
        <v>0</v>
      </c>
      <c r="K161" s="87"/>
    </row>
    <row r="162" spans="1:11" ht="60" customHeight="1" x14ac:dyDescent="0.25">
      <c r="A162" s="1">
        <f t="shared" si="2"/>
        <v>150</v>
      </c>
      <c r="B162" s="116">
        <f>'Initial Client Information'!B162</f>
        <v>0</v>
      </c>
      <c r="C162" s="117">
        <f>'Initial Client Information'!C162</f>
        <v>0</v>
      </c>
      <c r="D162" s="118">
        <f>'Initial Client Information'!D162</f>
        <v>0</v>
      </c>
      <c r="E162" s="130">
        <f>'Initial Client Information'!E162</f>
        <v>0</v>
      </c>
      <c r="F162" s="140"/>
      <c r="G162" s="136"/>
      <c r="H162" s="136"/>
      <c r="I162" s="142"/>
      <c r="J162" s="176">
        <f>'Discharge Information'!F162</f>
        <v>0</v>
      </c>
      <c r="K162" s="87"/>
    </row>
    <row r="163" spans="1:11" ht="60" customHeight="1" x14ac:dyDescent="0.25">
      <c r="A163" s="1">
        <f t="shared" si="2"/>
        <v>151</v>
      </c>
      <c r="B163" s="116">
        <f>'Initial Client Information'!B163</f>
        <v>0</v>
      </c>
      <c r="C163" s="117">
        <f>'Initial Client Information'!C163</f>
        <v>0</v>
      </c>
      <c r="D163" s="118">
        <f>'Initial Client Information'!D163</f>
        <v>0</v>
      </c>
      <c r="E163" s="130">
        <f>'Initial Client Information'!E163</f>
        <v>0</v>
      </c>
      <c r="F163" s="140"/>
      <c r="G163" s="136"/>
      <c r="H163" s="136"/>
      <c r="I163" s="142"/>
      <c r="J163" s="176">
        <f>'Discharge Information'!F163</f>
        <v>0</v>
      </c>
      <c r="K163" s="87"/>
    </row>
    <row r="164" spans="1:11" ht="60" customHeight="1" x14ac:dyDescent="0.25">
      <c r="A164" s="1">
        <f t="shared" si="2"/>
        <v>152</v>
      </c>
      <c r="B164" s="116">
        <f>'Initial Client Information'!B164</f>
        <v>0</v>
      </c>
      <c r="C164" s="117">
        <f>'Initial Client Information'!C164</f>
        <v>0</v>
      </c>
      <c r="D164" s="118">
        <f>'Initial Client Information'!D164</f>
        <v>0</v>
      </c>
      <c r="E164" s="130">
        <f>'Initial Client Information'!E164</f>
        <v>0</v>
      </c>
      <c r="F164" s="140"/>
      <c r="G164" s="136"/>
      <c r="H164" s="136"/>
      <c r="I164" s="142"/>
      <c r="J164" s="176">
        <f>'Discharge Information'!F164</f>
        <v>0</v>
      </c>
      <c r="K164" s="87"/>
    </row>
    <row r="165" spans="1:11" ht="60" customHeight="1" x14ac:dyDescent="0.25">
      <c r="A165" s="1">
        <f t="shared" si="2"/>
        <v>153</v>
      </c>
      <c r="B165" s="116">
        <f>'Initial Client Information'!B165</f>
        <v>0</v>
      </c>
      <c r="C165" s="117">
        <f>'Initial Client Information'!C165</f>
        <v>0</v>
      </c>
      <c r="D165" s="118">
        <f>'Initial Client Information'!D165</f>
        <v>0</v>
      </c>
      <c r="E165" s="130">
        <f>'Initial Client Information'!E165</f>
        <v>0</v>
      </c>
      <c r="F165" s="140"/>
      <c r="G165" s="136"/>
      <c r="H165" s="136"/>
      <c r="I165" s="142"/>
      <c r="J165" s="176">
        <f>'Discharge Information'!F165</f>
        <v>0</v>
      </c>
      <c r="K165" s="87"/>
    </row>
    <row r="166" spans="1:11" ht="60" customHeight="1" x14ac:dyDescent="0.25">
      <c r="A166" s="1">
        <f t="shared" si="2"/>
        <v>154</v>
      </c>
      <c r="B166" s="116">
        <f>'Initial Client Information'!B166</f>
        <v>0</v>
      </c>
      <c r="C166" s="117">
        <f>'Initial Client Information'!C166</f>
        <v>0</v>
      </c>
      <c r="D166" s="118">
        <f>'Initial Client Information'!D166</f>
        <v>0</v>
      </c>
      <c r="E166" s="130">
        <f>'Initial Client Information'!E166</f>
        <v>0</v>
      </c>
      <c r="F166" s="140"/>
      <c r="G166" s="136"/>
      <c r="H166" s="136"/>
      <c r="I166" s="142"/>
      <c r="J166" s="176">
        <f>'Discharge Information'!F166</f>
        <v>0</v>
      </c>
      <c r="K166" s="87"/>
    </row>
    <row r="167" spans="1:11" ht="60" customHeight="1" x14ac:dyDescent="0.25">
      <c r="A167" s="1">
        <f t="shared" si="2"/>
        <v>155</v>
      </c>
      <c r="B167" s="116">
        <f>'Initial Client Information'!B167</f>
        <v>0</v>
      </c>
      <c r="C167" s="117">
        <f>'Initial Client Information'!C167</f>
        <v>0</v>
      </c>
      <c r="D167" s="118">
        <f>'Initial Client Information'!D167</f>
        <v>0</v>
      </c>
      <c r="E167" s="130">
        <f>'Initial Client Information'!E167</f>
        <v>0</v>
      </c>
      <c r="F167" s="140"/>
      <c r="G167" s="136"/>
      <c r="H167" s="136"/>
      <c r="I167" s="142"/>
      <c r="J167" s="176">
        <f>'Discharge Information'!F167</f>
        <v>0</v>
      </c>
      <c r="K167" s="87"/>
    </row>
    <row r="168" spans="1:11" ht="60" customHeight="1" x14ac:dyDescent="0.25">
      <c r="A168" s="1">
        <f t="shared" si="2"/>
        <v>156</v>
      </c>
      <c r="B168" s="116">
        <f>'Initial Client Information'!B168</f>
        <v>0</v>
      </c>
      <c r="C168" s="117">
        <f>'Initial Client Information'!C168</f>
        <v>0</v>
      </c>
      <c r="D168" s="118">
        <f>'Initial Client Information'!D168</f>
        <v>0</v>
      </c>
      <c r="E168" s="130">
        <f>'Initial Client Information'!E168</f>
        <v>0</v>
      </c>
      <c r="F168" s="140"/>
      <c r="G168" s="136"/>
      <c r="H168" s="136"/>
      <c r="I168" s="142"/>
      <c r="J168" s="176">
        <f>'Discharge Information'!F168</f>
        <v>0</v>
      </c>
      <c r="K168" s="87"/>
    </row>
    <row r="169" spans="1:11" ht="60" customHeight="1" x14ac:dyDescent="0.25">
      <c r="A169" s="1">
        <f t="shared" si="2"/>
        <v>157</v>
      </c>
      <c r="B169" s="116">
        <f>'Initial Client Information'!B169</f>
        <v>0</v>
      </c>
      <c r="C169" s="117">
        <f>'Initial Client Information'!C169</f>
        <v>0</v>
      </c>
      <c r="D169" s="118">
        <f>'Initial Client Information'!D169</f>
        <v>0</v>
      </c>
      <c r="E169" s="130">
        <f>'Initial Client Information'!E169</f>
        <v>0</v>
      </c>
      <c r="F169" s="140"/>
      <c r="G169" s="136"/>
      <c r="H169" s="136"/>
      <c r="I169" s="142"/>
      <c r="J169" s="176">
        <f>'Discharge Information'!F169</f>
        <v>0</v>
      </c>
      <c r="K169" s="87"/>
    </row>
    <row r="170" spans="1:11" ht="60" customHeight="1" x14ac:dyDescent="0.25">
      <c r="A170" s="1">
        <f t="shared" si="2"/>
        <v>158</v>
      </c>
      <c r="B170" s="116">
        <f>'Initial Client Information'!B170</f>
        <v>0</v>
      </c>
      <c r="C170" s="117">
        <f>'Initial Client Information'!C170</f>
        <v>0</v>
      </c>
      <c r="D170" s="118">
        <f>'Initial Client Information'!D170</f>
        <v>0</v>
      </c>
      <c r="E170" s="130">
        <f>'Initial Client Information'!E170</f>
        <v>0</v>
      </c>
      <c r="F170" s="140"/>
      <c r="G170" s="136"/>
      <c r="H170" s="136"/>
      <c r="I170" s="142"/>
      <c r="J170" s="176">
        <f>'Discharge Information'!F170</f>
        <v>0</v>
      </c>
      <c r="K170" s="87"/>
    </row>
    <row r="171" spans="1:11" ht="60" customHeight="1" x14ac:dyDescent="0.25">
      <c r="A171" s="1">
        <f t="shared" si="2"/>
        <v>159</v>
      </c>
      <c r="B171" s="116">
        <f>'Initial Client Information'!B171</f>
        <v>0</v>
      </c>
      <c r="C171" s="117">
        <f>'Initial Client Information'!C171</f>
        <v>0</v>
      </c>
      <c r="D171" s="118">
        <f>'Initial Client Information'!D171</f>
        <v>0</v>
      </c>
      <c r="E171" s="130">
        <f>'Initial Client Information'!E171</f>
        <v>0</v>
      </c>
      <c r="F171" s="140"/>
      <c r="G171" s="136"/>
      <c r="H171" s="136"/>
      <c r="I171" s="142"/>
      <c r="J171" s="176">
        <f>'Discharge Information'!F171</f>
        <v>0</v>
      </c>
      <c r="K171" s="87"/>
    </row>
    <row r="172" spans="1:11" ht="60" customHeight="1" x14ac:dyDescent="0.25">
      <c r="A172" s="1">
        <f t="shared" si="2"/>
        <v>160</v>
      </c>
      <c r="B172" s="116">
        <f>'Initial Client Information'!B172</f>
        <v>0</v>
      </c>
      <c r="C172" s="117">
        <f>'Initial Client Information'!C172</f>
        <v>0</v>
      </c>
      <c r="D172" s="118">
        <f>'Initial Client Information'!D172</f>
        <v>0</v>
      </c>
      <c r="E172" s="130">
        <f>'Initial Client Information'!E172</f>
        <v>0</v>
      </c>
      <c r="F172" s="140"/>
      <c r="G172" s="136"/>
      <c r="H172" s="136"/>
      <c r="I172" s="142"/>
      <c r="J172" s="176">
        <f>'Discharge Information'!F172</f>
        <v>0</v>
      </c>
      <c r="K172" s="87"/>
    </row>
    <row r="173" spans="1:11" ht="60" customHeight="1" x14ac:dyDescent="0.25">
      <c r="A173" s="1">
        <f t="shared" si="2"/>
        <v>161</v>
      </c>
      <c r="B173" s="116">
        <f>'Initial Client Information'!B173</f>
        <v>0</v>
      </c>
      <c r="C173" s="117">
        <f>'Initial Client Information'!C173</f>
        <v>0</v>
      </c>
      <c r="D173" s="118">
        <f>'Initial Client Information'!D173</f>
        <v>0</v>
      </c>
      <c r="E173" s="130">
        <f>'Initial Client Information'!E173</f>
        <v>0</v>
      </c>
      <c r="F173" s="140"/>
      <c r="G173" s="136"/>
      <c r="H173" s="136"/>
      <c r="I173" s="142"/>
      <c r="J173" s="176">
        <f>'Discharge Information'!F173</f>
        <v>0</v>
      </c>
      <c r="K173" s="87"/>
    </row>
    <row r="174" spans="1:11" ht="60" customHeight="1" x14ac:dyDescent="0.25">
      <c r="A174" s="1">
        <f t="shared" si="2"/>
        <v>162</v>
      </c>
      <c r="B174" s="116">
        <f>'Initial Client Information'!B174</f>
        <v>0</v>
      </c>
      <c r="C174" s="117">
        <f>'Initial Client Information'!C174</f>
        <v>0</v>
      </c>
      <c r="D174" s="118">
        <f>'Initial Client Information'!D174</f>
        <v>0</v>
      </c>
      <c r="E174" s="130">
        <f>'Initial Client Information'!E174</f>
        <v>0</v>
      </c>
      <c r="F174" s="140"/>
      <c r="G174" s="136"/>
      <c r="H174" s="136"/>
      <c r="I174" s="142"/>
      <c r="J174" s="176">
        <f>'Discharge Information'!F174</f>
        <v>0</v>
      </c>
      <c r="K174" s="87"/>
    </row>
    <row r="175" spans="1:11" ht="60" customHeight="1" x14ac:dyDescent="0.25">
      <c r="A175" s="1">
        <f t="shared" si="2"/>
        <v>163</v>
      </c>
      <c r="B175" s="116">
        <f>'Initial Client Information'!B175</f>
        <v>0</v>
      </c>
      <c r="C175" s="117">
        <f>'Initial Client Information'!C175</f>
        <v>0</v>
      </c>
      <c r="D175" s="118">
        <f>'Initial Client Information'!D175</f>
        <v>0</v>
      </c>
      <c r="E175" s="130">
        <f>'Initial Client Information'!E175</f>
        <v>0</v>
      </c>
      <c r="F175" s="140"/>
      <c r="G175" s="136"/>
      <c r="H175" s="136"/>
      <c r="I175" s="142"/>
      <c r="J175" s="176">
        <f>'Discharge Information'!F175</f>
        <v>0</v>
      </c>
      <c r="K175" s="87"/>
    </row>
    <row r="176" spans="1:11" ht="60" customHeight="1" x14ac:dyDescent="0.25">
      <c r="A176" s="1">
        <f t="shared" si="2"/>
        <v>164</v>
      </c>
      <c r="B176" s="116">
        <f>'Initial Client Information'!B176</f>
        <v>0</v>
      </c>
      <c r="C176" s="117">
        <f>'Initial Client Information'!C176</f>
        <v>0</v>
      </c>
      <c r="D176" s="118">
        <f>'Initial Client Information'!D176</f>
        <v>0</v>
      </c>
      <c r="E176" s="130">
        <f>'Initial Client Information'!E176</f>
        <v>0</v>
      </c>
      <c r="F176" s="140"/>
      <c r="G176" s="136"/>
      <c r="H176" s="136"/>
      <c r="I176" s="142"/>
      <c r="J176" s="176">
        <f>'Discharge Information'!F176</f>
        <v>0</v>
      </c>
      <c r="K176" s="87"/>
    </row>
    <row r="177" spans="1:11" ht="60" customHeight="1" x14ac:dyDescent="0.25">
      <c r="A177" s="1">
        <f t="shared" si="2"/>
        <v>165</v>
      </c>
      <c r="B177" s="116">
        <f>'Initial Client Information'!B177</f>
        <v>0</v>
      </c>
      <c r="C177" s="117">
        <f>'Initial Client Information'!C177</f>
        <v>0</v>
      </c>
      <c r="D177" s="118">
        <f>'Initial Client Information'!D177</f>
        <v>0</v>
      </c>
      <c r="E177" s="130">
        <f>'Initial Client Information'!E177</f>
        <v>0</v>
      </c>
      <c r="F177" s="140"/>
      <c r="G177" s="136"/>
      <c r="H177" s="136"/>
      <c r="I177" s="142"/>
      <c r="J177" s="176">
        <f>'Discharge Information'!F177</f>
        <v>0</v>
      </c>
      <c r="K177" s="87"/>
    </row>
    <row r="178" spans="1:11" ht="60" customHeight="1" x14ac:dyDescent="0.25">
      <c r="A178" s="1">
        <f t="shared" si="2"/>
        <v>166</v>
      </c>
      <c r="B178" s="116">
        <f>'Initial Client Information'!B178</f>
        <v>0</v>
      </c>
      <c r="C178" s="117">
        <f>'Initial Client Information'!C178</f>
        <v>0</v>
      </c>
      <c r="D178" s="118">
        <f>'Initial Client Information'!D178</f>
        <v>0</v>
      </c>
      <c r="E178" s="130">
        <f>'Initial Client Information'!E178</f>
        <v>0</v>
      </c>
      <c r="F178" s="140"/>
      <c r="G178" s="136"/>
      <c r="H178" s="136"/>
      <c r="I178" s="142"/>
      <c r="J178" s="176">
        <f>'Discharge Information'!F178</f>
        <v>0</v>
      </c>
      <c r="K178" s="87"/>
    </row>
    <row r="179" spans="1:11" ht="60" customHeight="1" x14ac:dyDescent="0.25">
      <c r="A179" s="1">
        <f t="shared" si="2"/>
        <v>167</v>
      </c>
      <c r="B179" s="116">
        <f>'Initial Client Information'!B179</f>
        <v>0</v>
      </c>
      <c r="C179" s="117">
        <f>'Initial Client Information'!C179</f>
        <v>0</v>
      </c>
      <c r="D179" s="118">
        <f>'Initial Client Information'!D179</f>
        <v>0</v>
      </c>
      <c r="E179" s="130">
        <f>'Initial Client Information'!E179</f>
        <v>0</v>
      </c>
      <c r="F179" s="140"/>
      <c r="G179" s="136"/>
      <c r="H179" s="136"/>
      <c r="I179" s="142"/>
      <c r="J179" s="176">
        <f>'Discharge Information'!F179</f>
        <v>0</v>
      </c>
      <c r="K179" s="87"/>
    </row>
    <row r="180" spans="1:11" ht="60" customHeight="1" x14ac:dyDescent="0.25">
      <c r="A180" s="1">
        <f t="shared" si="2"/>
        <v>168</v>
      </c>
      <c r="B180" s="116">
        <f>'Initial Client Information'!B180</f>
        <v>0</v>
      </c>
      <c r="C180" s="117">
        <f>'Initial Client Information'!C180</f>
        <v>0</v>
      </c>
      <c r="D180" s="118">
        <f>'Initial Client Information'!D180</f>
        <v>0</v>
      </c>
      <c r="E180" s="130">
        <f>'Initial Client Information'!E180</f>
        <v>0</v>
      </c>
      <c r="F180" s="140"/>
      <c r="G180" s="136"/>
      <c r="H180" s="136"/>
      <c r="I180" s="142"/>
      <c r="J180" s="176">
        <f>'Discharge Information'!F180</f>
        <v>0</v>
      </c>
      <c r="K180" s="87"/>
    </row>
    <row r="181" spans="1:11" ht="60" customHeight="1" x14ac:dyDescent="0.25">
      <c r="A181" s="1">
        <f t="shared" si="2"/>
        <v>169</v>
      </c>
      <c r="B181" s="116">
        <f>'Initial Client Information'!B181</f>
        <v>0</v>
      </c>
      <c r="C181" s="117">
        <f>'Initial Client Information'!C181</f>
        <v>0</v>
      </c>
      <c r="D181" s="118">
        <f>'Initial Client Information'!D181</f>
        <v>0</v>
      </c>
      <c r="E181" s="130">
        <f>'Initial Client Information'!E181</f>
        <v>0</v>
      </c>
      <c r="F181" s="140"/>
      <c r="G181" s="136"/>
      <c r="H181" s="136"/>
      <c r="I181" s="142"/>
      <c r="J181" s="176">
        <f>'Discharge Information'!F181</f>
        <v>0</v>
      </c>
      <c r="K181" s="87"/>
    </row>
    <row r="182" spans="1:11" ht="60" customHeight="1" x14ac:dyDescent="0.25">
      <c r="A182" s="1">
        <f t="shared" si="2"/>
        <v>170</v>
      </c>
      <c r="B182" s="116">
        <f>'Initial Client Information'!B182</f>
        <v>0</v>
      </c>
      <c r="C182" s="117">
        <f>'Initial Client Information'!C182</f>
        <v>0</v>
      </c>
      <c r="D182" s="118">
        <f>'Initial Client Information'!D182</f>
        <v>0</v>
      </c>
      <c r="E182" s="130">
        <f>'Initial Client Information'!E182</f>
        <v>0</v>
      </c>
      <c r="F182" s="140"/>
      <c r="G182" s="136"/>
      <c r="H182" s="136"/>
      <c r="I182" s="142"/>
      <c r="J182" s="176">
        <f>'Discharge Information'!F182</f>
        <v>0</v>
      </c>
      <c r="K182" s="87"/>
    </row>
    <row r="183" spans="1:11" ht="60" customHeight="1" x14ac:dyDescent="0.25">
      <c r="A183" s="1">
        <f t="shared" si="2"/>
        <v>171</v>
      </c>
      <c r="B183" s="116">
        <f>'Initial Client Information'!B183</f>
        <v>0</v>
      </c>
      <c r="C183" s="117">
        <f>'Initial Client Information'!C183</f>
        <v>0</v>
      </c>
      <c r="D183" s="118">
        <f>'Initial Client Information'!D183</f>
        <v>0</v>
      </c>
      <c r="E183" s="130">
        <f>'Initial Client Information'!E183</f>
        <v>0</v>
      </c>
      <c r="F183" s="140"/>
      <c r="G183" s="136"/>
      <c r="H183" s="136"/>
      <c r="I183" s="142"/>
      <c r="J183" s="176">
        <f>'Discharge Information'!F183</f>
        <v>0</v>
      </c>
      <c r="K183" s="87"/>
    </row>
    <row r="184" spans="1:11" ht="60" customHeight="1" x14ac:dyDescent="0.25">
      <c r="A184" s="1">
        <f t="shared" si="2"/>
        <v>172</v>
      </c>
      <c r="B184" s="116">
        <f>'Initial Client Information'!B184</f>
        <v>0</v>
      </c>
      <c r="C184" s="117">
        <f>'Initial Client Information'!C184</f>
        <v>0</v>
      </c>
      <c r="D184" s="118">
        <f>'Initial Client Information'!D184</f>
        <v>0</v>
      </c>
      <c r="E184" s="130">
        <f>'Initial Client Information'!E184</f>
        <v>0</v>
      </c>
      <c r="F184" s="140"/>
      <c r="G184" s="136"/>
      <c r="H184" s="136"/>
      <c r="I184" s="142"/>
      <c r="J184" s="176">
        <f>'Discharge Information'!F184</f>
        <v>0</v>
      </c>
      <c r="K184" s="87"/>
    </row>
    <row r="185" spans="1:11" ht="60" customHeight="1" x14ac:dyDescent="0.25">
      <c r="A185" s="1">
        <f t="shared" si="2"/>
        <v>173</v>
      </c>
      <c r="B185" s="116">
        <f>'Initial Client Information'!B185</f>
        <v>0</v>
      </c>
      <c r="C185" s="117">
        <f>'Initial Client Information'!C185</f>
        <v>0</v>
      </c>
      <c r="D185" s="118">
        <f>'Initial Client Information'!D185</f>
        <v>0</v>
      </c>
      <c r="E185" s="130">
        <f>'Initial Client Information'!E185</f>
        <v>0</v>
      </c>
      <c r="F185" s="140"/>
      <c r="G185" s="136"/>
      <c r="H185" s="136"/>
      <c r="I185" s="142"/>
      <c r="J185" s="176">
        <f>'Discharge Information'!F185</f>
        <v>0</v>
      </c>
      <c r="K185" s="87"/>
    </row>
    <row r="186" spans="1:11" ht="60" customHeight="1" x14ac:dyDescent="0.25">
      <c r="A186" s="1">
        <f t="shared" si="2"/>
        <v>174</v>
      </c>
      <c r="B186" s="116">
        <f>'Initial Client Information'!B186</f>
        <v>0</v>
      </c>
      <c r="C186" s="117">
        <f>'Initial Client Information'!C186</f>
        <v>0</v>
      </c>
      <c r="D186" s="118">
        <f>'Initial Client Information'!D186</f>
        <v>0</v>
      </c>
      <c r="E186" s="130">
        <f>'Initial Client Information'!E186</f>
        <v>0</v>
      </c>
      <c r="F186" s="140"/>
      <c r="G186" s="136"/>
      <c r="H186" s="136"/>
      <c r="I186" s="142"/>
      <c r="J186" s="176">
        <f>'Discharge Information'!F186</f>
        <v>0</v>
      </c>
      <c r="K186" s="87"/>
    </row>
    <row r="187" spans="1:11" ht="60" customHeight="1" x14ac:dyDescent="0.25">
      <c r="A187" s="1">
        <f t="shared" si="2"/>
        <v>175</v>
      </c>
      <c r="B187" s="116">
        <f>'Initial Client Information'!B187</f>
        <v>0</v>
      </c>
      <c r="C187" s="117">
        <f>'Initial Client Information'!C187</f>
        <v>0</v>
      </c>
      <c r="D187" s="118">
        <f>'Initial Client Information'!D187</f>
        <v>0</v>
      </c>
      <c r="E187" s="130">
        <f>'Initial Client Information'!E187</f>
        <v>0</v>
      </c>
      <c r="F187" s="140"/>
      <c r="G187" s="136"/>
      <c r="H187" s="136"/>
      <c r="I187" s="142"/>
      <c r="J187" s="176">
        <f>'Discharge Information'!F187</f>
        <v>0</v>
      </c>
      <c r="K187" s="87"/>
    </row>
    <row r="188" spans="1:11" ht="60" customHeight="1" x14ac:dyDescent="0.25">
      <c r="A188" s="1">
        <f t="shared" si="2"/>
        <v>176</v>
      </c>
      <c r="B188" s="116">
        <f>'Initial Client Information'!B188</f>
        <v>0</v>
      </c>
      <c r="C188" s="117">
        <f>'Initial Client Information'!C188</f>
        <v>0</v>
      </c>
      <c r="D188" s="118">
        <f>'Initial Client Information'!D188</f>
        <v>0</v>
      </c>
      <c r="E188" s="130">
        <f>'Initial Client Information'!E188</f>
        <v>0</v>
      </c>
      <c r="F188" s="140"/>
      <c r="G188" s="136"/>
      <c r="H188" s="136"/>
      <c r="I188" s="142"/>
      <c r="J188" s="176">
        <f>'Discharge Information'!F188</f>
        <v>0</v>
      </c>
      <c r="K188" s="87"/>
    </row>
    <row r="189" spans="1:11" ht="60" customHeight="1" x14ac:dyDescent="0.25">
      <c r="A189" s="1">
        <f t="shared" si="2"/>
        <v>177</v>
      </c>
      <c r="B189" s="116">
        <f>'Initial Client Information'!B189</f>
        <v>0</v>
      </c>
      <c r="C189" s="117">
        <f>'Initial Client Information'!C189</f>
        <v>0</v>
      </c>
      <c r="D189" s="118">
        <f>'Initial Client Information'!D189</f>
        <v>0</v>
      </c>
      <c r="E189" s="130">
        <f>'Initial Client Information'!E189</f>
        <v>0</v>
      </c>
      <c r="F189" s="140"/>
      <c r="G189" s="136"/>
      <c r="H189" s="136"/>
      <c r="I189" s="142"/>
      <c r="J189" s="176">
        <f>'Discharge Information'!F189</f>
        <v>0</v>
      </c>
      <c r="K189" s="87"/>
    </row>
    <row r="190" spans="1:11" ht="60" customHeight="1" x14ac:dyDescent="0.25">
      <c r="A190" s="1">
        <f t="shared" si="2"/>
        <v>178</v>
      </c>
      <c r="B190" s="116">
        <f>'Initial Client Information'!B190</f>
        <v>0</v>
      </c>
      <c r="C190" s="117">
        <f>'Initial Client Information'!C190</f>
        <v>0</v>
      </c>
      <c r="D190" s="118">
        <f>'Initial Client Information'!D190</f>
        <v>0</v>
      </c>
      <c r="E190" s="130">
        <f>'Initial Client Information'!E190</f>
        <v>0</v>
      </c>
      <c r="F190" s="140"/>
      <c r="G190" s="136"/>
      <c r="H190" s="136"/>
      <c r="I190" s="142"/>
      <c r="J190" s="176">
        <f>'Discharge Information'!F190</f>
        <v>0</v>
      </c>
      <c r="K190" s="87"/>
    </row>
    <row r="191" spans="1:11" ht="60" customHeight="1" x14ac:dyDescent="0.25">
      <c r="A191" s="1">
        <f t="shared" si="2"/>
        <v>179</v>
      </c>
      <c r="B191" s="116">
        <f>'Initial Client Information'!B191</f>
        <v>0</v>
      </c>
      <c r="C191" s="117">
        <f>'Initial Client Information'!C191</f>
        <v>0</v>
      </c>
      <c r="D191" s="118">
        <f>'Initial Client Information'!D191</f>
        <v>0</v>
      </c>
      <c r="E191" s="130">
        <f>'Initial Client Information'!E191</f>
        <v>0</v>
      </c>
      <c r="F191" s="140"/>
      <c r="G191" s="136"/>
      <c r="H191" s="136"/>
      <c r="I191" s="142"/>
      <c r="J191" s="176">
        <f>'Discharge Information'!F191</f>
        <v>0</v>
      </c>
      <c r="K191" s="87"/>
    </row>
    <row r="192" spans="1:11" ht="60" customHeight="1" x14ac:dyDescent="0.25">
      <c r="A192" s="1">
        <f t="shared" si="2"/>
        <v>180</v>
      </c>
      <c r="B192" s="116">
        <f>'Initial Client Information'!B192</f>
        <v>0</v>
      </c>
      <c r="C192" s="117">
        <f>'Initial Client Information'!C192</f>
        <v>0</v>
      </c>
      <c r="D192" s="118">
        <f>'Initial Client Information'!D192</f>
        <v>0</v>
      </c>
      <c r="E192" s="130">
        <f>'Initial Client Information'!E192</f>
        <v>0</v>
      </c>
      <c r="F192" s="140"/>
      <c r="G192" s="136"/>
      <c r="H192" s="136"/>
      <c r="I192" s="142"/>
      <c r="J192" s="176">
        <f>'Discharge Information'!F192</f>
        <v>0</v>
      </c>
      <c r="K192" s="87"/>
    </row>
    <row r="193" spans="1:11" ht="60" customHeight="1" x14ac:dyDescent="0.25">
      <c r="A193" s="1">
        <f t="shared" si="2"/>
        <v>181</v>
      </c>
      <c r="B193" s="116">
        <f>'Initial Client Information'!B193</f>
        <v>0</v>
      </c>
      <c r="C193" s="117">
        <f>'Initial Client Information'!C193</f>
        <v>0</v>
      </c>
      <c r="D193" s="118">
        <f>'Initial Client Information'!D193</f>
        <v>0</v>
      </c>
      <c r="E193" s="130">
        <f>'Initial Client Information'!E193</f>
        <v>0</v>
      </c>
      <c r="F193" s="140"/>
      <c r="G193" s="136"/>
      <c r="H193" s="136"/>
      <c r="I193" s="142"/>
      <c r="J193" s="176">
        <f>'Discharge Information'!F193</f>
        <v>0</v>
      </c>
      <c r="K193" s="87"/>
    </row>
    <row r="194" spans="1:11" ht="60" customHeight="1" x14ac:dyDescent="0.25">
      <c r="A194" s="1">
        <f t="shared" si="2"/>
        <v>182</v>
      </c>
      <c r="B194" s="116">
        <f>'Initial Client Information'!B194</f>
        <v>0</v>
      </c>
      <c r="C194" s="117">
        <f>'Initial Client Information'!C194</f>
        <v>0</v>
      </c>
      <c r="D194" s="118">
        <f>'Initial Client Information'!D194</f>
        <v>0</v>
      </c>
      <c r="E194" s="130">
        <f>'Initial Client Information'!E194</f>
        <v>0</v>
      </c>
      <c r="F194" s="140"/>
      <c r="G194" s="136"/>
      <c r="H194" s="136"/>
      <c r="I194" s="142"/>
      <c r="J194" s="176">
        <f>'Discharge Information'!F194</f>
        <v>0</v>
      </c>
      <c r="K194" s="87"/>
    </row>
    <row r="195" spans="1:11" ht="60" customHeight="1" x14ac:dyDescent="0.25">
      <c r="A195" s="1">
        <f t="shared" si="2"/>
        <v>183</v>
      </c>
      <c r="B195" s="116">
        <f>'Initial Client Information'!B195</f>
        <v>0</v>
      </c>
      <c r="C195" s="117">
        <f>'Initial Client Information'!C195</f>
        <v>0</v>
      </c>
      <c r="D195" s="118">
        <f>'Initial Client Information'!D195</f>
        <v>0</v>
      </c>
      <c r="E195" s="130">
        <f>'Initial Client Information'!E195</f>
        <v>0</v>
      </c>
      <c r="F195" s="140"/>
      <c r="G195" s="136"/>
      <c r="H195" s="136"/>
      <c r="I195" s="142"/>
      <c r="J195" s="176">
        <f>'Discharge Information'!F195</f>
        <v>0</v>
      </c>
      <c r="K195" s="87"/>
    </row>
    <row r="196" spans="1:11" ht="60" customHeight="1" x14ac:dyDescent="0.25">
      <c r="A196" s="1">
        <f t="shared" si="2"/>
        <v>184</v>
      </c>
      <c r="B196" s="116">
        <f>'Initial Client Information'!B196</f>
        <v>0</v>
      </c>
      <c r="C196" s="117">
        <f>'Initial Client Information'!C196</f>
        <v>0</v>
      </c>
      <c r="D196" s="118">
        <f>'Initial Client Information'!D196</f>
        <v>0</v>
      </c>
      <c r="E196" s="130">
        <f>'Initial Client Information'!E196</f>
        <v>0</v>
      </c>
      <c r="F196" s="140"/>
      <c r="G196" s="136"/>
      <c r="H196" s="136"/>
      <c r="I196" s="142"/>
      <c r="J196" s="176">
        <f>'Discharge Information'!F196</f>
        <v>0</v>
      </c>
      <c r="K196" s="87"/>
    </row>
    <row r="197" spans="1:11" ht="60" customHeight="1" x14ac:dyDescent="0.25">
      <c r="A197" s="1">
        <f t="shared" si="2"/>
        <v>185</v>
      </c>
      <c r="B197" s="116">
        <f>'Initial Client Information'!B197</f>
        <v>0</v>
      </c>
      <c r="C197" s="117">
        <f>'Initial Client Information'!C197</f>
        <v>0</v>
      </c>
      <c r="D197" s="118">
        <f>'Initial Client Information'!D197</f>
        <v>0</v>
      </c>
      <c r="E197" s="130">
        <f>'Initial Client Information'!E197</f>
        <v>0</v>
      </c>
      <c r="F197" s="140"/>
      <c r="G197" s="136"/>
      <c r="H197" s="136"/>
      <c r="I197" s="142"/>
      <c r="J197" s="176">
        <f>'Discharge Information'!F197</f>
        <v>0</v>
      </c>
      <c r="K197" s="87"/>
    </row>
    <row r="198" spans="1:11" ht="60" customHeight="1" x14ac:dyDescent="0.25">
      <c r="A198" s="1">
        <f t="shared" si="2"/>
        <v>186</v>
      </c>
      <c r="B198" s="116">
        <f>'Initial Client Information'!B198</f>
        <v>0</v>
      </c>
      <c r="C198" s="117">
        <f>'Initial Client Information'!C198</f>
        <v>0</v>
      </c>
      <c r="D198" s="118">
        <f>'Initial Client Information'!D198</f>
        <v>0</v>
      </c>
      <c r="E198" s="130">
        <f>'Initial Client Information'!E198</f>
        <v>0</v>
      </c>
      <c r="F198" s="140"/>
      <c r="G198" s="136"/>
      <c r="H198" s="136"/>
      <c r="I198" s="142"/>
      <c r="J198" s="176">
        <f>'Discharge Information'!F198</f>
        <v>0</v>
      </c>
      <c r="K198" s="87"/>
    </row>
    <row r="199" spans="1:11" ht="60" customHeight="1" x14ac:dyDescent="0.25">
      <c r="A199" s="1">
        <f t="shared" si="2"/>
        <v>187</v>
      </c>
      <c r="B199" s="116">
        <f>'Initial Client Information'!B199</f>
        <v>0</v>
      </c>
      <c r="C199" s="117">
        <f>'Initial Client Information'!C199</f>
        <v>0</v>
      </c>
      <c r="D199" s="118">
        <f>'Initial Client Information'!D199</f>
        <v>0</v>
      </c>
      <c r="E199" s="130">
        <f>'Initial Client Information'!E199</f>
        <v>0</v>
      </c>
      <c r="F199" s="140"/>
      <c r="G199" s="136"/>
      <c r="H199" s="136"/>
      <c r="I199" s="142"/>
      <c r="J199" s="176">
        <f>'Discharge Information'!F199</f>
        <v>0</v>
      </c>
      <c r="K199" s="87"/>
    </row>
    <row r="200" spans="1:11" ht="60" customHeight="1" x14ac:dyDescent="0.25">
      <c r="A200" s="1">
        <f t="shared" si="2"/>
        <v>188</v>
      </c>
      <c r="B200" s="116">
        <f>'Initial Client Information'!B200</f>
        <v>0</v>
      </c>
      <c r="C200" s="117">
        <f>'Initial Client Information'!C200</f>
        <v>0</v>
      </c>
      <c r="D200" s="118">
        <f>'Initial Client Information'!D200</f>
        <v>0</v>
      </c>
      <c r="E200" s="130">
        <f>'Initial Client Information'!E200</f>
        <v>0</v>
      </c>
      <c r="F200" s="140"/>
      <c r="G200" s="136"/>
      <c r="H200" s="136"/>
      <c r="I200" s="142"/>
      <c r="J200" s="176">
        <f>'Discharge Information'!F200</f>
        <v>0</v>
      </c>
      <c r="K200" s="87"/>
    </row>
    <row r="201" spans="1:11" ht="60" customHeight="1" x14ac:dyDescent="0.25">
      <c r="A201" s="1">
        <f t="shared" si="2"/>
        <v>189</v>
      </c>
      <c r="B201" s="116">
        <f>'Initial Client Information'!B201</f>
        <v>0</v>
      </c>
      <c r="C201" s="117">
        <f>'Initial Client Information'!C201</f>
        <v>0</v>
      </c>
      <c r="D201" s="118">
        <f>'Initial Client Information'!D201</f>
        <v>0</v>
      </c>
      <c r="E201" s="130">
        <f>'Initial Client Information'!E201</f>
        <v>0</v>
      </c>
      <c r="F201" s="140"/>
      <c r="G201" s="136"/>
      <c r="H201" s="136"/>
      <c r="I201" s="142"/>
      <c r="J201" s="176">
        <f>'Discharge Information'!F201</f>
        <v>0</v>
      </c>
      <c r="K201" s="87"/>
    </row>
    <row r="202" spans="1:11" ht="60" customHeight="1" x14ac:dyDescent="0.25">
      <c r="A202" s="1">
        <f t="shared" si="2"/>
        <v>190</v>
      </c>
      <c r="B202" s="116">
        <f>'Initial Client Information'!B202</f>
        <v>0</v>
      </c>
      <c r="C202" s="117">
        <f>'Initial Client Information'!C202</f>
        <v>0</v>
      </c>
      <c r="D202" s="118">
        <f>'Initial Client Information'!D202</f>
        <v>0</v>
      </c>
      <c r="E202" s="130">
        <f>'Initial Client Information'!E202</f>
        <v>0</v>
      </c>
      <c r="F202" s="140"/>
      <c r="G202" s="136"/>
      <c r="H202" s="136"/>
      <c r="I202" s="142"/>
      <c r="J202" s="176">
        <f>'Discharge Information'!F202</f>
        <v>0</v>
      </c>
      <c r="K202" s="87"/>
    </row>
    <row r="203" spans="1:11" ht="60" customHeight="1" x14ac:dyDescent="0.25">
      <c r="A203" s="1">
        <f t="shared" si="2"/>
        <v>191</v>
      </c>
      <c r="B203" s="116">
        <f>'Initial Client Information'!B203</f>
        <v>0</v>
      </c>
      <c r="C203" s="117">
        <f>'Initial Client Information'!C203</f>
        <v>0</v>
      </c>
      <c r="D203" s="118">
        <f>'Initial Client Information'!D203</f>
        <v>0</v>
      </c>
      <c r="E203" s="130">
        <f>'Initial Client Information'!E203</f>
        <v>0</v>
      </c>
      <c r="F203" s="140"/>
      <c r="G203" s="136"/>
      <c r="H203" s="136"/>
      <c r="I203" s="142"/>
      <c r="J203" s="176">
        <f>'Discharge Information'!F203</f>
        <v>0</v>
      </c>
      <c r="K203" s="87"/>
    </row>
    <row r="204" spans="1:11" ht="60" customHeight="1" x14ac:dyDescent="0.25">
      <c r="A204" s="1">
        <f t="shared" si="2"/>
        <v>192</v>
      </c>
      <c r="B204" s="116">
        <f>'Initial Client Information'!B204</f>
        <v>0</v>
      </c>
      <c r="C204" s="117">
        <f>'Initial Client Information'!C204</f>
        <v>0</v>
      </c>
      <c r="D204" s="118">
        <f>'Initial Client Information'!D204</f>
        <v>0</v>
      </c>
      <c r="E204" s="130">
        <f>'Initial Client Information'!E204</f>
        <v>0</v>
      </c>
      <c r="F204" s="140"/>
      <c r="G204" s="136"/>
      <c r="H204" s="136"/>
      <c r="I204" s="142"/>
      <c r="J204" s="176">
        <f>'Discharge Information'!F204</f>
        <v>0</v>
      </c>
      <c r="K204" s="87"/>
    </row>
    <row r="205" spans="1:11" ht="60" customHeight="1" x14ac:dyDescent="0.25">
      <c r="A205" s="1">
        <f t="shared" si="2"/>
        <v>193</v>
      </c>
      <c r="B205" s="116">
        <f>'Initial Client Information'!B205</f>
        <v>0</v>
      </c>
      <c r="C205" s="117">
        <f>'Initial Client Information'!C205</f>
        <v>0</v>
      </c>
      <c r="D205" s="118">
        <f>'Initial Client Information'!D205</f>
        <v>0</v>
      </c>
      <c r="E205" s="130">
        <f>'Initial Client Information'!E205</f>
        <v>0</v>
      </c>
      <c r="F205" s="140"/>
      <c r="G205" s="136"/>
      <c r="H205" s="136"/>
      <c r="I205" s="142"/>
      <c r="J205" s="176">
        <f>'Discharge Information'!F205</f>
        <v>0</v>
      </c>
      <c r="K205" s="87"/>
    </row>
    <row r="206" spans="1:11" ht="60" customHeight="1" x14ac:dyDescent="0.25">
      <c r="A206" s="1">
        <f t="shared" ref="A206:A269" si="3">ROW(A194)</f>
        <v>194</v>
      </c>
      <c r="B206" s="116">
        <f>'Initial Client Information'!B206</f>
        <v>0</v>
      </c>
      <c r="C206" s="117">
        <f>'Initial Client Information'!C206</f>
        <v>0</v>
      </c>
      <c r="D206" s="118">
        <f>'Initial Client Information'!D206</f>
        <v>0</v>
      </c>
      <c r="E206" s="130">
        <f>'Initial Client Information'!E206</f>
        <v>0</v>
      </c>
      <c r="F206" s="140"/>
      <c r="G206" s="136"/>
      <c r="H206" s="136"/>
      <c r="I206" s="142"/>
      <c r="J206" s="176">
        <f>'Discharge Information'!F206</f>
        <v>0</v>
      </c>
      <c r="K206" s="87"/>
    </row>
    <row r="207" spans="1:11" ht="60" customHeight="1" x14ac:dyDescent="0.25">
      <c r="A207" s="1">
        <f t="shared" si="3"/>
        <v>195</v>
      </c>
      <c r="B207" s="116">
        <f>'Initial Client Information'!B207</f>
        <v>0</v>
      </c>
      <c r="C207" s="117">
        <f>'Initial Client Information'!C207</f>
        <v>0</v>
      </c>
      <c r="D207" s="118">
        <f>'Initial Client Information'!D207</f>
        <v>0</v>
      </c>
      <c r="E207" s="130">
        <f>'Initial Client Information'!E207</f>
        <v>0</v>
      </c>
      <c r="F207" s="140"/>
      <c r="G207" s="136"/>
      <c r="H207" s="136"/>
      <c r="I207" s="142"/>
      <c r="J207" s="176">
        <f>'Discharge Information'!F207</f>
        <v>0</v>
      </c>
      <c r="K207" s="87"/>
    </row>
    <row r="208" spans="1:11" ht="60" customHeight="1" x14ac:dyDescent="0.25">
      <c r="A208" s="1">
        <f t="shared" si="3"/>
        <v>196</v>
      </c>
      <c r="B208" s="116">
        <f>'Initial Client Information'!B208</f>
        <v>0</v>
      </c>
      <c r="C208" s="117">
        <f>'Initial Client Information'!C208</f>
        <v>0</v>
      </c>
      <c r="D208" s="118">
        <f>'Initial Client Information'!D208</f>
        <v>0</v>
      </c>
      <c r="E208" s="130">
        <f>'Initial Client Information'!E208</f>
        <v>0</v>
      </c>
      <c r="F208" s="140"/>
      <c r="G208" s="136"/>
      <c r="H208" s="136"/>
      <c r="I208" s="142"/>
      <c r="J208" s="176">
        <f>'Discharge Information'!F208</f>
        <v>0</v>
      </c>
      <c r="K208" s="87"/>
    </row>
    <row r="209" spans="1:11" ht="60" customHeight="1" x14ac:dyDescent="0.25">
      <c r="A209" s="1">
        <f t="shared" si="3"/>
        <v>197</v>
      </c>
      <c r="B209" s="116">
        <f>'Initial Client Information'!B209</f>
        <v>0</v>
      </c>
      <c r="C209" s="117">
        <f>'Initial Client Information'!C209</f>
        <v>0</v>
      </c>
      <c r="D209" s="118">
        <f>'Initial Client Information'!D209</f>
        <v>0</v>
      </c>
      <c r="E209" s="130">
        <f>'Initial Client Information'!E209</f>
        <v>0</v>
      </c>
      <c r="F209" s="140"/>
      <c r="G209" s="136"/>
      <c r="H209" s="136"/>
      <c r="I209" s="142"/>
      <c r="J209" s="176">
        <f>'Discharge Information'!F209</f>
        <v>0</v>
      </c>
      <c r="K209" s="87"/>
    </row>
    <row r="210" spans="1:11" ht="60" customHeight="1" x14ac:dyDescent="0.25">
      <c r="A210" s="1">
        <f t="shared" si="3"/>
        <v>198</v>
      </c>
      <c r="B210" s="116">
        <f>'Initial Client Information'!B210</f>
        <v>0</v>
      </c>
      <c r="C210" s="117">
        <f>'Initial Client Information'!C210</f>
        <v>0</v>
      </c>
      <c r="D210" s="118">
        <f>'Initial Client Information'!D210</f>
        <v>0</v>
      </c>
      <c r="E210" s="130">
        <f>'Initial Client Information'!E210</f>
        <v>0</v>
      </c>
      <c r="F210" s="140"/>
      <c r="G210" s="136"/>
      <c r="H210" s="136"/>
      <c r="I210" s="142"/>
      <c r="J210" s="176">
        <f>'Discharge Information'!F210</f>
        <v>0</v>
      </c>
      <c r="K210" s="87"/>
    </row>
    <row r="211" spans="1:11" ht="60" customHeight="1" x14ac:dyDescent="0.25">
      <c r="A211" s="1">
        <f t="shared" si="3"/>
        <v>199</v>
      </c>
      <c r="B211" s="116">
        <f>'Initial Client Information'!B211</f>
        <v>0</v>
      </c>
      <c r="C211" s="117">
        <f>'Initial Client Information'!C211</f>
        <v>0</v>
      </c>
      <c r="D211" s="118">
        <f>'Initial Client Information'!D211</f>
        <v>0</v>
      </c>
      <c r="E211" s="130">
        <f>'Initial Client Information'!E211</f>
        <v>0</v>
      </c>
      <c r="F211" s="140"/>
      <c r="G211" s="136"/>
      <c r="H211" s="136"/>
      <c r="I211" s="142"/>
      <c r="J211" s="176">
        <f>'Discharge Information'!F211</f>
        <v>0</v>
      </c>
      <c r="K211" s="87"/>
    </row>
    <row r="212" spans="1:11" ht="60" customHeight="1" x14ac:dyDescent="0.25">
      <c r="A212" s="1">
        <f t="shared" si="3"/>
        <v>200</v>
      </c>
      <c r="B212" s="116">
        <f>'Initial Client Information'!B212</f>
        <v>0</v>
      </c>
      <c r="C212" s="117">
        <f>'Initial Client Information'!C212</f>
        <v>0</v>
      </c>
      <c r="D212" s="118">
        <f>'Initial Client Information'!D212</f>
        <v>0</v>
      </c>
      <c r="E212" s="130">
        <f>'Initial Client Information'!E212</f>
        <v>0</v>
      </c>
      <c r="F212" s="140"/>
      <c r="G212" s="136"/>
      <c r="H212" s="136"/>
      <c r="I212" s="142"/>
      <c r="J212" s="176">
        <f>'Discharge Information'!F212</f>
        <v>0</v>
      </c>
      <c r="K212" s="87"/>
    </row>
    <row r="213" spans="1:11" ht="60" customHeight="1" x14ac:dyDescent="0.25">
      <c r="A213" s="1">
        <f t="shared" si="3"/>
        <v>201</v>
      </c>
      <c r="B213" s="116">
        <f>'Initial Client Information'!B213</f>
        <v>0</v>
      </c>
      <c r="C213" s="117">
        <f>'Initial Client Information'!C213</f>
        <v>0</v>
      </c>
      <c r="D213" s="118">
        <f>'Initial Client Information'!D213</f>
        <v>0</v>
      </c>
      <c r="E213" s="130">
        <f>'Initial Client Information'!E213</f>
        <v>0</v>
      </c>
      <c r="F213" s="140"/>
      <c r="G213" s="136"/>
      <c r="H213" s="136"/>
      <c r="I213" s="142"/>
      <c r="J213" s="176">
        <f>'Discharge Information'!F213</f>
        <v>0</v>
      </c>
      <c r="K213" s="87"/>
    </row>
    <row r="214" spans="1:11" ht="60" customHeight="1" x14ac:dyDescent="0.25">
      <c r="A214" s="1">
        <f t="shared" si="3"/>
        <v>202</v>
      </c>
      <c r="B214" s="116">
        <f>'Initial Client Information'!B214</f>
        <v>0</v>
      </c>
      <c r="C214" s="117">
        <f>'Initial Client Information'!C214</f>
        <v>0</v>
      </c>
      <c r="D214" s="118">
        <f>'Initial Client Information'!D214</f>
        <v>0</v>
      </c>
      <c r="E214" s="130">
        <f>'Initial Client Information'!E214</f>
        <v>0</v>
      </c>
      <c r="F214" s="140"/>
      <c r="G214" s="136"/>
      <c r="H214" s="136"/>
      <c r="I214" s="142"/>
      <c r="J214" s="176">
        <f>'Discharge Information'!F214</f>
        <v>0</v>
      </c>
      <c r="K214" s="87"/>
    </row>
    <row r="215" spans="1:11" ht="60" customHeight="1" x14ac:dyDescent="0.25">
      <c r="A215" s="1">
        <f t="shared" si="3"/>
        <v>203</v>
      </c>
      <c r="B215" s="116">
        <f>'Initial Client Information'!B215</f>
        <v>0</v>
      </c>
      <c r="C215" s="117">
        <f>'Initial Client Information'!C215</f>
        <v>0</v>
      </c>
      <c r="D215" s="118">
        <f>'Initial Client Information'!D215</f>
        <v>0</v>
      </c>
      <c r="E215" s="130">
        <f>'Initial Client Information'!E215</f>
        <v>0</v>
      </c>
      <c r="F215" s="140"/>
      <c r="G215" s="136"/>
      <c r="H215" s="136"/>
      <c r="I215" s="142"/>
      <c r="J215" s="176">
        <f>'Discharge Information'!F215</f>
        <v>0</v>
      </c>
      <c r="K215" s="87"/>
    </row>
    <row r="216" spans="1:11" ht="60" customHeight="1" x14ac:dyDescent="0.25">
      <c r="A216" s="1">
        <f t="shared" si="3"/>
        <v>204</v>
      </c>
      <c r="B216" s="116">
        <f>'Initial Client Information'!B216</f>
        <v>0</v>
      </c>
      <c r="C216" s="117">
        <f>'Initial Client Information'!C216</f>
        <v>0</v>
      </c>
      <c r="D216" s="118">
        <f>'Initial Client Information'!D216</f>
        <v>0</v>
      </c>
      <c r="E216" s="130">
        <f>'Initial Client Information'!E216</f>
        <v>0</v>
      </c>
      <c r="F216" s="140"/>
      <c r="G216" s="136"/>
      <c r="H216" s="136"/>
      <c r="I216" s="142"/>
      <c r="J216" s="176">
        <f>'Discharge Information'!F216</f>
        <v>0</v>
      </c>
      <c r="K216" s="87"/>
    </row>
    <row r="217" spans="1:11" ht="60" customHeight="1" x14ac:dyDescent="0.25">
      <c r="A217" s="1">
        <f t="shared" si="3"/>
        <v>205</v>
      </c>
      <c r="B217" s="116">
        <f>'Initial Client Information'!B217</f>
        <v>0</v>
      </c>
      <c r="C217" s="117">
        <f>'Initial Client Information'!C217</f>
        <v>0</v>
      </c>
      <c r="D217" s="118">
        <f>'Initial Client Information'!D217</f>
        <v>0</v>
      </c>
      <c r="E217" s="130">
        <f>'Initial Client Information'!E217</f>
        <v>0</v>
      </c>
      <c r="F217" s="140"/>
      <c r="G217" s="136"/>
      <c r="H217" s="136"/>
      <c r="I217" s="142"/>
      <c r="J217" s="176">
        <f>'Discharge Information'!F217</f>
        <v>0</v>
      </c>
      <c r="K217" s="87"/>
    </row>
    <row r="218" spans="1:11" ht="60" customHeight="1" x14ac:dyDescent="0.25">
      <c r="A218" s="1">
        <f t="shared" si="3"/>
        <v>206</v>
      </c>
      <c r="B218" s="116">
        <f>'Initial Client Information'!B218</f>
        <v>0</v>
      </c>
      <c r="C218" s="117">
        <f>'Initial Client Information'!C218</f>
        <v>0</v>
      </c>
      <c r="D218" s="118">
        <f>'Initial Client Information'!D218</f>
        <v>0</v>
      </c>
      <c r="E218" s="130">
        <f>'Initial Client Information'!E218</f>
        <v>0</v>
      </c>
      <c r="F218" s="140"/>
      <c r="G218" s="136"/>
      <c r="H218" s="136"/>
      <c r="I218" s="142"/>
      <c r="J218" s="176">
        <f>'Discharge Information'!F218</f>
        <v>0</v>
      </c>
      <c r="K218" s="87"/>
    </row>
    <row r="219" spans="1:11" ht="60" customHeight="1" x14ac:dyDescent="0.25">
      <c r="A219" s="1">
        <f t="shared" si="3"/>
        <v>207</v>
      </c>
      <c r="B219" s="116">
        <f>'Initial Client Information'!B219</f>
        <v>0</v>
      </c>
      <c r="C219" s="117">
        <f>'Initial Client Information'!C219</f>
        <v>0</v>
      </c>
      <c r="D219" s="118">
        <f>'Initial Client Information'!D219</f>
        <v>0</v>
      </c>
      <c r="E219" s="130">
        <f>'Initial Client Information'!E219</f>
        <v>0</v>
      </c>
      <c r="F219" s="140"/>
      <c r="G219" s="136"/>
      <c r="H219" s="136"/>
      <c r="I219" s="142"/>
      <c r="J219" s="176">
        <f>'Discharge Information'!F219</f>
        <v>0</v>
      </c>
      <c r="K219" s="87"/>
    </row>
    <row r="220" spans="1:11" ht="60" customHeight="1" x14ac:dyDescent="0.25">
      <c r="A220" s="1">
        <f t="shared" si="3"/>
        <v>208</v>
      </c>
      <c r="B220" s="116">
        <f>'Initial Client Information'!B220</f>
        <v>0</v>
      </c>
      <c r="C220" s="117">
        <f>'Initial Client Information'!C220</f>
        <v>0</v>
      </c>
      <c r="D220" s="118">
        <f>'Initial Client Information'!D220</f>
        <v>0</v>
      </c>
      <c r="E220" s="130">
        <f>'Initial Client Information'!E220</f>
        <v>0</v>
      </c>
      <c r="F220" s="140"/>
      <c r="G220" s="136"/>
      <c r="H220" s="136"/>
      <c r="I220" s="142"/>
      <c r="J220" s="176">
        <f>'Discharge Information'!F220</f>
        <v>0</v>
      </c>
      <c r="K220" s="87"/>
    </row>
    <row r="221" spans="1:11" ht="60" customHeight="1" x14ac:dyDescent="0.25">
      <c r="A221" s="1">
        <f t="shared" si="3"/>
        <v>209</v>
      </c>
      <c r="B221" s="116">
        <f>'Initial Client Information'!B221</f>
        <v>0</v>
      </c>
      <c r="C221" s="117">
        <f>'Initial Client Information'!C221</f>
        <v>0</v>
      </c>
      <c r="D221" s="118">
        <f>'Initial Client Information'!D221</f>
        <v>0</v>
      </c>
      <c r="E221" s="130">
        <f>'Initial Client Information'!E221</f>
        <v>0</v>
      </c>
      <c r="F221" s="140"/>
      <c r="G221" s="136"/>
      <c r="H221" s="136"/>
      <c r="I221" s="142"/>
      <c r="J221" s="176">
        <f>'Discharge Information'!F221</f>
        <v>0</v>
      </c>
      <c r="K221" s="87"/>
    </row>
    <row r="222" spans="1:11" ht="60" customHeight="1" x14ac:dyDescent="0.25">
      <c r="A222" s="1">
        <f t="shared" si="3"/>
        <v>210</v>
      </c>
      <c r="B222" s="116">
        <f>'Initial Client Information'!B222</f>
        <v>0</v>
      </c>
      <c r="C222" s="117">
        <f>'Initial Client Information'!C222</f>
        <v>0</v>
      </c>
      <c r="D222" s="118">
        <f>'Initial Client Information'!D222</f>
        <v>0</v>
      </c>
      <c r="E222" s="130">
        <f>'Initial Client Information'!E222</f>
        <v>0</v>
      </c>
      <c r="F222" s="140"/>
      <c r="G222" s="136"/>
      <c r="H222" s="136"/>
      <c r="I222" s="142"/>
      <c r="J222" s="176">
        <f>'Discharge Information'!F222</f>
        <v>0</v>
      </c>
      <c r="K222" s="87"/>
    </row>
    <row r="223" spans="1:11" ht="60" customHeight="1" x14ac:dyDescent="0.25">
      <c r="A223" s="1">
        <f t="shared" si="3"/>
        <v>211</v>
      </c>
      <c r="B223" s="116">
        <f>'Initial Client Information'!B223</f>
        <v>0</v>
      </c>
      <c r="C223" s="117">
        <f>'Initial Client Information'!C223</f>
        <v>0</v>
      </c>
      <c r="D223" s="118">
        <f>'Initial Client Information'!D223</f>
        <v>0</v>
      </c>
      <c r="E223" s="130">
        <f>'Initial Client Information'!E223</f>
        <v>0</v>
      </c>
      <c r="F223" s="140"/>
      <c r="G223" s="136"/>
      <c r="H223" s="136"/>
      <c r="I223" s="142"/>
      <c r="J223" s="176">
        <f>'Discharge Information'!F223</f>
        <v>0</v>
      </c>
      <c r="K223" s="87"/>
    </row>
    <row r="224" spans="1:11" ht="60" customHeight="1" x14ac:dyDescent="0.25">
      <c r="A224" s="1">
        <f t="shared" si="3"/>
        <v>212</v>
      </c>
      <c r="B224" s="116">
        <f>'Initial Client Information'!B224</f>
        <v>0</v>
      </c>
      <c r="C224" s="117">
        <f>'Initial Client Information'!C224</f>
        <v>0</v>
      </c>
      <c r="D224" s="118">
        <f>'Initial Client Information'!D224</f>
        <v>0</v>
      </c>
      <c r="E224" s="130">
        <f>'Initial Client Information'!E224</f>
        <v>0</v>
      </c>
      <c r="F224" s="140"/>
      <c r="G224" s="136"/>
      <c r="H224" s="136"/>
      <c r="I224" s="142"/>
      <c r="J224" s="176">
        <f>'Discharge Information'!F224</f>
        <v>0</v>
      </c>
      <c r="K224" s="87"/>
    </row>
    <row r="225" spans="1:11" ht="60" customHeight="1" x14ac:dyDescent="0.25">
      <c r="A225" s="1">
        <f t="shared" si="3"/>
        <v>213</v>
      </c>
      <c r="B225" s="116">
        <f>'Initial Client Information'!B225</f>
        <v>0</v>
      </c>
      <c r="C225" s="117">
        <f>'Initial Client Information'!C225</f>
        <v>0</v>
      </c>
      <c r="D225" s="118">
        <f>'Initial Client Information'!D225</f>
        <v>0</v>
      </c>
      <c r="E225" s="130">
        <f>'Initial Client Information'!E225</f>
        <v>0</v>
      </c>
      <c r="F225" s="140"/>
      <c r="G225" s="136"/>
      <c r="H225" s="136"/>
      <c r="I225" s="142"/>
      <c r="J225" s="176">
        <f>'Discharge Information'!F225</f>
        <v>0</v>
      </c>
      <c r="K225" s="87"/>
    </row>
    <row r="226" spans="1:11" ht="60" customHeight="1" x14ac:dyDescent="0.25">
      <c r="A226" s="1">
        <f t="shared" si="3"/>
        <v>214</v>
      </c>
      <c r="B226" s="116">
        <f>'Initial Client Information'!B226</f>
        <v>0</v>
      </c>
      <c r="C226" s="117">
        <f>'Initial Client Information'!C226</f>
        <v>0</v>
      </c>
      <c r="D226" s="118">
        <f>'Initial Client Information'!D226</f>
        <v>0</v>
      </c>
      <c r="E226" s="130">
        <f>'Initial Client Information'!E226</f>
        <v>0</v>
      </c>
      <c r="F226" s="140"/>
      <c r="G226" s="136"/>
      <c r="H226" s="136"/>
      <c r="I226" s="142"/>
      <c r="J226" s="176">
        <f>'Discharge Information'!F226</f>
        <v>0</v>
      </c>
      <c r="K226" s="87"/>
    </row>
    <row r="227" spans="1:11" ht="60" customHeight="1" x14ac:dyDescent="0.25">
      <c r="A227" s="1">
        <f t="shared" si="3"/>
        <v>215</v>
      </c>
      <c r="B227" s="116">
        <f>'Initial Client Information'!B227</f>
        <v>0</v>
      </c>
      <c r="C227" s="117">
        <f>'Initial Client Information'!C227</f>
        <v>0</v>
      </c>
      <c r="D227" s="118">
        <f>'Initial Client Information'!D227</f>
        <v>0</v>
      </c>
      <c r="E227" s="130">
        <f>'Initial Client Information'!E227</f>
        <v>0</v>
      </c>
      <c r="F227" s="140"/>
      <c r="G227" s="136"/>
      <c r="H227" s="136"/>
      <c r="I227" s="142"/>
      <c r="J227" s="176">
        <f>'Discharge Information'!F227</f>
        <v>0</v>
      </c>
      <c r="K227" s="87"/>
    </row>
    <row r="228" spans="1:11" ht="60" customHeight="1" x14ac:dyDescent="0.25">
      <c r="A228" s="1">
        <f t="shared" si="3"/>
        <v>216</v>
      </c>
      <c r="B228" s="116">
        <f>'Initial Client Information'!B228</f>
        <v>0</v>
      </c>
      <c r="C228" s="117">
        <f>'Initial Client Information'!C228</f>
        <v>0</v>
      </c>
      <c r="D228" s="118">
        <f>'Initial Client Information'!D228</f>
        <v>0</v>
      </c>
      <c r="E228" s="130">
        <f>'Initial Client Information'!E228</f>
        <v>0</v>
      </c>
      <c r="F228" s="140"/>
      <c r="G228" s="136"/>
      <c r="H228" s="136"/>
      <c r="I228" s="142"/>
      <c r="J228" s="176">
        <f>'Discharge Information'!F228</f>
        <v>0</v>
      </c>
      <c r="K228" s="87"/>
    </row>
    <row r="229" spans="1:11" ht="60" customHeight="1" x14ac:dyDescent="0.25">
      <c r="A229" s="1">
        <f t="shared" si="3"/>
        <v>217</v>
      </c>
      <c r="B229" s="116">
        <f>'Initial Client Information'!B229</f>
        <v>0</v>
      </c>
      <c r="C229" s="117">
        <f>'Initial Client Information'!C229</f>
        <v>0</v>
      </c>
      <c r="D229" s="118">
        <f>'Initial Client Information'!D229</f>
        <v>0</v>
      </c>
      <c r="E229" s="130">
        <f>'Initial Client Information'!E229</f>
        <v>0</v>
      </c>
      <c r="F229" s="140"/>
      <c r="G229" s="136"/>
      <c r="H229" s="136"/>
      <c r="I229" s="142"/>
      <c r="J229" s="176">
        <f>'Discharge Information'!F229</f>
        <v>0</v>
      </c>
      <c r="K229" s="87"/>
    </row>
    <row r="230" spans="1:11" ht="60" customHeight="1" x14ac:dyDescent="0.25">
      <c r="A230" s="1">
        <f t="shared" si="3"/>
        <v>218</v>
      </c>
      <c r="B230" s="116">
        <f>'Initial Client Information'!B230</f>
        <v>0</v>
      </c>
      <c r="C230" s="117">
        <f>'Initial Client Information'!C230</f>
        <v>0</v>
      </c>
      <c r="D230" s="118">
        <f>'Initial Client Information'!D230</f>
        <v>0</v>
      </c>
      <c r="E230" s="130">
        <f>'Initial Client Information'!E230</f>
        <v>0</v>
      </c>
      <c r="F230" s="140"/>
      <c r="G230" s="136"/>
      <c r="H230" s="136"/>
      <c r="I230" s="142"/>
      <c r="J230" s="176">
        <f>'Discharge Information'!F230</f>
        <v>0</v>
      </c>
      <c r="K230" s="87"/>
    </row>
    <row r="231" spans="1:11" ht="60" customHeight="1" x14ac:dyDescent="0.25">
      <c r="A231" s="1">
        <f t="shared" si="3"/>
        <v>219</v>
      </c>
      <c r="B231" s="116">
        <f>'Initial Client Information'!B231</f>
        <v>0</v>
      </c>
      <c r="C231" s="117">
        <f>'Initial Client Information'!C231</f>
        <v>0</v>
      </c>
      <c r="D231" s="118">
        <f>'Initial Client Information'!D231</f>
        <v>0</v>
      </c>
      <c r="E231" s="130">
        <f>'Initial Client Information'!E231</f>
        <v>0</v>
      </c>
      <c r="F231" s="140"/>
      <c r="G231" s="136"/>
      <c r="H231" s="136"/>
      <c r="I231" s="142"/>
      <c r="J231" s="176">
        <f>'Discharge Information'!F231</f>
        <v>0</v>
      </c>
      <c r="K231" s="87"/>
    </row>
    <row r="232" spans="1:11" ht="60" customHeight="1" x14ac:dyDescent="0.25">
      <c r="A232" s="1">
        <f t="shared" si="3"/>
        <v>220</v>
      </c>
      <c r="B232" s="116">
        <f>'Initial Client Information'!B232</f>
        <v>0</v>
      </c>
      <c r="C232" s="117">
        <f>'Initial Client Information'!C232</f>
        <v>0</v>
      </c>
      <c r="D232" s="118">
        <f>'Initial Client Information'!D232</f>
        <v>0</v>
      </c>
      <c r="E232" s="130">
        <f>'Initial Client Information'!E232</f>
        <v>0</v>
      </c>
      <c r="F232" s="140"/>
      <c r="G232" s="136"/>
      <c r="H232" s="136"/>
      <c r="I232" s="142"/>
      <c r="J232" s="176">
        <f>'Discharge Information'!F232</f>
        <v>0</v>
      </c>
      <c r="K232" s="87"/>
    </row>
    <row r="233" spans="1:11" ht="60" customHeight="1" x14ac:dyDescent="0.25">
      <c r="A233" s="1">
        <f t="shared" si="3"/>
        <v>221</v>
      </c>
      <c r="B233" s="116">
        <f>'Initial Client Information'!B233</f>
        <v>0</v>
      </c>
      <c r="C233" s="117">
        <f>'Initial Client Information'!C233</f>
        <v>0</v>
      </c>
      <c r="D233" s="118">
        <f>'Initial Client Information'!D233</f>
        <v>0</v>
      </c>
      <c r="E233" s="130">
        <f>'Initial Client Information'!E233</f>
        <v>0</v>
      </c>
      <c r="F233" s="140"/>
      <c r="G233" s="136"/>
      <c r="H233" s="136"/>
      <c r="I233" s="142"/>
      <c r="J233" s="176">
        <f>'Discharge Information'!F233</f>
        <v>0</v>
      </c>
      <c r="K233" s="87"/>
    </row>
    <row r="234" spans="1:11" ht="60" customHeight="1" x14ac:dyDescent="0.25">
      <c r="A234" s="1">
        <f t="shared" si="3"/>
        <v>222</v>
      </c>
      <c r="B234" s="116">
        <f>'Initial Client Information'!B234</f>
        <v>0</v>
      </c>
      <c r="C234" s="117">
        <f>'Initial Client Information'!C234</f>
        <v>0</v>
      </c>
      <c r="D234" s="118">
        <f>'Initial Client Information'!D234</f>
        <v>0</v>
      </c>
      <c r="E234" s="130">
        <f>'Initial Client Information'!E234</f>
        <v>0</v>
      </c>
      <c r="F234" s="140"/>
      <c r="G234" s="136"/>
      <c r="H234" s="136"/>
      <c r="I234" s="142"/>
      <c r="J234" s="176">
        <f>'Discharge Information'!F234</f>
        <v>0</v>
      </c>
      <c r="K234" s="87"/>
    </row>
    <row r="235" spans="1:11" ht="60" customHeight="1" x14ac:dyDescent="0.25">
      <c r="A235" s="1">
        <f t="shared" si="3"/>
        <v>223</v>
      </c>
      <c r="B235" s="116">
        <f>'Initial Client Information'!B235</f>
        <v>0</v>
      </c>
      <c r="C235" s="117">
        <f>'Initial Client Information'!C235</f>
        <v>0</v>
      </c>
      <c r="D235" s="118">
        <f>'Initial Client Information'!D235</f>
        <v>0</v>
      </c>
      <c r="E235" s="130">
        <f>'Initial Client Information'!E235</f>
        <v>0</v>
      </c>
      <c r="F235" s="140"/>
      <c r="G235" s="136"/>
      <c r="H235" s="136"/>
      <c r="I235" s="142"/>
      <c r="J235" s="176">
        <f>'Discharge Information'!F235</f>
        <v>0</v>
      </c>
      <c r="K235" s="87"/>
    </row>
    <row r="236" spans="1:11" ht="60" customHeight="1" x14ac:dyDescent="0.25">
      <c r="A236" s="1">
        <f t="shared" si="3"/>
        <v>224</v>
      </c>
      <c r="B236" s="116">
        <f>'Initial Client Information'!B236</f>
        <v>0</v>
      </c>
      <c r="C236" s="117">
        <f>'Initial Client Information'!C236</f>
        <v>0</v>
      </c>
      <c r="D236" s="118">
        <f>'Initial Client Information'!D236</f>
        <v>0</v>
      </c>
      <c r="E236" s="130">
        <f>'Initial Client Information'!E236</f>
        <v>0</v>
      </c>
      <c r="F236" s="140"/>
      <c r="G236" s="136"/>
      <c r="H236" s="136"/>
      <c r="I236" s="142"/>
      <c r="J236" s="176">
        <f>'Discharge Information'!F236</f>
        <v>0</v>
      </c>
      <c r="K236" s="87"/>
    </row>
    <row r="237" spans="1:11" ht="60" customHeight="1" x14ac:dyDescent="0.25">
      <c r="A237" s="1">
        <f t="shared" si="3"/>
        <v>225</v>
      </c>
      <c r="B237" s="116">
        <f>'Initial Client Information'!B237</f>
        <v>0</v>
      </c>
      <c r="C237" s="117">
        <f>'Initial Client Information'!C237</f>
        <v>0</v>
      </c>
      <c r="D237" s="118">
        <f>'Initial Client Information'!D237</f>
        <v>0</v>
      </c>
      <c r="E237" s="130">
        <f>'Initial Client Information'!E237</f>
        <v>0</v>
      </c>
      <c r="F237" s="140"/>
      <c r="G237" s="136"/>
      <c r="H237" s="136"/>
      <c r="I237" s="142"/>
      <c r="J237" s="176">
        <f>'Discharge Information'!F237</f>
        <v>0</v>
      </c>
      <c r="K237" s="87"/>
    </row>
    <row r="238" spans="1:11" ht="60" customHeight="1" x14ac:dyDescent="0.25">
      <c r="A238" s="1">
        <f t="shared" si="3"/>
        <v>226</v>
      </c>
      <c r="B238" s="116">
        <f>'Initial Client Information'!B238</f>
        <v>0</v>
      </c>
      <c r="C238" s="117">
        <f>'Initial Client Information'!C238</f>
        <v>0</v>
      </c>
      <c r="D238" s="118">
        <f>'Initial Client Information'!D238</f>
        <v>0</v>
      </c>
      <c r="E238" s="130">
        <f>'Initial Client Information'!E238</f>
        <v>0</v>
      </c>
      <c r="F238" s="140"/>
      <c r="G238" s="136"/>
      <c r="H238" s="136"/>
      <c r="I238" s="142"/>
      <c r="J238" s="176">
        <f>'Discharge Information'!F238</f>
        <v>0</v>
      </c>
      <c r="K238" s="87"/>
    </row>
    <row r="239" spans="1:11" ht="60" customHeight="1" x14ac:dyDescent="0.25">
      <c r="A239" s="1">
        <f t="shared" si="3"/>
        <v>227</v>
      </c>
      <c r="B239" s="116">
        <f>'Initial Client Information'!B239</f>
        <v>0</v>
      </c>
      <c r="C239" s="117">
        <f>'Initial Client Information'!C239</f>
        <v>0</v>
      </c>
      <c r="D239" s="118">
        <f>'Initial Client Information'!D239</f>
        <v>0</v>
      </c>
      <c r="E239" s="130">
        <f>'Initial Client Information'!E239</f>
        <v>0</v>
      </c>
      <c r="F239" s="140"/>
      <c r="G239" s="136"/>
      <c r="H239" s="136"/>
      <c r="I239" s="142"/>
      <c r="J239" s="176">
        <f>'Discharge Information'!F239</f>
        <v>0</v>
      </c>
      <c r="K239" s="87"/>
    </row>
    <row r="240" spans="1:11" ht="60" customHeight="1" x14ac:dyDescent="0.25">
      <c r="A240" s="1">
        <f t="shared" si="3"/>
        <v>228</v>
      </c>
      <c r="B240" s="116">
        <f>'Initial Client Information'!B240</f>
        <v>0</v>
      </c>
      <c r="C240" s="117">
        <f>'Initial Client Information'!C240</f>
        <v>0</v>
      </c>
      <c r="D240" s="118">
        <f>'Initial Client Information'!D240</f>
        <v>0</v>
      </c>
      <c r="E240" s="130">
        <f>'Initial Client Information'!E240</f>
        <v>0</v>
      </c>
      <c r="F240" s="140"/>
      <c r="G240" s="136"/>
      <c r="H240" s="136"/>
      <c r="I240" s="142"/>
      <c r="J240" s="176">
        <f>'Discharge Information'!F240</f>
        <v>0</v>
      </c>
      <c r="K240" s="87"/>
    </row>
    <row r="241" spans="1:11" ht="60" customHeight="1" x14ac:dyDescent="0.25">
      <c r="A241" s="1">
        <f t="shared" si="3"/>
        <v>229</v>
      </c>
      <c r="B241" s="116">
        <f>'Initial Client Information'!B241</f>
        <v>0</v>
      </c>
      <c r="C241" s="117">
        <f>'Initial Client Information'!C241</f>
        <v>0</v>
      </c>
      <c r="D241" s="118">
        <f>'Initial Client Information'!D241</f>
        <v>0</v>
      </c>
      <c r="E241" s="130">
        <f>'Initial Client Information'!E241</f>
        <v>0</v>
      </c>
      <c r="F241" s="140"/>
      <c r="G241" s="136"/>
      <c r="H241" s="136"/>
      <c r="I241" s="142"/>
      <c r="J241" s="176">
        <f>'Discharge Information'!F241</f>
        <v>0</v>
      </c>
      <c r="K241" s="87"/>
    </row>
    <row r="242" spans="1:11" ht="60" customHeight="1" x14ac:dyDescent="0.25">
      <c r="A242" s="1">
        <f t="shared" si="3"/>
        <v>230</v>
      </c>
      <c r="B242" s="116">
        <f>'Initial Client Information'!B242</f>
        <v>0</v>
      </c>
      <c r="C242" s="117">
        <f>'Initial Client Information'!C242</f>
        <v>0</v>
      </c>
      <c r="D242" s="118">
        <f>'Initial Client Information'!D242</f>
        <v>0</v>
      </c>
      <c r="E242" s="130">
        <f>'Initial Client Information'!E242</f>
        <v>0</v>
      </c>
      <c r="F242" s="140"/>
      <c r="G242" s="136"/>
      <c r="H242" s="136"/>
      <c r="I242" s="142"/>
      <c r="J242" s="176">
        <f>'Discharge Information'!F242</f>
        <v>0</v>
      </c>
      <c r="K242" s="87"/>
    </row>
    <row r="243" spans="1:11" ht="60" customHeight="1" x14ac:dyDescent="0.25">
      <c r="A243" s="1">
        <f t="shared" si="3"/>
        <v>231</v>
      </c>
      <c r="B243" s="116">
        <f>'Initial Client Information'!B243</f>
        <v>0</v>
      </c>
      <c r="C243" s="117">
        <f>'Initial Client Information'!C243</f>
        <v>0</v>
      </c>
      <c r="D243" s="118">
        <f>'Initial Client Information'!D243</f>
        <v>0</v>
      </c>
      <c r="E243" s="130">
        <f>'Initial Client Information'!E243</f>
        <v>0</v>
      </c>
      <c r="F243" s="140"/>
      <c r="G243" s="136"/>
      <c r="H243" s="136"/>
      <c r="I243" s="142"/>
      <c r="J243" s="176">
        <f>'Discharge Information'!F243</f>
        <v>0</v>
      </c>
      <c r="K243" s="87"/>
    </row>
    <row r="244" spans="1:11" ht="60" customHeight="1" x14ac:dyDescent="0.25">
      <c r="A244" s="1">
        <f t="shared" si="3"/>
        <v>232</v>
      </c>
      <c r="B244" s="116">
        <f>'Initial Client Information'!B244</f>
        <v>0</v>
      </c>
      <c r="C244" s="117">
        <f>'Initial Client Information'!C244</f>
        <v>0</v>
      </c>
      <c r="D244" s="118">
        <f>'Initial Client Information'!D244</f>
        <v>0</v>
      </c>
      <c r="E244" s="130">
        <f>'Initial Client Information'!E244</f>
        <v>0</v>
      </c>
      <c r="F244" s="140"/>
      <c r="G244" s="136"/>
      <c r="H244" s="136"/>
      <c r="I244" s="142"/>
      <c r="J244" s="176">
        <f>'Discharge Information'!F244</f>
        <v>0</v>
      </c>
      <c r="K244" s="87"/>
    </row>
    <row r="245" spans="1:11" ht="60" customHeight="1" x14ac:dyDescent="0.25">
      <c r="A245" s="1">
        <f t="shared" si="3"/>
        <v>233</v>
      </c>
      <c r="B245" s="116">
        <f>'Initial Client Information'!B245</f>
        <v>0</v>
      </c>
      <c r="C245" s="117">
        <f>'Initial Client Information'!C245</f>
        <v>0</v>
      </c>
      <c r="D245" s="118">
        <f>'Initial Client Information'!D245</f>
        <v>0</v>
      </c>
      <c r="E245" s="130">
        <f>'Initial Client Information'!E245</f>
        <v>0</v>
      </c>
      <c r="F245" s="140"/>
      <c r="G245" s="136"/>
      <c r="H245" s="136"/>
      <c r="I245" s="142"/>
      <c r="J245" s="176">
        <f>'Discharge Information'!F245</f>
        <v>0</v>
      </c>
      <c r="K245" s="87"/>
    </row>
    <row r="246" spans="1:11" ht="60" customHeight="1" x14ac:dyDescent="0.25">
      <c r="A246" s="1">
        <f t="shared" si="3"/>
        <v>234</v>
      </c>
      <c r="B246" s="116">
        <f>'Initial Client Information'!B246</f>
        <v>0</v>
      </c>
      <c r="C246" s="117">
        <f>'Initial Client Information'!C246</f>
        <v>0</v>
      </c>
      <c r="D246" s="118">
        <f>'Initial Client Information'!D246</f>
        <v>0</v>
      </c>
      <c r="E246" s="130">
        <f>'Initial Client Information'!E246</f>
        <v>0</v>
      </c>
      <c r="F246" s="140"/>
      <c r="G246" s="136"/>
      <c r="H246" s="136"/>
      <c r="I246" s="142"/>
      <c r="J246" s="176">
        <f>'Discharge Information'!F246</f>
        <v>0</v>
      </c>
      <c r="K246" s="87"/>
    </row>
    <row r="247" spans="1:11" ht="60" customHeight="1" x14ac:dyDescent="0.25">
      <c r="A247" s="1">
        <f t="shared" si="3"/>
        <v>235</v>
      </c>
      <c r="B247" s="116">
        <f>'Initial Client Information'!B247</f>
        <v>0</v>
      </c>
      <c r="C247" s="117">
        <f>'Initial Client Information'!C247</f>
        <v>0</v>
      </c>
      <c r="D247" s="118">
        <f>'Initial Client Information'!D247</f>
        <v>0</v>
      </c>
      <c r="E247" s="130">
        <f>'Initial Client Information'!E247</f>
        <v>0</v>
      </c>
      <c r="F247" s="140"/>
      <c r="G247" s="136"/>
      <c r="H247" s="136"/>
      <c r="I247" s="142"/>
      <c r="J247" s="176">
        <f>'Discharge Information'!F247</f>
        <v>0</v>
      </c>
      <c r="K247" s="87"/>
    </row>
    <row r="248" spans="1:11" ht="60" customHeight="1" x14ac:dyDescent="0.25">
      <c r="A248" s="1">
        <f t="shared" si="3"/>
        <v>236</v>
      </c>
      <c r="B248" s="116">
        <f>'Initial Client Information'!B248</f>
        <v>0</v>
      </c>
      <c r="C248" s="117">
        <f>'Initial Client Information'!C248</f>
        <v>0</v>
      </c>
      <c r="D248" s="118">
        <f>'Initial Client Information'!D248</f>
        <v>0</v>
      </c>
      <c r="E248" s="130">
        <f>'Initial Client Information'!E248</f>
        <v>0</v>
      </c>
      <c r="F248" s="140"/>
      <c r="G248" s="136"/>
      <c r="H248" s="136"/>
      <c r="I248" s="142"/>
      <c r="J248" s="176">
        <f>'Discharge Information'!F248</f>
        <v>0</v>
      </c>
      <c r="K248" s="87"/>
    </row>
    <row r="249" spans="1:11" ht="60" customHeight="1" x14ac:dyDescent="0.25">
      <c r="A249" s="1">
        <f t="shared" si="3"/>
        <v>237</v>
      </c>
      <c r="B249" s="116">
        <f>'Initial Client Information'!B249</f>
        <v>0</v>
      </c>
      <c r="C249" s="117">
        <f>'Initial Client Information'!C249</f>
        <v>0</v>
      </c>
      <c r="D249" s="118">
        <f>'Initial Client Information'!D249</f>
        <v>0</v>
      </c>
      <c r="E249" s="130">
        <f>'Initial Client Information'!E249</f>
        <v>0</v>
      </c>
      <c r="F249" s="140"/>
      <c r="G249" s="136"/>
      <c r="H249" s="136"/>
      <c r="I249" s="142"/>
      <c r="J249" s="176">
        <f>'Discharge Information'!F249</f>
        <v>0</v>
      </c>
      <c r="K249" s="87"/>
    </row>
    <row r="250" spans="1:11" ht="60" customHeight="1" x14ac:dyDescent="0.25">
      <c r="A250" s="1">
        <f t="shared" si="3"/>
        <v>238</v>
      </c>
      <c r="B250" s="116">
        <f>'Initial Client Information'!B250</f>
        <v>0</v>
      </c>
      <c r="C250" s="117">
        <f>'Initial Client Information'!C250</f>
        <v>0</v>
      </c>
      <c r="D250" s="118">
        <f>'Initial Client Information'!D250</f>
        <v>0</v>
      </c>
      <c r="E250" s="130">
        <f>'Initial Client Information'!E250</f>
        <v>0</v>
      </c>
      <c r="F250" s="140"/>
      <c r="G250" s="136"/>
      <c r="H250" s="136"/>
      <c r="I250" s="142"/>
      <c r="J250" s="176">
        <f>'Discharge Information'!F250</f>
        <v>0</v>
      </c>
      <c r="K250" s="87"/>
    </row>
    <row r="251" spans="1:11" ht="60" customHeight="1" x14ac:dyDescent="0.25">
      <c r="A251" s="1">
        <f t="shared" si="3"/>
        <v>239</v>
      </c>
      <c r="B251" s="116">
        <f>'Initial Client Information'!B251</f>
        <v>0</v>
      </c>
      <c r="C251" s="117">
        <f>'Initial Client Information'!C251</f>
        <v>0</v>
      </c>
      <c r="D251" s="118">
        <f>'Initial Client Information'!D251</f>
        <v>0</v>
      </c>
      <c r="E251" s="130">
        <f>'Initial Client Information'!E251</f>
        <v>0</v>
      </c>
      <c r="F251" s="140"/>
      <c r="G251" s="136"/>
      <c r="H251" s="136"/>
      <c r="I251" s="142"/>
      <c r="J251" s="176">
        <f>'Discharge Information'!F251</f>
        <v>0</v>
      </c>
      <c r="K251" s="87"/>
    </row>
    <row r="252" spans="1:11" ht="60" customHeight="1" x14ac:dyDescent="0.25">
      <c r="A252" s="1">
        <f t="shared" si="3"/>
        <v>240</v>
      </c>
      <c r="B252" s="116">
        <f>'Initial Client Information'!B252</f>
        <v>0</v>
      </c>
      <c r="C252" s="117">
        <f>'Initial Client Information'!C252</f>
        <v>0</v>
      </c>
      <c r="D252" s="118">
        <f>'Initial Client Information'!D252</f>
        <v>0</v>
      </c>
      <c r="E252" s="130">
        <f>'Initial Client Information'!E252</f>
        <v>0</v>
      </c>
      <c r="F252" s="140"/>
      <c r="G252" s="136"/>
      <c r="H252" s="136"/>
      <c r="I252" s="142"/>
      <c r="J252" s="176">
        <f>'Discharge Information'!F252</f>
        <v>0</v>
      </c>
      <c r="K252" s="87"/>
    </row>
    <row r="253" spans="1:11" ht="60" customHeight="1" x14ac:dyDescent="0.25">
      <c r="A253" s="1">
        <f t="shared" si="3"/>
        <v>241</v>
      </c>
      <c r="B253" s="116">
        <f>'Initial Client Information'!B253</f>
        <v>0</v>
      </c>
      <c r="C253" s="117">
        <f>'Initial Client Information'!C253</f>
        <v>0</v>
      </c>
      <c r="D253" s="118">
        <f>'Initial Client Information'!D253</f>
        <v>0</v>
      </c>
      <c r="E253" s="130">
        <f>'Initial Client Information'!E253</f>
        <v>0</v>
      </c>
      <c r="F253" s="140"/>
      <c r="G253" s="136"/>
      <c r="H253" s="136"/>
      <c r="I253" s="142"/>
      <c r="J253" s="176">
        <f>'Discharge Information'!F253</f>
        <v>0</v>
      </c>
      <c r="K253" s="87"/>
    </row>
    <row r="254" spans="1:11" ht="60" customHeight="1" x14ac:dyDescent="0.25">
      <c r="A254" s="1">
        <f t="shared" si="3"/>
        <v>242</v>
      </c>
      <c r="B254" s="116">
        <f>'Initial Client Information'!B254</f>
        <v>0</v>
      </c>
      <c r="C254" s="117">
        <f>'Initial Client Information'!C254</f>
        <v>0</v>
      </c>
      <c r="D254" s="118">
        <f>'Initial Client Information'!D254</f>
        <v>0</v>
      </c>
      <c r="E254" s="130">
        <f>'Initial Client Information'!E254</f>
        <v>0</v>
      </c>
      <c r="F254" s="140"/>
      <c r="G254" s="136"/>
      <c r="H254" s="136"/>
      <c r="I254" s="142"/>
      <c r="J254" s="176">
        <f>'Discharge Information'!F254</f>
        <v>0</v>
      </c>
      <c r="K254" s="87"/>
    </row>
    <row r="255" spans="1:11" ht="60" customHeight="1" x14ac:dyDescent="0.25">
      <c r="A255" s="1">
        <f t="shared" si="3"/>
        <v>243</v>
      </c>
      <c r="B255" s="116">
        <f>'Initial Client Information'!B255</f>
        <v>0</v>
      </c>
      <c r="C255" s="117">
        <f>'Initial Client Information'!C255</f>
        <v>0</v>
      </c>
      <c r="D255" s="118">
        <f>'Initial Client Information'!D255</f>
        <v>0</v>
      </c>
      <c r="E255" s="130">
        <f>'Initial Client Information'!E255</f>
        <v>0</v>
      </c>
      <c r="F255" s="140"/>
      <c r="G255" s="136"/>
      <c r="H255" s="136"/>
      <c r="I255" s="142"/>
      <c r="J255" s="176">
        <f>'Discharge Information'!F255</f>
        <v>0</v>
      </c>
      <c r="K255" s="87"/>
    </row>
    <row r="256" spans="1:11" ht="60" customHeight="1" x14ac:dyDescent="0.25">
      <c r="A256" s="1">
        <f t="shared" si="3"/>
        <v>244</v>
      </c>
      <c r="B256" s="116">
        <f>'Initial Client Information'!B256</f>
        <v>0</v>
      </c>
      <c r="C256" s="117">
        <f>'Initial Client Information'!C256</f>
        <v>0</v>
      </c>
      <c r="D256" s="118">
        <f>'Initial Client Information'!D256</f>
        <v>0</v>
      </c>
      <c r="E256" s="130">
        <f>'Initial Client Information'!E256</f>
        <v>0</v>
      </c>
      <c r="F256" s="140"/>
      <c r="G256" s="136"/>
      <c r="H256" s="136"/>
      <c r="I256" s="142"/>
      <c r="J256" s="176">
        <f>'Discharge Information'!F256</f>
        <v>0</v>
      </c>
      <c r="K256" s="87"/>
    </row>
    <row r="257" spans="1:11" ht="60" customHeight="1" x14ac:dyDescent="0.25">
      <c r="A257" s="1">
        <f t="shared" si="3"/>
        <v>245</v>
      </c>
      <c r="B257" s="116">
        <f>'Initial Client Information'!B257</f>
        <v>0</v>
      </c>
      <c r="C257" s="117">
        <f>'Initial Client Information'!C257</f>
        <v>0</v>
      </c>
      <c r="D257" s="118">
        <f>'Initial Client Information'!D257</f>
        <v>0</v>
      </c>
      <c r="E257" s="130">
        <f>'Initial Client Information'!E257</f>
        <v>0</v>
      </c>
      <c r="F257" s="140"/>
      <c r="G257" s="136"/>
      <c r="H257" s="136"/>
      <c r="I257" s="142"/>
      <c r="J257" s="176">
        <f>'Discharge Information'!F257</f>
        <v>0</v>
      </c>
      <c r="K257" s="87"/>
    </row>
    <row r="258" spans="1:11" ht="60" customHeight="1" x14ac:dyDescent="0.25">
      <c r="A258" s="1">
        <f t="shared" si="3"/>
        <v>246</v>
      </c>
      <c r="B258" s="116">
        <f>'Initial Client Information'!B258</f>
        <v>0</v>
      </c>
      <c r="C258" s="117">
        <f>'Initial Client Information'!C258</f>
        <v>0</v>
      </c>
      <c r="D258" s="118">
        <f>'Initial Client Information'!D258</f>
        <v>0</v>
      </c>
      <c r="E258" s="130">
        <f>'Initial Client Information'!E258</f>
        <v>0</v>
      </c>
      <c r="F258" s="140"/>
      <c r="G258" s="136"/>
      <c r="H258" s="136"/>
      <c r="I258" s="142"/>
      <c r="J258" s="176">
        <f>'Discharge Information'!F258</f>
        <v>0</v>
      </c>
      <c r="K258" s="87"/>
    </row>
    <row r="259" spans="1:11" ht="60" customHeight="1" x14ac:dyDescent="0.25">
      <c r="A259" s="1">
        <f t="shared" si="3"/>
        <v>247</v>
      </c>
      <c r="B259" s="116">
        <f>'Initial Client Information'!B259</f>
        <v>0</v>
      </c>
      <c r="C259" s="117">
        <f>'Initial Client Information'!C259</f>
        <v>0</v>
      </c>
      <c r="D259" s="118">
        <f>'Initial Client Information'!D259</f>
        <v>0</v>
      </c>
      <c r="E259" s="130">
        <f>'Initial Client Information'!E259</f>
        <v>0</v>
      </c>
      <c r="F259" s="140"/>
      <c r="G259" s="136"/>
      <c r="H259" s="136"/>
      <c r="I259" s="142"/>
      <c r="J259" s="176">
        <f>'Discharge Information'!F259</f>
        <v>0</v>
      </c>
      <c r="K259" s="87"/>
    </row>
    <row r="260" spans="1:11" ht="60" customHeight="1" x14ac:dyDescent="0.25">
      <c r="A260" s="1">
        <f t="shared" si="3"/>
        <v>248</v>
      </c>
      <c r="B260" s="116">
        <f>'Initial Client Information'!B260</f>
        <v>0</v>
      </c>
      <c r="C260" s="117">
        <f>'Initial Client Information'!C260</f>
        <v>0</v>
      </c>
      <c r="D260" s="118">
        <f>'Initial Client Information'!D260</f>
        <v>0</v>
      </c>
      <c r="E260" s="130">
        <f>'Initial Client Information'!E260</f>
        <v>0</v>
      </c>
      <c r="F260" s="140"/>
      <c r="G260" s="136"/>
      <c r="H260" s="136"/>
      <c r="I260" s="142"/>
      <c r="J260" s="176">
        <f>'Discharge Information'!F260</f>
        <v>0</v>
      </c>
      <c r="K260" s="87"/>
    </row>
    <row r="261" spans="1:11" ht="60" customHeight="1" x14ac:dyDescent="0.25">
      <c r="A261" s="1">
        <f t="shared" si="3"/>
        <v>249</v>
      </c>
      <c r="B261" s="116">
        <f>'Initial Client Information'!B261</f>
        <v>0</v>
      </c>
      <c r="C261" s="117">
        <f>'Initial Client Information'!C261</f>
        <v>0</v>
      </c>
      <c r="D261" s="118">
        <f>'Initial Client Information'!D261</f>
        <v>0</v>
      </c>
      <c r="E261" s="130">
        <f>'Initial Client Information'!E261</f>
        <v>0</v>
      </c>
      <c r="F261" s="140"/>
      <c r="G261" s="136"/>
      <c r="H261" s="136"/>
      <c r="I261" s="142"/>
      <c r="J261" s="176">
        <f>'Discharge Information'!F261</f>
        <v>0</v>
      </c>
      <c r="K261" s="87"/>
    </row>
    <row r="262" spans="1:11" ht="60" customHeight="1" x14ac:dyDescent="0.25">
      <c r="A262" s="1">
        <f t="shared" si="3"/>
        <v>250</v>
      </c>
      <c r="B262" s="116">
        <f>'Initial Client Information'!B262</f>
        <v>0</v>
      </c>
      <c r="C262" s="117">
        <f>'Initial Client Information'!C262</f>
        <v>0</v>
      </c>
      <c r="D262" s="118">
        <f>'Initial Client Information'!D262</f>
        <v>0</v>
      </c>
      <c r="E262" s="130">
        <f>'Initial Client Information'!E262</f>
        <v>0</v>
      </c>
      <c r="F262" s="140"/>
      <c r="G262" s="136"/>
      <c r="H262" s="136"/>
      <c r="I262" s="142"/>
      <c r="J262" s="176">
        <f>'Discharge Information'!F262</f>
        <v>0</v>
      </c>
      <c r="K262" s="87"/>
    </row>
    <row r="263" spans="1:11" ht="60" customHeight="1" x14ac:dyDescent="0.25">
      <c r="A263" s="1">
        <f t="shared" si="3"/>
        <v>251</v>
      </c>
      <c r="B263" s="116">
        <f>'Initial Client Information'!B263</f>
        <v>0</v>
      </c>
      <c r="C263" s="117">
        <f>'Initial Client Information'!C263</f>
        <v>0</v>
      </c>
      <c r="D263" s="118">
        <f>'Initial Client Information'!D263</f>
        <v>0</v>
      </c>
      <c r="E263" s="130">
        <f>'Initial Client Information'!E263</f>
        <v>0</v>
      </c>
      <c r="F263" s="140"/>
      <c r="G263" s="136"/>
      <c r="H263" s="136"/>
      <c r="I263" s="142"/>
      <c r="J263" s="176">
        <f>'Discharge Information'!F263</f>
        <v>0</v>
      </c>
      <c r="K263" s="87"/>
    </row>
    <row r="264" spans="1:11" ht="60" customHeight="1" x14ac:dyDescent="0.25">
      <c r="A264" s="1">
        <f t="shared" si="3"/>
        <v>252</v>
      </c>
      <c r="B264" s="116">
        <f>'Initial Client Information'!B264</f>
        <v>0</v>
      </c>
      <c r="C264" s="117">
        <f>'Initial Client Information'!C264</f>
        <v>0</v>
      </c>
      <c r="D264" s="118">
        <f>'Initial Client Information'!D264</f>
        <v>0</v>
      </c>
      <c r="E264" s="130">
        <f>'Initial Client Information'!E264</f>
        <v>0</v>
      </c>
      <c r="F264" s="140"/>
      <c r="G264" s="136"/>
      <c r="H264" s="136"/>
      <c r="I264" s="142"/>
      <c r="J264" s="176">
        <f>'Discharge Information'!F264</f>
        <v>0</v>
      </c>
      <c r="K264" s="87"/>
    </row>
    <row r="265" spans="1:11" ht="60" customHeight="1" x14ac:dyDescent="0.25">
      <c r="A265" s="1">
        <f t="shared" si="3"/>
        <v>253</v>
      </c>
      <c r="B265" s="116">
        <f>'Initial Client Information'!B265</f>
        <v>0</v>
      </c>
      <c r="C265" s="117">
        <f>'Initial Client Information'!C265</f>
        <v>0</v>
      </c>
      <c r="D265" s="118">
        <f>'Initial Client Information'!D265</f>
        <v>0</v>
      </c>
      <c r="E265" s="130">
        <f>'Initial Client Information'!E265</f>
        <v>0</v>
      </c>
      <c r="F265" s="140"/>
      <c r="G265" s="136"/>
      <c r="H265" s="136"/>
      <c r="I265" s="142"/>
      <c r="J265" s="176">
        <f>'Discharge Information'!F265</f>
        <v>0</v>
      </c>
      <c r="K265" s="87"/>
    </row>
    <row r="266" spans="1:11" ht="60" customHeight="1" x14ac:dyDescent="0.25">
      <c r="A266" s="1">
        <f t="shared" si="3"/>
        <v>254</v>
      </c>
      <c r="B266" s="116">
        <f>'Initial Client Information'!B266</f>
        <v>0</v>
      </c>
      <c r="C266" s="117">
        <f>'Initial Client Information'!C266</f>
        <v>0</v>
      </c>
      <c r="D266" s="118">
        <f>'Initial Client Information'!D266</f>
        <v>0</v>
      </c>
      <c r="E266" s="130">
        <f>'Initial Client Information'!E266</f>
        <v>0</v>
      </c>
      <c r="F266" s="140"/>
      <c r="G266" s="136"/>
      <c r="H266" s="136"/>
      <c r="I266" s="142"/>
      <c r="J266" s="176">
        <f>'Discharge Information'!F266</f>
        <v>0</v>
      </c>
      <c r="K266" s="87"/>
    </row>
    <row r="267" spans="1:11" ht="60" customHeight="1" x14ac:dyDescent="0.25">
      <c r="A267" s="1">
        <f t="shared" si="3"/>
        <v>255</v>
      </c>
      <c r="B267" s="116">
        <f>'Initial Client Information'!B267</f>
        <v>0</v>
      </c>
      <c r="C267" s="117">
        <f>'Initial Client Information'!C267</f>
        <v>0</v>
      </c>
      <c r="D267" s="118">
        <f>'Initial Client Information'!D267</f>
        <v>0</v>
      </c>
      <c r="E267" s="130">
        <f>'Initial Client Information'!E267</f>
        <v>0</v>
      </c>
      <c r="F267" s="140"/>
      <c r="G267" s="136"/>
      <c r="H267" s="136"/>
      <c r="I267" s="142"/>
      <c r="J267" s="176">
        <f>'Discharge Information'!F267</f>
        <v>0</v>
      </c>
      <c r="K267" s="87"/>
    </row>
    <row r="268" spans="1:11" ht="60" customHeight="1" x14ac:dyDescent="0.25">
      <c r="A268" s="1">
        <f t="shared" si="3"/>
        <v>256</v>
      </c>
      <c r="B268" s="116">
        <f>'Initial Client Information'!B268</f>
        <v>0</v>
      </c>
      <c r="C268" s="117">
        <f>'Initial Client Information'!C268</f>
        <v>0</v>
      </c>
      <c r="D268" s="118">
        <f>'Initial Client Information'!D268</f>
        <v>0</v>
      </c>
      <c r="E268" s="130">
        <f>'Initial Client Information'!E268</f>
        <v>0</v>
      </c>
      <c r="F268" s="140"/>
      <c r="G268" s="136"/>
      <c r="H268" s="136"/>
      <c r="I268" s="142"/>
      <c r="J268" s="176">
        <f>'Discharge Information'!F268</f>
        <v>0</v>
      </c>
      <c r="K268" s="87"/>
    </row>
    <row r="269" spans="1:11" ht="60" customHeight="1" x14ac:dyDescent="0.25">
      <c r="A269" s="1">
        <f t="shared" si="3"/>
        <v>257</v>
      </c>
      <c r="B269" s="116">
        <f>'Initial Client Information'!B269</f>
        <v>0</v>
      </c>
      <c r="C269" s="117">
        <f>'Initial Client Information'!C269</f>
        <v>0</v>
      </c>
      <c r="D269" s="118">
        <f>'Initial Client Information'!D269</f>
        <v>0</v>
      </c>
      <c r="E269" s="130">
        <f>'Initial Client Information'!E269</f>
        <v>0</v>
      </c>
      <c r="F269" s="140"/>
      <c r="G269" s="136"/>
      <c r="H269" s="136"/>
      <c r="I269" s="142"/>
      <c r="J269" s="176">
        <f>'Discharge Information'!F269</f>
        <v>0</v>
      </c>
      <c r="K269" s="87"/>
    </row>
    <row r="270" spans="1:11" ht="60" customHeight="1" x14ac:dyDescent="0.25">
      <c r="A270" s="1">
        <f t="shared" ref="A270:A333" si="4">ROW(A258)</f>
        <v>258</v>
      </c>
      <c r="B270" s="116">
        <f>'Initial Client Information'!B270</f>
        <v>0</v>
      </c>
      <c r="C270" s="117">
        <f>'Initial Client Information'!C270</f>
        <v>0</v>
      </c>
      <c r="D270" s="118">
        <f>'Initial Client Information'!D270</f>
        <v>0</v>
      </c>
      <c r="E270" s="130">
        <f>'Initial Client Information'!E270</f>
        <v>0</v>
      </c>
      <c r="F270" s="140"/>
      <c r="G270" s="136"/>
      <c r="H270" s="136"/>
      <c r="I270" s="142"/>
      <c r="J270" s="176">
        <f>'Discharge Information'!F270</f>
        <v>0</v>
      </c>
      <c r="K270" s="87"/>
    </row>
    <row r="271" spans="1:11" ht="60" customHeight="1" x14ac:dyDescent="0.25">
      <c r="A271" s="1">
        <f t="shared" si="4"/>
        <v>259</v>
      </c>
      <c r="B271" s="116">
        <f>'Initial Client Information'!B271</f>
        <v>0</v>
      </c>
      <c r="C271" s="117">
        <f>'Initial Client Information'!C271</f>
        <v>0</v>
      </c>
      <c r="D271" s="118">
        <f>'Initial Client Information'!D271</f>
        <v>0</v>
      </c>
      <c r="E271" s="130">
        <f>'Initial Client Information'!E271</f>
        <v>0</v>
      </c>
      <c r="F271" s="140"/>
      <c r="G271" s="136"/>
      <c r="H271" s="136"/>
      <c r="I271" s="142"/>
      <c r="J271" s="176">
        <f>'Discharge Information'!F271</f>
        <v>0</v>
      </c>
      <c r="K271" s="87"/>
    </row>
    <row r="272" spans="1:11" ht="60" customHeight="1" x14ac:dyDescent="0.25">
      <c r="A272" s="1">
        <f t="shared" si="4"/>
        <v>260</v>
      </c>
      <c r="B272" s="116">
        <f>'Initial Client Information'!B272</f>
        <v>0</v>
      </c>
      <c r="C272" s="117">
        <f>'Initial Client Information'!C272</f>
        <v>0</v>
      </c>
      <c r="D272" s="118">
        <f>'Initial Client Information'!D272</f>
        <v>0</v>
      </c>
      <c r="E272" s="130">
        <f>'Initial Client Information'!E272</f>
        <v>0</v>
      </c>
      <c r="F272" s="140"/>
      <c r="G272" s="136"/>
      <c r="H272" s="136"/>
      <c r="I272" s="142"/>
      <c r="J272" s="176">
        <f>'Discharge Information'!F272</f>
        <v>0</v>
      </c>
      <c r="K272" s="87"/>
    </row>
    <row r="273" spans="1:11" ht="60" customHeight="1" x14ac:dyDescent="0.25">
      <c r="A273" s="1">
        <f t="shared" si="4"/>
        <v>261</v>
      </c>
      <c r="B273" s="116">
        <f>'Initial Client Information'!B273</f>
        <v>0</v>
      </c>
      <c r="C273" s="117">
        <f>'Initial Client Information'!C273</f>
        <v>0</v>
      </c>
      <c r="D273" s="118">
        <f>'Initial Client Information'!D273</f>
        <v>0</v>
      </c>
      <c r="E273" s="130">
        <f>'Initial Client Information'!E273</f>
        <v>0</v>
      </c>
      <c r="F273" s="140"/>
      <c r="G273" s="136"/>
      <c r="H273" s="136"/>
      <c r="I273" s="142"/>
      <c r="J273" s="176">
        <f>'Discharge Information'!F273</f>
        <v>0</v>
      </c>
      <c r="K273" s="87"/>
    </row>
    <row r="274" spans="1:11" ht="60" customHeight="1" x14ac:dyDescent="0.25">
      <c r="A274" s="1">
        <f t="shared" si="4"/>
        <v>262</v>
      </c>
      <c r="B274" s="116">
        <f>'Initial Client Information'!B274</f>
        <v>0</v>
      </c>
      <c r="C274" s="117">
        <f>'Initial Client Information'!C274</f>
        <v>0</v>
      </c>
      <c r="D274" s="118">
        <f>'Initial Client Information'!D274</f>
        <v>0</v>
      </c>
      <c r="E274" s="130">
        <f>'Initial Client Information'!E274</f>
        <v>0</v>
      </c>
      <c r="F274" s="140"/>
      <c r="G274" s="136"/>
      <c r="H274" s="136"/>
      <c r="I274" s="142"/>
      <c r="J274" s="176">
        <f>'Discharge Information'!F274</f>
        <v>0</v>
      </c>
      <c r="K274" s="87"/>
    </row>
    <row r="275" spans="1:11" ht="60" customHeight="1" x14ac:dyDescent="0.25">
      <c r="A275" s="1">
        <f t="shared" si="4"/>
        <v>263</v>
      </c>
      <c r="B275" s="116">
        <f>'Initial Client Information'!B275</f>
        <v>0</v>
      </c>
      <c r="C275" s="117">
        <f>'Initial Client Information'!C275</f>
        <v>0</v>
      </c>
      <c r="D275" s="118">
        <f>'Initial Client Information'!D275</f>
        <v>0</v>
      </c>
      <c r="E275" s="130">
        <f>'Initial Client Information'!E275</f>
        <v>0</v>
      </c>
      <c r="F275" s="140"/>
      <c r="G275" s="136"/>
      <c r="H275" s="136"/>
      <c r="I275" s="142"/>
      <c r="J275" s="176">
        <f>'Discharge Information'!F275</f>
        <v>0</v>
      </c>
      <c r="K275" s="87"/>
    </row>
    <row r="276" spans="1:11" ht="60" customHeight="1" x14ac:dyDescent="0.25">
      <c r="A276" s="1">
        <f t="shared" si="4"/>
        <v>264</v>
      </c>
      <c r="B276" s="116">
        <f>'Initial Client Information'!B276</f>
        <v>0</v>
      </c>
      <c r="C276" s="117">
        <f>'Initial Client Information'!C276</f>
        <v>0</v>
      </c>
      <c r="D276" s="118">
        <f>'Initial Client Information'!D276</f>
        <v>0</v>
      </c>
      <c r="E276" s="130">
        <f>'Initial Client Information'!E276</f>
        <v>0</v>
      </c>
      <c r="F276" s="140"/>
      <c r="G276" s="136"/>
      <c r="H276" s="136"/>
      <c r="I276" s="142"/>
      <c r="J276" s="176">
        <f>'Discharge Information'!F276</f>
        <v>0</v>
      </c>
      <c r="K276" s="87"/>
    </row>
    <row r="277" spans="1:11" ht="60" customHeight="1" x14ac:dyDescent="0.25">
      <c r="A277" s="1">
        <f t="shared" si="4"/>
        <v>265</v>
      </c>
      <c r="B277" s="116">
        <f>'Initial Client Information'!B277</f>
        <v>0</v>
      </c>
      <c r="C277" s="117">
        <f>'Initial Client Information'!C277</f>
        <v>0</v>
      </c>
      <c r="D277" s="118">
        <f>'Initial Client Information'!D277</f>
        <v>0</v>
      </c>
      <c r="E277" s="130">
        <f>'Initial Client Information'!E277</f>
        <v>0</v>
      </c>
      <c r="F277" s="140"/>
      <c r="G277" s="136"/>
      <c r="H277" s="136"/>
      <c r="I277" s="142"/>
      <c r="J277" s="176">
        <f>'Discharge Information'!F277</f>
        <v>0</v>
      </c>
      <c r="K277" s="87"/>
    </row>
    <row r="278" spans="1:11" ht="60" customHeight="1" x14ac:dyDescent="0.25">
      <c r="A278" s="1">
        <f t="shared" si="4"/>
        <v>266</v>
      </c>
      <c r="B278" s="116">
        <f>'Initial Client Information'!B278</f>
        <v>0</v>
      </c>
      <c r="C278" s="117">
        <f>'Initial Client Information'!C278</f>
        <v>0</v>
      </c>
      <c r="D278" s="118">
        <f>'Initial Client Information'!D278</f>
        <v>0</v>
      </c>
      <c r="E278" s="130">
        <f>'Initial Client Information'!E278</f>
        <v>0</v>
      </c>
      <c r="F278" s="140"/>
      <c r="G278" s="136"/>
      <c r="H278" s="136"/>
      <c r="I278" s="142"/>
      <c r="J278" s="176">
        <f>'Discharge Information'!F278</f>
        <v>0</v>
      </c>
      <c r="K278" s="87"/>
    </row>
    <row r="279" spans="1:11" ht="60" customHeight="1" x14ac:dyDescent="0.25">
      <c r="A279" s="1">
        <f t="shared" si="4"/>
        <v>267</v>
      </c>
      <c r="B279" s="116">
        <f>'Initial Client Information'!B279</f>
        <v>0</v>
      </c>
      <c r="C279" s="117">
        <f>'Initial Client Information'!C279</f>
        <v>0</v>
      </c>
      <c r="D279" s="118">
        <f>'Initial Client Information'!D279</f>
        <v>0</v>
      </c>
      <c r="E279" s="130">
        <f>'Initial Client Information'!E279</f>
        <v>0</v>
      </c>
      <c r="F279" s="140"/>
      <c r="G279" s="136"/>
      <c r="H279" s="136"/>
      <c r="I279" s="142"/>
      <c r="J279" s="176">
        <f>'Discharge Information'!F279</f>
        <v>0</v>
      </c>
      <c r="K279" s="87"/>
    </row>
    <row r="280" spans="1:11" ht="60" customHeight="1" x14ac:dyDescent="0.25">
      <c r="A280" s="1">
        <f t="shared" si="4"/>
        <v>268</v>
      </c>
      <c r="B280" s="116">
        <f>'Initial Client Information'!B280</f>
        <v>0</v>
      </c>
      <c r="C280" s="117">
        <f>'Initial Client Information'!C280</f>
        <v>0</v>
      </c>
      <c r="D280" s="118">
        <f>'Initial Client Information'!D280</f>
        <v>0</v>
      </c>
      <c r="E280" s="130">
        <f>'Initial Client Information'!E280</f>
        <v>0</v>
      </c>
      <c r="F280" s="140"/>
      <c r="G280" s="136"/>
      <c r="H280" s="136"/>
      <c r="I280" s="142"/>
      <c r="J280" s="176">
        <f>'Discharge Information'!F280</f>
        <v>0</v>
      </c>
      <c r="K280" s="87"/>
    </row>
    <row r="281" spans="1:11" ht="60" customHeight="1" x14ac:dyDescent="0.25">
      <c r="A281" s="1">
        <f t="shared" si="4"/>
        <v>269</v>
      </c>
      <c r="B281" s="116">
        <f>'Initial Client Information'!B281</f>
        <v>0</v>
      </c>
      <c r="C281" s="117">
        <f>'Initial Client Information'!C281</f>
        <v>0</v>
      </c>
      <c r="D281" s="118">
        <f>'Initial Client Information'!D281</f>
        <v>0</v>
      </c>
      <c r="E281" s="130">
        <f>'Initial Client Information'!E281</f>
        <v>0</v>
      </c>
      <c r="F281" s="140"/>
      <c r="G281" s="136"/>
      <c r="H281" s="136"/>
      <c r="I281" s="142"/>
      <c r="J281" s="176">
        <f>'Discharge Information'!F281</f>
        <v>0</v>
      </c>
      <c r="K281" s="87"/>
    </row>
    <row r="282" spans="1:11" ht="60" customHeight="1" x14ac:dyDescent="0.25">
      <c r="A282" s="1">
        <f t="shared" si="4"/>
        <v>270</v>
      </c>
      <c r="B282" s="116">
        <f>'Initial Client Information'!B282</f>
        <v>0</v>
      </c>
      <c r="C282" s="117">
        <f>'Initial Client Information'!C282</f>
        <v>0</v>
      </c>
      <c r="D282" s="118">
        <f>'Initial Client Information'!D282</f>
        <v>0</v>
      </c>
      <c r="E282" s="130">
        <f>'Initial Client Information'!E282</f>
        <v>0</v>
      </c>
      <c r="F282" s="140"/>
      <c r="G282" s="136"/>
      <c r="H282" s="136"/>
      <c r="I282" s="142"/>
      <c r="J282" s="176">
        <f>'Discharge Information'!F282</f>
        <v>0</v>
      </c>
      <c r="K282" s="87"/>
    </row>
    <row r="283" spans="1:11" ht="60" customHeight="1" x14ac:dyDescent="0.25">
      <c r="A283" s="1">
        <f t="shared" si="4"/>
        <v>271</v>
      </c>
      <c r="B283" s="116">
        <f>'Initial Client Information'!B283</f>
        <v>0</v>
      </c>
      <c r="C283" s="117">
        <f>'Initial Client Information'!C283</f>
        <v>0</v>
      </c>
      <c r="D283" s="118">
        <f>'Initial Client Information'!D283</f>
        <v>0</v>
      </c>
      <c r="E283" s="130">
        <f>'Initial Client Information'!E283</f>
        <v>0</v>
      </c>
      <c r="F283" s="140"/>
      <c r="G283" s="136"/>
      <c r="H283" s="136"/>
      <c r="I283" s="142"/>
      <c r="J283" s="176">
        <f>'Discharge Information'!F283</f>
        <v>0</v>
      </c>
      <c r="K283" s="87"/>
    </row>
    <row r="284" spans="1:11" ht="60" customHeight="1" x14ac:dyDescent="0.25">
      <c r="A284" s="1">
        <f t="shared" si="4"/>
        <v>272</v>
      </c>
      <c r="B284" s="116">
        <f>'Initial Client Information'!B284</f>
        <v>0</v>
      </c>
      <c r="C284" s="117">
        <f>'Initial Client Information'!C284</f>
        <v>0</v>
      </c>
      <c r="D284" s="118">
        <f>'Initial Client Information'!D284</f>
        <v>0</v>
      </c>
      <c r="E284" s="130">
        <f>'Initial Client Information'!E284</f>
        <v>0</v>
      </c>
      <c r="F284" s="140"/>
      <c r="G284" s="136"/>
      <c r="H284" s="136"/>
      <c r="I284" s="142"/>
      <c r="J284" s="176">
        <f>'Discharge Information'!F284</f>
        <v>0</v>
      </c>
      <c r="K284" s="87"/>
    </row>
    <row r="285" spans="1:11" ht="60" customHeight="1" x14ac:dyDescent="0.25">
      <c r="A285" s="1">
        <f t="shared" si="4"/>
        <v>273</v>
      </c>
      <c r="B285" s="116">
        <f>'Initial Client Information'!B285</f>
        <v>0</v>
      </c>
      <c r="C285" s="117">
        <f>'Initial Client Information'!C285</f>
        <v>0</v>
      </c>
      <c r="D285" s="118">
        <f>'Initial Client Information'!D285</f>
        <v>0</v>
      </c>
      <c r="E285" s="130">
        <f>'Initial Client Information'!E285</f>
        <v>0</v>
      </c>
      <c r="F285" s="140"/>
      <c r="G285" s="136"/>
      <c r="H285" s="136"/>
      <c r="I285" s="142"/>
      <c r="J285" s="176">
        <f>'Discharge Information'!F285</f>
        <v>0</v>
      </c>
      <c r="K285" s="87"/>
    </row>
    <row r="286" spans="1:11" ht="60" customHeight="1" x14ac:dyDescent="0.25">
      <c r="A286" s="1">
        <f t="shared" si="4"/>
        <v>274</v>
      </c>
      <c r="B286" s="116">
        <f>'Initial Client Information'!B286</f>
        <v>0</v>
      </c>
      <c r="C286" s="117">
        <f>'Initial Client Information'!C286</f>
        <v>0</v>
      </c>
      <c r="D286" s="118">
        <f>'Initial Client Information'!D286</f>
        <v>0</v>
      </c>
      <c r="E286" s="130">
        <f>'Initial Client Information'!E286</f>
        <v>0</v>
      </c>
      <c r="F286" s="140"/>
      <c r="G286" s="136"/>
      <c r="H286" s="136"/>
      <c r="I286" s="142"/>
      <c r="J286" s="176">
        <f>'Discharge Information'!F286</f>
        <v>0</v>
      </c>
      <c r="K286" s="87"/>
    </row>
    <row r="287" spans="1:11" ht="60" customHeight="1" x14ac:dyDescent="0.25">
      <c r="A287" s="1">
        <f t="shared" si="4"/>
        <v>275</v>
      </c>
      <c r="B287" s="116">
        <f>'Initial Client Information'!B287</f>
        <v>0</v>
      </c>
      <c r="C287" s="117">
        <f>'Initial Client Information'!C287</f>
        <v>0</v>
      </c>
      <c r="D287" s="118">
        <f>'Initial Client Information'!D287</f>
        <v>0</v>
      </c>
      <c r="E287" s="130">
        <f>'Initial Client Information'!E287</f>
        <v>0</v>
      </c>
      <c r="F287" s="140"/>
      <c r="G287" s="136"/>
      <c r="H287" s="136"/>
      <c r="I287" s="142"/>
      <c r="J287" s="176">
        <f>'Discharge Information'!F287</f>
        <v>0</v>
      </c>
      <c r="K287" s="87"/>
    </row>
    <row r="288" spans="1:11" ht="60" customHeight="1" x14ac:dyDescent="0.25">
      <c r="A288" s="1">
        <f t="shared" si="4"/>
        <v>276</v>
      </c>
      <c r="B288" s="116">
        <f>'Initial Client Information'!B288</f>
        <v>0</v>
      </c>
      <c r="C288" s="117">
        <f>'Initial Client Information'!C288</f>
        <v>0</v>
      </c>
      <c r="D288" s="118">
        <f>'Initial Client Information'!D288</f>
        <v>0</v>
      </c>
      <c r="E288" s="130">
        <f>'Initial Client Information'!E288</f>
        <v>0</v>
      </c>
      <c r="F288" s="140"/>
      <c r="G288" s="136"/>
      <c r="H288" s="136"/>
      <c r="I288" s="142"/>
      <c r="J288" s="176">
        <f>'Discharge Information'!F288</f>
        <v>0</v>
      </c>
      <c r="K288" s="87"/>
    </row>
    <row r="289" spans="1:11" ht="60" customHeight="1" x14ac:dyDescent="0.25">
      <c r="A289" s="1">
        <f t="shared" si="4"/>
        <v>277</v>
      </c>
      <c r="B289" s="116">
        <f>'Initial Client Information'!B289</f>
        <v>0</v>
      </c>
      <c r="C289" s="117">
        <f>'Initial Client Information'!C289</f>
        <v>0</v>
      </c>
      <c r="D289" s="118">
        <f>'Initial Client Information'!D289</f>
        <v>0</v>
      </c>
      <c r="E289" s="130">
        <f>'Initial Client Information'!E289</f>
        <v>0</v>
      </c>
      <c r="F289" s="140"/>
      <c r="G289" s="136"/>
      <c r="H289" s="136"/>
      <c r="I289" s="142"/>
      <c r="J289" s="176">
        <f>'Discharge Information'!F289</f>
        <v>0</v>
      </c>
      <c r="K289" s="87"/>
    </row>
    <row r="290" spans="1:11" ht="60" customHeight="1" x14ac:dyDescent="0.25">
      <c r="A290" s="1">
        <f t="shared" si="4"/>
        <v>278</v>
      </c>
      <c r="B290" s="116">
        <f>'Initial Client Information'!B290</f>
        <v>0</v>
      </c>
      <c r="C290" s="117">
        <f>'Initial Client Information'!C290</f>
        <v>0</v>
      </c>
      <c r="D290" s="118">
        <f>'Initial Client Information'!D290</f>
        <v>0</v>
      </c>
      <c r="E290" s="130">
        <f>'Initial Client Information'!E290</f>
        <v>0</v>
      </c>
      <c r="F290" s="140"/>
      <c r="G290" s="136"/>
      <c r="H290" s="136"/>
      <c r="I290" s="142"/>
      <c r="J290" s="176">
        <f>'Discharge Information'!F290</f>
        <v>0</v>
      </c>
      <c r="K290" s="87"/>
    </row>
    <row r="291" spans="1:11" ht="60" customHeight="1" x14ac:dyDescent="0.25">
      <c r="A291" s="1">
        <f t="shared" si="4"/>
        <v>279</v>
      </c>
      <c r="B291" s="116">
        <f>'Initial Client Information'!B291</f>
        <v>0</v>
      </c>
      <c r="C291" s="117">
        <f>'Initial Client Information'!C291</f>
        <v>0</v>
      </c>
      <c r="D291" s="118">
        <f>'Initial Client Information'!D291</f>
        <v>0</v>
      </c>
      <c r="E291" s="130">
        <f>'Initial Client Information'!E291</f>
        <v>0</v>
      </c>
      <c r="F291" s="140"/>
      <c r="G291" s="136"/>
      <c r="H291" s="136"/>
      <c r="I291" s="142"/>
      <c r="J291" s="176">
        <f>'Discharge Information'!F291</f>
        <v>0</v>
      </c>
      <c r="K291" s="87"/>
    </row>
    <row r="292" spans="1:11" ht="60" customHeight="1" x14ac:dyDescent="0.25">
      <c r="A292" s="1">
        <f t="shared" si="4"/>
        <v>280</v>
      </c>
      <c r="B292" s="116">
        <f>'Initial Client Information'!B292</f>
        <v>0</v>
      </c>
      <c r="C292" s="117">
        <f>'Initial Client Information'!C292</f>
        <v>0</v>
      </c>
      <c r="D292" s="118">
        <f>'Initial Client Information'!D292</f>
        <v>0</v>
      </c>
      <c r="E292" s="130">
        <f>'Initial Client Information'!E292</f>
        <v>0</v>
      </c>
      <c r="F292" s="140"/>
      <c r="G292" s="136"/>
      <c r="H292" s="136"/>
      <c r="I292" s="142"/>
      <c r="J292" s="176">
        <f>'Discharge Information'!F292</f>
        <v>0</v>
      </c>
      <c r="K292" s="87"/>
    </row>
    <row r="293" spans="1:11" ht="60" customHeight="1" x14ac:dyDescent="0.25">
      <c r="A293" s="1">
        <f t="shared" si="4"/>
        <v>281</v>
      </c>
      <c r="B293" s="116">
        <f>'Initial Client Information'!B293</f>
        <v>0</v>
      </c>
      <c r="C293" s="117">
        <f>'Initial Client Information'!C293</f>
        <v>0</v>
      </c>
      <c r="D293" s="118">
        <f>'Initial Client Information'!D293</f>
        <v>0</v>
      </c>
      <c r="E293" s="130">
        <f>'Initial Client Information'!E293</f>
        <v>0</v>
      </c>
      <c r="F293" s="140"/>
      <c r="G293" s="136"/>
      <c r="H293" s="136"/>
      <c r="I293" s="142"/>
      <c r="J293" s="176">
        <f>'Discharge Information'!F293</f>
        <v>0</v>
      </c>
      <c r="K293" s="87"/>
    </row>
    <row r="294" spans="1:11" ht="60" customHeight="1" x14ac:dyDescent="0.25">
      <c r="A294" s="1">
        <f t="shared" si="4"/>
        <v>282</v>
      </c>
      <c r="B294" s="116">
        <f>'Initial Client Information'!B294</f>
        <v>0</v>
      </c>
      <c r="C294" s="117">
        <f>'Initial Client Information'!C294</f>
        <v>0</v>
      </c>
      <c r="D294" s="118">
        <f>'Initial Client Information'!D294</f>
        <v>0</v>
      </c>
      <c r="E294" s="130">
        <f>'Initial Client Information'!E294</f>
        <v>0</v>
      </c>
      <c r="F294" s="140"/>
      <c r="G294" s="136"/>
      <c r="H294" s="136"/>
      <c r="I294" s="142"/>
      <c r="J294" s="176">
        <f>'Discharge Information'!F294</f>
        <v>0</v>
      </c>
      <c r="K294" s="87"/>
    </row>
    <row r="295" spans="1:11" ht="60" customHeight="1" x14ac:dyDescent="0.25">
      <c r="A295" s="1">
        <f t="shared" si="4"/>
        <v>283</v>
      </c>
      <c r="B295" s="116">
        <f>'Initial Client Information'!B295</f>
        <v>0</v>
      </c>
      <c r="C295" s="117">
        <f>'Initial Client Information'!C295</f>
        <v>0</v>
      </c>
      <c r="D295" s="118">
        <f>'Initial Client Information'!D295</f>
        <v>0</v>
      </c>
      <c r="E295" s="130">
        <f>'Initial Client Information'!E295</f>
        <v>0</v>
      </c>
      <c r="F295" s="140"/>
      <c r="G295" s="136"/>
      <c r="H295" s="136"/>
      <c r="I295" s="142"/>
      <c r="J295" s="176">
        <f>'Discharge Information'!F295</f>
        <v>0</v>
      </c>
      <c r="K295" s="87"/>
    </row>
    <row r="296" spans="1:11" ht="60" customHeight="1" x14ac:dyDescent="0.25">
      <c r="A296" s="1">
        <f t="shared" si="4"/>
        <v>284</v>
      </c>
      <c r="B296" s="116">
        <f>'Initial Client Information'!B296</f>
        <v>0</v>
      </c>
      <c r="C296" s="117">
        <f>'Initial Client Information'!C296</f>
        <v>0</v>
      </c>
      <c r="D296" s="118">
        <f>'Initial Client Information'!D296</f>
        <v>0</v>
      </c>
      <c r="E296" s="130">
        <f>'Initial Client Information'!E296</f>
        <v>0</v>
      </c>
      <c r="F296" s="140"/>
      <c r="G296" s="136"/>
      <c r="H296" s="136"/>
      <c r="I296" s="142"/>
      <c r="J296" s="176">
        <f>'Discharge Information'!F296</f>
        <v>0</v>
      </c>
      <c r="K296" s="87"/>
    </row>
    <row r="297" spans="1:11" ht="60" customHeight="1" x14ac:dyDescent="0.25">
      <c r="A297" s="1">
        <f t="shared" si="4"/>
        <v>285</v>
      </c>
      <c r="B297" s="116">
        <f>'Initial Client Information'!B297</f>
        <v>0</v>
      </c>
      <c r="C297" s="117">
        <f>'Initial Client Information'!C297</f>
        <v>0</v>
      </c>
      <c r="D297" s="118">
        <f>'Initial Client Information'!D297</f>
        <v>0</v>
      </c>
      <c r="E297" s="130">
        <f>'Initial Client Information'!E297</f>
        <v>0</v>
      </c>
      <c r="F297" s="140"/>
      <c r="G297" s="136"/>
      <c r="H297" s="136"/>
      <c r="I297" s="142"/>
      <c r="J297" s="176">
        <f>'Discharge Information'!F297</f>
        <v>0</v>
      </c>
      <c r="K297" s="87"/>
    </row>
    <row r="298" spans="1:11" ht="60" customHeight="1" x14ac:dyDescent="0.25">
      <c r="A298" s="1">
        <f t="shared" si="4"/>
        <v>286</v>
      </c>
      <c r="B298" s="116">
        <f>'Initial Client Information'!B298</f>
        <v>0</v>
      </c>
      <c r="C298" s="117">
        <f>'Initial Client Information'!C298</f>
        <v>0</v>
      </c>
      <c r="D298" s="118">
        <f>'Initial Client Information'!D298</f>
        <v>0</v>
      </c>
      <c r="E298" s="130">
        <f>'Initial Client Information'!E298</f>
        <v>0</v>
      </c>
      <c r="F298" s="140"/>
      <c r="G298" s="136"/>
      <c r="H298" s="136"/>
      <c r="I298" s="142"/>
      <c r="J298" s="176">
        <f>'Discharge Information'!F298</f>
        <v>0</v>
      </c>
      <c r="K298" s="87"/>
    </row>
    <row r="299" spans="1:11" ht="60" customHeight="1" x14ac:dyDescent="0.25">
      <c r="A299" s="1">
        <f t="shared" si="4"/>
        <v>287</v>
      </c>
      <c r="B299" s="116">
        <f>'Initial Client Information'!B299</f>
        <v>0</v>
      </c>
      <c r="C299" s="117">
        <f>'Initial Client Information'!C299</f>
        <v>0</v>
      </c>
      <c r="D299" s="118">
        <f>'Initial Client Information'!D299</f>
        <v>0</v>
      </c>
      <c r="E299" s="130">
        <f>'Initial Client Information'!E299</f>
        <v>0</v>
      </c>
      <c r="F299" s="140"/>
      <c r="G299" s="136"/>
      <c r="H299" s="136"/>
      <c r="I299" s="142"/>
      <c r="J299" s="176">
        <f>'Discharge Information'!F299</f>
        <v>0</v>
      </c>
      <c r="K299" s="87"/>
    </row>
    <row r="300" spans="1:11" ht="60" customHeight="1" x14ac:dyDescent="0.25">
      <c r="A300" s="1">
        <f t="shared" si="4"/>
        <v>288</v>
      </c>
      <c r="B300" s="116">
        <f>'Initial Client Information'!B300</f>
        <v>0</v>
      </c>
      <c r="C300" s="117">
        <f>'Initial Client Information'!C300</f>
        <v>0</v>
      </c>
      <c r="D300" s="118">
        <f>'Initial Client Information'!D300</f>
        <v>0</v>
      </c>
      <c r="E300" s="130">
        <f>'Initial Client Information'!E300</f>
        <v>0</v>
      </c>
      <c r="F300" s="140"/>
      <c r="G300" s="136"/>
      <c r="H300" s="136"/>
      <c r="I300" s="142"/>
      <c r="J300" s="176">
        <f>'Discharge Information'!F300</f>
        <v>0</v>
      </c>
      <c r="K300" s="87"/>
    </row>
    <row r="301" spans="1:11" ht="60" customHeight="1" x14ac:dyDescent="0.25">
      <c r="A301" s="1">
        <f t="shared" si="4"/>
        <v>289</v>
      </c>
      <c r="B301" s="116">
        <f>'Initial Client Information'!B301</f>
        <v>0</v>
      </c>
      <c r="C301" s="117">
        <f>'Initial Client Information'!C301</f>
        <v>0</v>
      </c>
      <c r="D301" s="118">
        <f>'Initial Client Information'!D301</f>
        <v>0</v>
      </c>
      <c r="E301" s="130">
        <f>'Initial Client Information'!E301</f>
        <v>0</v>
      </c>
      <c r="F301" s="140"/>
      <c r="G301" s="136"/>
      <c r="H301" s="136"/>
      <c r="I301" s="142"/>
      <c r="J301" s="176">
        <f>'Discharge Information'!F301</f>
        <v>0</v>
      </c>
      <c r="K301" s="87"/>
    </row>
    <row r="302" spans="1:11" ht="60" customHeight="1" x14ac:dyDescent="0.25">
      <c r="A302" s="1">
        <f t="shared" si="4"/>
        <v>290</v>
      </c>
      <c r="B302" s="116">
        <f>'Initial Client Information'!B302</f>
        <v>0</v>
      </c>
      <c r="C302" s="117">
        <f>'Initial Client Information'!C302</f>
        <v>0</v>
      </c>
      <c r="D302" s="118">
        <f>'Initial Client Information'!D302</f>
        <v>0</v>
      </c>
      <c r="E302" s="130">
        <f>'Initial Client Information'!E302</f>
        <v>0</v>
      </c>
      <c r="F302" s="140"/>
      <c r="G302" s="136"/>
      <c r="H302" s="136"/>
      <c r="I302" s="142"/>
      <c r="J302" s="176">
        <f>'Discharge Information'!F302</f>
        <v>0</v>
      </c>
      <c r="K302" s="87"/>
    </row>
    <row r="303" spans="1:11" ht="60" customHeight="1" x14ac:dyDescent="0.25">
      <c r="A303" s="1">
        <f t="shared" si="4"/>
        <v>291</v>
      </c>
      <c r="B303" s="116">
        <f>'Initial Client Information'!B303</f>
        <v>0</v>
      </c>
      <c r="C303" s="117">
        <f>'Initial Client Information'!C303</f>
        <v>0</v>
      </c>
      <c r="D303" s="118">
        <f>'Initial Client Information'!D303</f>
        <v>0</v>
      </c>
      <c r="E303" s="130">
        <f>'Initial Client Information'!E303</f>
        <v>0</v>
      </c>
      <c r="F303" s="140"/>
      <c r="G303" s="136"/>
      <c r="H303" s="136"/>
      <c r="I303" s="142"/>
      <c r="J303" s="176">
        <f>'Discharge Information'!F303</f>
        <v>0</v>
      </c>
      <c r="K303" s="87"/>
    </row>
    <row r="304" spans="1:11" ht="60" customHeight="1" x14ac:dyDescent="0.25">
      <c r="A304" s="1">
        <f t="shared" si="4"/>
        <v>292</v>
      </c>
      <c r="B304" s="116">
        <f>'Initial Client Information'!B304</f>
        <v>0</v>
      </c>
      <c r="C304" s="117">
        <f>'Initial Client Information'!C304</f>
        <v>0</v>
      </c>
      <c r="D304" s="118">
        <f>'Initial Client Information'!D304</f>
        <v>0</v>
      </c>
      <c r="E304" s="130">
        <f>'Initial Client Information'!E304</f>
        <v>0</v>
      </c>
      <c r="F304" s="140"/>
      <c r="G304" s="136"/>
      <c r="H304" s="136"/>
      <c r="I304" s="142"/>
      <c r="J304" s="176">
        <f>'Discharge Information'!F304</f>
        <v>0</v>
      </c>
      <c r="K304" s="87"/>
    </row>
    <row r="305" spans="1:11" ht="60" customHeight="1" x14ac:dyDescent="0.25">
      <c r="A305" s="1">
        <f t="shared" si="4"/>
        <v>293</v>
      </c>
      <c r="B305" s="116">
        <f>'Initial Client Information'!B305</f>
        <v>0</v>
      </c>
      <c r="C305" s="117">
        <f>'Initial Client Information'!C305</f>
        <v>0</v>
      </c>
      <c r="D305" s="118">
        <f>'Initial Client Information'!D305</f>
        <v>0</v>
      </c>
      <c r="E305" s="130">
        <f>'Initial Client Information'!E305</f>
        <v>0</v>
      </c>
      <c r="F305" s="140"/>
      <c r="G305" s="136"/>
      <c r="H305" s="136"/>
      <c r="I305" s="142"/>
      <c r="J305" s="176">
        <f>'Discharge Information'!F305</f>
        <v>0</v>
      </c>
      <c r="K305" s="87"/>
    </row>
    <row r="306" spans="1:11" ht="60" customHeight="1" x14ac:dyDescent="0.25">
      <c r="A306" s="1">
        <f t="shared" si="4"/>
        <v>294</v>
      </c>
      <c r="B306" s="116">
        <f>'Initial Client Information'!B306</f>
        <v>0</v>
      </c>
      <c r="C306" s="117">
        <f>'Initial Client Information'!C306</f>
        <v>0</v>
      </c>
      <c r="D306" s="118">
        <f>'Initial Client Information'!D306</f>
        <v>0</v>
      </c>
      <c r="E306" s="130">
        <f>'Initial Client Information'!E306</f>
        <v>0</v>
      </c>
      <c r="F306" s="140"/>
      <c r="G306" s="136"/>
      <c r="H306" s="136"/>
      <c r="I306" s="142"/>
      <c r="J306" s="176">
        <f>'Discharge Information'!F306</f>
        <v>0</v>
      </c>
      <c r="K306" s="87"/>
    </row>
    <row r="307" spans="1:11" ht="60" customHeight="1" x14ac:dyDescent="0.25">
      <c r="A307" s="1">
        <f t="shared" si="4"/>
        <v>295</v>
      </c>
      <c r="B307" s="116">
        <f>'Initial Client Information'!B307</f>
        <v>0</v>
      </c>
      <c r="C307" s="117">
        <f>'Initial Client Information'!C307</f>
        <v>0</v>
      </c>
      <c r="D307" s="118">
        <f>'Initial Client Information'!D307</f>
        <v>0</v>
      </c>
      <c r="E307" s="130">
        <f>'Initial Client Information'!E307</f>
        <v>0</v>
      </c>
      <c r="F307" s="140"/>
      <c r="G307" s="136"/>
      <c r="H307" s="136"/>
      <c r="I307" s="142"/>
      <c r="J307" s="176">
        <f>'Discharge Information'!F307</f>
        <v>0</v>
      </c>
      <c r="K307" s="87"/>
    </row>
    <row r="308" spans="1:11" ht="60" customHeight="1" x14ac:dyDescent="0.25">
      <c r="A308" s="1">
        <f t="shared" si="4"/>
        <v>296</v>
      </c>
      <c r="B308" s="116">
        <f>'Initial Client Information'!B308</f>
        <v>0</v>
      </c>
      <c r="C308" s="117">
        <f>'Initial Client Information'!C308</f>
        <v>0</v>
      </c>
      <c r="D308" s="118">
        <f>'Initial Client Information'!D308</f>
        <v>0</v>
      </c>
      <c r="E308" s="130">
        <f>'Initial Client Information'!E308</f>
        <v>0</v>
      </c>
      <c r="F308" s="140"/>
      <c r="G308" s="136"/>
      <c r="H308" s="136"/>
      <c r="I308" s="142"/>
      <c r="J308" s="176">
        <f>'Discharge Information'!F308</f>
        <v>0</v>
      </c>
      <c r="K308" s="87"/>
    </row>
    <row r="309" spans="1:11" ht="60" customHeight="1" x14ac:dyDescent="0.25">
      <c r="A309" s="1">
        <f t="shared" si="4"/>
        <v>297</v>
      </c>
      <c r="B309" s="116">
        <f>'Initial Client Information'!B309</f>
        <v>0</v>
      </c>
      <c r="C309" s="117">
        <f>'Initial Client Information'!C309</f>
        <v>0</v>
      </c>
      <c r="D309" s="118">
        <f>'Initial Client Information'!D309</f>
        <v>0</v>
      </c>
      <c r="E309" s="130">
        <f>'Initial Client Information'!E309</f>
        <v>0</v>
      </c>
      <c r="F309" s="140"/>
      <c r="G309" s="136"/>
      <c r="H309" s="136"/>
      <c r="I309" s="142"/>
      <c r="J309" s="176">
        <f>'Discharge Information'!F309</f>
        <v>0</v>
      </c>
      <c r="K309" s="87"/>
    </row>
    <row r="310" spans="1:11" ht="60" customHeight="1" x14ac:dyDescent="0.25">
      <c r="A310" s="1">
        <f t="shared" si="4"/>
        <v>298</v>
      </c>
      <c r="B310" s="116">
        <f>'Initial Client Information'!B310</f>
        <v>0</v>
      </c>
      <c r="C310" s="117">
        <f>'Initial Client Information'!C310</f>
        <v>0</v>
      </c>
      <c r="D310" s="118">
        <f>'Initial Client Information'!D310</f>
        <v>0</v>
      </c>
      <c r="E310" s="130">
        <f>'Initial Client Information'!E310</f>
        <v>0</v>
      </c>
      <c r="F310" s="140"/>
      <c r="G310" s="136"/>
      <c r="H310" s="136"/>
      <c r="I310" s="142"/>
      <c r="J310" s="176">
        <f>'Discharge Information'!F310</f>
        <v>0</v>
      </c>
      <c r="K310" s="87"/>
    </row>
    <row r="311" spans="1:11" ht="60" customHeight="1" x14ac:dyDescent="0.25">
      <c r="A311" s="1">
        <f t="shared" si="4"/>
        <v>299</v>
      </c>
      <c r="B311" s="116">
        <f>'Initial Client Information'!B311</f>
        <v>0</v>
      </c>
      <c r="C311" s="117">
        <f>'Initial Client Information'!C311</f>
        <v>0</v>
      </c>
      <c r="D311" s="118">
        <f>'Initial Client Information'!D311</f>
        <v>0</v>
      </c>
      <c r="E311" s="130">
        <f>'Initial Client Information'!E311</f>
        <v>0</v>
      </c>
      <c r="F311" s="140"/>
      <c r="G311" s="136"/>
      <c r="H311" s="136"/>
      <c r="I311" s="142"/>
      <c r="J311" s="176">
        <f>'Discharge Information'!F311</f>
        <v>0</v>
      </c>
      <c r="K311" s="87"/>
    </row>
    <row r="312" spans="1:11" ht="60" customHeight="1" x14ac:dyDescent="0.25">
      <c r="A312" s="1">
        <f t="shared" si="4"/>
        <v>300</v>
      </c>
      <c r="B312" s="116">
        <f>'Initial Client Information'!B312</f>
        <v>0</v>
      </c>
      <c r="C312" s="117">
        <f>'Initial Client Information'!C312</f>
        <v>0</v>
      </c>
      <c r="D312" s="118">
        <f>'Initial Client Information'!D312</f>
        <v>0</v>
      </c>
      <c r="E312" s="130">
        <f>'Initial Client Information'!E312</f>
        <v>0</v>
      </c>
      <c r="F312" s="140"/>
      <c r="G312" s="136"/>
      <c r="H312" s="136"/>
      <c r="I312" s="142"/>
      <c r="J312" s="176">
        <f>'Discharge Information'!F312</f>
        <v>0</v>
      </c>
      <c r="K312" s="87"/>
    </row>
    <row r="313" spans="1:11" ht="60" customHeight="1" x14ac:dyDescent="0.25">
      <c r="A313" s="1">
        <f t="shared" si="4"/>
        <v>301</v>
      </c>
      <c r="B313" s="116">
        <f>'Initial Client Information'!B313</f>
        <v>0</v>
      </c>
      <c r="C313" s="117">
        <f>'Initial Client Information'!C313</f>
        <v>0</v>
      </c>
      <c r="D313" s="118">
        <f>'Initial Client Information'!D313</f>
        <v>0</v>
      </c>
      <c r="E313" s="130">
        <f>'Initial Client Information'!E313</f>
        <v>0</v>
      </c>
      <c r="F313" s="140"/>
      <c r="G313" s="136"/>
      <c r="H313" s="136"/>
      <c r="I313" s="142"/>
      <c r="J313" s="176">
        <f>'Discharge Information'!F313</f>
        <v>0</v>
      </c>
      <c r="K313" s="87"/>
    </row>
    <row r="314" spans="1:11" ht="60" customHeight="1" x14ac:dyDescent="0.25">
      <c r="A314" s="1">
        <f t="shared" si="4"/>
        <v>302</v>
      </c>
      <c r="B314" s="116">
        <f>'Initial Client Information'!B314</f>
        <v>0</v>
      </c>
      <c r="C314" s="117">
        <f>'Initial Client Information'!C314</f>
        <v>0</v>
      </c>
      <c r="D314" s="118">
        <f>'Initial Client Information'!D314</f>
        <v>0</v>
      </c>
      <c r="E314" s="130">
        <f>'Initial Client Information'!E314</f>
        <v>0</v>
      </c>
      <c r="F314" s="140"/>
      <c r="G314" s="136"/>
      <c r="H314" s="136"/>
      <c r="I314" s="142"/>
      <c r="J314" s="176">
        <f>'Discharge Information'!F314</f>
        <v>0</v>
      </c>
      <c r="K314" s="87"/>
    </row>
    <row r="315" spans="1:11" ht="60" customHeight="1" x14ac:dyDescent="0.25">
      <c r="A315" s="1">
        <f t="shared" si="4"/>
        <v>303</v>
      </c>
      <c r="B315" s="116">
        <f>'Initial Client Information'!B315</f>
        <v>0</v>
      </c>
      <c r="C315" s="117">
        <f>'Initial Client Information'!C315</f>
        <v>0</v>
      </c>
      <c r="D315" s="118">
        <f>'Initial Client Information'!D315</f>
        <v>0</v>
      </c>
      <c r="E315" s="130">
        <f>'Initial Client Information'!E315</f>
        <v>0</v>
      </c>
      <c r="F315" s="140"/>
      <c r="G315" s="136"/>
      <c r="H315" s="136"/>
      <c r="I315" s="142"/>
      <c r="J315" s="176">
        <f>'Discharge Information'!F315</f>
        <v>0</v>
      </c>
      <c r="K315" s="87"/>
    </row>
    <row r="316" spans="1:11" ht="60" customHeight="1" x14ac:dyDescent="0.25">
      <c r="A316" s="1">
        <f t="shared" si="4"/>
        <v>304</v>
      </c>
      <c r="B316" s="116">
        <f>'Initial Client Information'!B316</f>
        <v>0</v>
      </c>
      <c r="C316" s="117">
        <f>'Initial Client Information'!C316</f>
        <v>0</v>
      </c>
      <c r="D316" s="118">
        <f>'Initial Client Information'!D316</f>
        <v>0</v>
      </c>
      <c r="E316" s="130">
        <f>'Initial Client Information'!E316</f>
        <v>0</v>
      </c>
      <c r="F316" s="140"/>
      <c r="G316" s="136"/>
      <c r="H316" s="136"/>
      <c r="I316" s="142"/>
      <c r="J316" s="176">
        <f>'Discharge Information'!F316</f>
        <v>0</v>
      </c>
      <c r="K316" s="87"/>
    </row>
    <row r="317" spans="1:11" ht="60" customHeight="1" x14ac:dyDescent="0.25">
      <c r="A317" s="1">
        <f t="shared" si="4"/>
        <v>305</v>
      </c>
      <c r="B317" s="116">
        <f>'Initial Client Information'!B317</f>
        <v>0</v>
      </c>
      <c r="C317" s="117">
        <f>'Initial Client Information'!C317</f>
        <v>0</v>
      </c>
      <c r="D317" s="118">
        <f>'Initial Client Information'!D317</f>
        <v>0</v>
      </c>
      <c r="E317" s="130">
        <f>'Initial Client Information'!E317</f>
        <v>0</v>
      </c>
      <c r="F317" s="140"/>
      <c r="G317" s="136"/>
      <c r="H317" s="136"/>
      <c r="I317" s="142"/>
      <c r="J317" s="176">
        <f>'Discharge Information'!F317</f>
        <v>0</v>
      </c>
      <c r="K317" s="87"/>
    </row>
    <row r="318" spans="1:11" ht="60" customHeight="1" x14ac:dyDescent="0.25">
      <c r="A318" s="1">
        <f t="shared" si="4"/>
        <v>306</v>
      </c>
      <c r="B318" s="116">
        <f>'Initial Client Information'!B318</f>
        <v>0</v>
      </c>
      <c r="C318" s="117">
        <f>'Initial Client Information'!C318</f>
        <v>0</v>
      </c>
      <c r="D318" s="118">
        <f>'Initial Client Information'!D318</f>
        <v>0</v>
      </c>
      <c r="E318" s="130">
        <f>'Initial Client Information'!E318</f>
        <v>0</v>
      </c>
      <c r="F318" s="140"/>
      <c r="G318" s="136"/>
      <c r="H318" s="136"/>
      <c r="I318" s="142"/>
      <c r="J318" s="176">
        <f>'Discharge Information'!F318</f>
        <v>0</v>
      </c>
      <c r="K318" s="87"/>
    </row>
    <row r="319" spans="1:11" ht="60" customHeight="1" x14ac:dyDescent="0.25">
      <c r="A319" s="1">
        <f t="shared" si="4"/>
        <v>307</v>
      </c>
      <c r="B319" s="116">
        <f>'Initial Client Information'!B319</f>
        <v>0</v>
      </c>
      <c r="C319" s="117">
        <f>'Initial Client Information'!C319</f>
        <v>0</v>
      </c>
      <c r="D319" s="118">
        <f>'Initial Client Information'!D319</f>
        <v>0</v>
      </c>
      <c r="E319" s="130">
        <f>'Initial Client Information'!E319</f>
        <v>0</v>
      </c>
      <c r="F319" s="140"/>
      <c r="G319" s="136"/>
      <c r="H319" s="136"/>
      <c r="I319" s="142"/>
      <c r="J319" s="176">
        <f>'Discharge Information'!F319</f>
        <v>0</v>
      </c>
      <c r="K319" s="87"/>
    </row>
    <row r="320" spans="1:11" ht="60" customHeight="1" x14ac:dyDescent="0.25">
      <c r="A320" s="1">
        <f t="shared" si="4"/>
        <v>308</v>
      </c>
      <c r="B320" s="116">
        <f>'Initial Client Information'!B320</f>
        <v>0</v>
      </c>
      <c r="C320" s="117">
        <f>'Initial Client Information'!C320</f>
        <v>0</v>
      </c>
      <c r="D320" s="118">
        <f>'Initial Client Information'!D320</f>
        <v>0</v>
      </c>
      <c r="E320" s="130">
        <f>'Initial Client Information'!E320</f>
        <v>0</v>
      </c>
      <c r="F320" s="140"/>
      <c r="G320" s="136"/>
      <c r="H320" s="136"/>
      <c r="I320" s="142"/>
      <c r="J320" s="176">
        <f>'Discharge Information'!F320</f>
        <v>0</v>
      </c>
      <c r="K320" s="87"/>
    </row>
    <row r="321" spans="1:11" ht="60" customHeight="1" x14ac:dyDescent="0.25">
      <c r="A321" s="1">
        <f t="shared" si="4"/>
        <v>309</v>
      </c>
      <c r="B321" s="116">
        <f>'Initial Client Information'!B321</f>
        <v>0</v>
      </c>
      <c r="C321" s="117">
        <f>'Initial Client Information'!C321</f>
        <v>0</v>
      </c>
      <c r="D321" s="118">
        <f>'Initial Client Information'!D321</f>
        <v>0</v>
      </c>
      <c r="E321" s="130">
        <f>'Initial Client Information'!E321</f>
        <v>0</v>
      </c>
      <c r="F321" s="140"/>
      <c r="G321" s="136"/>
      <c r="H321" s="136"/>
      <c r="I321" s="142"/>
      <c r="J321" s="176">
        <f>'Discharge Information'!F321</f>
        <v>0</v>
      </c>
      <c r="K321" s="87"/>
    </row>
    <row r="322" spans="1:11" ht="60" customHeight="1" x14ac:dyDescent="0.25">
      <c r="A322" s="1">
        <f t="shared" si="4"/>
        <v>310</v>
      </c>
      <c r="B322" s="116">
        <f>'Initial Client Information'!B322</f>
        <v>0</v>
      </c>
      <c r="C322" s="117">
        <f>'Initial Client Information'!C322</f>
        <v>0</v>
      </c>
      <c r="D322" s="118">
        <f>'Initial Client Information'!D322</f>
        <v>0</v>
      </c>
      <c r="E322" s="130">
        <f>'Initial Client Information'!E322</f>
        <v>0</v>
      </c>
      <c r="F322" s="140"/>
      <c r="G322" s="136"/>
      <c r="H322" s="136"/>
      <c r="I322" s="142"/>
      <c r="J322" s="176">
        <f>'Discharge Information'!F322</f>
        <v>0</v>
      </c>
      <c r="K322" s="87"/>
    </row>
    <row r="323" spans="1:11" ht="60" customHeight="1" x14ac:dyDescent="0.25">
      <c r="A323" s="1">
        <f t="shared" si="4"/>
        <v>311</v>
      </c>
      <c r="B323" s="116">
        <f>'Initial Client Information'!B323</f>
        <v>0</v>
      </c>
      <c r="C323" s="117">
        <f>'Initial Client Information'!C323</f>
        <v>0</v>
      </c>
      <c r="D323" s="118">
        <f>'Initial Client Information'!D323</f>
        <v>0</v>
      </c>
      <c r="E323" s="130">
        <f>'Initial Client Information'!E323</f>
        <v>0</v>
      </c>
      <c r="F323" s="140"/>
      <c r="G323" s="136"/>
      <c r="H323" s="136"/>
      <c r="I323" s="142"/>
      <c r="J323" s="176">
        <f>'Discharge Information'!F323</f>
        <v>0</v>
      </c>
      <c r="K323" s="87"/>
    </row>
    <row r="324" spans="1:11" ht="60" customHeight="1" x14ac:dyDescent="0.25">
      <c r="A324" s="1">
        <f t="shared" si="4"/>
        <v>312</v>
      </c>
      <c r="B324" s="116">
        <f>'Initial Client Information'!B324</f>
        <v>0</v>
      </c>
      <c r="C324" s="117">
        <f>'Initial Client Information'!C324</f>
        <v>0</v>
      </c>
      <c r="D324" s="118">
        <f>'Initial Client Information'!D324</f>
        <v>0</v>
      </c>
      <c r="E324" s="130">
        <f>'Initial Client Information'!E324</f>
        <v>0</v>
      </c>
      <c r="F324" s="140"/>
      <c r="G324" s="136"/>
      <c r="H324" s="136"/>
      <c r="I324" s="142"/>
      <c r="J324" s="176">
        <f>'Discharge Information'!F324</f>
        <v>0</v>
      </c>
      <c r="K324" s="87"/>
    </row>
    <row r="325" spans="1:11" ht="60" customHeight="1" x14ac:dyDescent="0.25">
      <c r="A325" s="1">
        <f t="shared" si="4"/>
        <v>313</v>
      </c>
      <c r="B325" s="116">
        <f>'Initial Client Information'!B325</f>
        <v>0</v>
      </c>
      <c r="C325" s="117">
        <f>'Initial Client Information'!C325</f>
        <v>0</v>
      </c>
      <c r="D325" s="118">
        <f>'Initial Client Information'!D325</f>
        <v>0</v>
      </c>
      <c r="E325" s="130">
        <f>'Initial Client Information'!E325</f>
        <v>0</v>
      </c>
      <c r="F325" s="140"/>
      <c r="G325" s="136"/>
      <c r="H325" s="136"/>
      <c r="I325" s="142"/>
      <c r="J325" s="176">
        <f>'Discharge Information'!F325</f>
        <v>0</v>
      </c>
      <c r="K325" s="87"/>
    </row>
    <row r="326" spans="1:11" ht="60" customHeight="1" x14ac:dyDescent="0.25">
      <c r="A326" s="1">
        <f t="shared" si="4"/>
        <v>314</v>
      </c>
      <c r="B326" s="116">
        <f>'Initial Client Information'!B326</f>
        <v>0</v>
      </c>
      <c r="C326" s="117">
        <f>'Initial Client Information'!C326</f>
        <v>0</v>
      </c>
      <c r="D326" s="118">
        <f>'Initial Client Information'!D326</f>
        <v>0</v>
      </c>
      <c r="E326" s="130">
        <f>'Initial Client Information'!E326</f>
        <v>0</v>
      </c>
      <c r="F326" s="140"/>
      <c r="G326" s="136"/>
      <c r="H326" s="136"/>
      <c r="I326" s="142"/>
      <c r="J326" s="176">
        <f>'Discharge Information'!F326</f>
        <v>0</v>
      </c>
      <c r="K326" s="87"/>
    </row>
    <row r="327" spans="1:11" ht="60" customHeight="1" x14ac:dyDescent="0.25">
      <c r="A327" s="1">
        <f t="shared" si="4"/>
        <v>315</v>
      </c>
      <c r="B327" s="116">
        <f>'Initial Client Information'!B327</f>
        <v>0</v>
      </c>
      <c r="C327" s="117">
        <f>'Initial Client Information'!C327</f>
        <v>0</v>
      </c>
      <c r="D327" s="118">
        <f>'Initial Client Information'!D327</f>
        <v>0</v>
      </c>
      <c r="E327" s="130">
        <f>'Initial Client Information'!E327</f>
        <v>0</v>
      </c>
      <c r="F327" s="140"/>
      <c r="G327" s="136"/>
      <c r="H327" s="136"/>
      <c r="I327" s="142"/>
      <c r="J327" s="176">
        <f>'Discharge Information'!F327</f>
        <v>0</v>
      </c>
      <c r="K327" s="87"/>
    </row>
    <row r="328" spans="1:11" ht="60" customHeight="1" x14ac:dyDescent="0.25">
      <c r="A328" s="1">
        <f t="shared" si="4"/>
        <v>316</v>
      </c>
      <c r="B328" s="116">
        <f>'Initial Client Information'!B328</f>
        <v>0</v>
      </c>
      <c r="C328" s="117">
        <f>'Initial Client Information'!C328</f>
        <v>0</v>
      </c>
      <c r="D328" s="118">
        <f>'Initial Client Information'!D328</f>
        <v>0</v>
      </c>
      <c r="E328" s="130">
        <f>'Initial Client Information'!E328</f>
        <v>0</v>
      </c>
      <c r="F328" s="140"/>
      <c r="G328" s="136"/>
      <c r="H328" s="136"/>
      <c r="I328" s="142"/>
      <c r="J328" s="176">
        <f>'Discharge Information'!F328</f>
        <v>0</v>
      </c>
      <c r="K328" s="87"/>
    </row>
    <row r="329" spans="1:11" ht="60" customHeight="1" x14ac:dyDescent="0.25">
      <c r="A329" s="1">
        <f t="shared" si="4"/>
        <v>317</v>
      </c>
      <c r="B329" s="116">
        <f>'Initial Client Information'!B329</f>
        <v>0</v>
      </c>
      <c r="C329" s="117">
        <f>'Initial Client Information'!C329</f>
        <v>0</v>
      </c>
      <c r="D329" s="118">
        <f>'Initial Client Information'!D329</f>
        <v>0</v>
      </c>
      <c r="E329" s="130">
        <f>'Initial Client Information'!E329</f>
        <v>0</v>
      </c>
      <c r="F329" s="140"/>
      <c r="G329" s="136"/>
      <c r="H329" s="136"/>
      <c r="I329" s="142"/>
      <c r="J329" s="176">
        <f>'Discharge Information'!F329</f>
        <v>0</v>
      </c>
      <c r="K329" s="87"/>
    </row>
    <row r="330" spans="1:11" ht="60" customHeight="1" x14ac:dyDescent="0.25">
      <c r="A330" s="1">
        <f t="shared" si="4"/>
        <v>318</v>
      </c>
      <c r="B330" s="116">
        <f>'Initial Client Information'!B330</f>
        <v>0</v>
      </c>
      <c r="C330" s="117">
        <f>'Initial Client Information'!C330</f>
        <v>0</v>
      </c>
      <c r="D330" s="118">
        <f>'Initial Client Information'!D330</f>
        <v>0</v>
      </c>
      <c r="E330" s="130">
        <f>'Initial Client Information'!E330</f>
        <v>0</v>
      </c>
      <c r="F330" s="140"/>
      <c r="G330" s="136"/>
      <c r="H330" s="136"/>
      <c r="I330" s="142"/>
      <c r="J330" s="176">
        <f>'Discharge Information'!F330</f>
        <v>0</v>
      </c>
      <c r="K330" s="87"/>
    </row>
    <row r="331" spans="1:11" ht="60" customHeight="1" x14ac:dyDescent="0.25">
      <c r="A331" s="1">
        <f t="shared" si="4"/>
        <v>319</v>
      </c>
      <c r="B331" s="116">
        <f>'Initial Client Information'!B331</f>
        <v>0</v>
      </c>
      <c r="C331" s="117">
        <f>'Initial Client Information'!C331</f>
        <v>0</v>
      </c>
      <c r="D331" s="118">
        <f>'Initial Client Information'!D331</f>
        <v>0</v>
      </c>
      <c r="E331" s="130">
        <f>'Initial Client Information'!E331</f>
        <v>0</v>
      </c>
      <c r="F331" s="140"/>
      <c r="G331" s="136"/>
      <c r="H331" s="136"/>
      <c r="I331" s="142"/>
      <c r="J331" s="176">
        <f>'Discharge Information'!F331</f>
        <v>0</v>
      </c>
      <c r="K331" s="87"/>
    </row>
    <row r="332" spans="1:11" ht="60" customHeight="1" x14ac:dyDescent="0.25">
      <c r="A332" s="1">
        <f t="shared" si="4"/>
        <v>320</v>
      </c>
      <c r="B332" s="116">
        <f>'Initial Client Information'!B332</f>
        <v>0</v>
      </c>
      <c r="C332" s="117">
        <f>'Initial Client Information'!C332</f>
        <v>0</v>
      </c>
      <c r="D332" s="118">
        <f>'Initial Client Information'!D332</f>
        <v>0</v>
      </c>
      <c r="E332" s="130">
        <f>'Initial Client Information'!E332</f>
        <v>0</v>
      </c>
      <c r="F332" s="140"/>
      <c r="G332" s="136"/>
      <c r="H332" s="136"/>
      <c r="I332" s="142"/>
      <c r="J332" s="176">
        <f>'Discharge Information'!F332</f>
        <v>0</v>
      </c>
      <c r="K332" s="87"/>
    </row>
    <row r="333" spans="1:11" ht="60" customHeight="1" x14ac:dyDescent="0.25">
      <c r="A333" s="1">
        <f t="shared" si="4"/>
        <v>321</v>
      </c>
      <c r="B333" s="116">
        <f>'Initial Client Information'!B333</f>
        <v>0</v>
      </c>
      <c r="C333" s="117">
        <f>'Initial Client Information'!C333</f>
        <v>0</v>
      </c>
      <c r="D333" s="118">
        <f>'Initial Client Information'!D333</f>
        <v>0</v>
      </c>
      <c r="E333" s="130">
        <f>'Initial Client Information'!E333</f>
        <v>0</v>
      </c>
      <c r="F333" s="140"/>
      <c r="G333" s="136"/>
      <c r="H333" s="136"/>
      <c r="I333" s="142"/>
      <c r="J333" s="176">
        <f>'Discharge Information'!F333</f>
        <v>0</v>
      </c>
      <c r="K333" s="87"/>
    </row>
    <row r="334" spans="1:11" ht="60" customHeight="1" x14ac:dyDescent="0.25">
      <c r="A334" s="1">
        <f t="shared" ref="A334:A397" si="5">ROW(A322)</f>
        <v>322</v>
      </c>
      <c r="B334" s="116">
        <f>'Initial Client Information'!B334</f>
        <v>0</v>
      </c>
      <c r="C334" s="117">
        <f>'Initial Client Information'!C334</f>
        <v>0</v>
      </c>
      <c r="D334" s="118">
        <f>'Initial Client Information'!D334</f>
        <v>0</v>
      </c>
      <c r="E334" s="130">
        <f>'Initial Client Information'!E334</f>
        <v>0</v>
      </c>
      <c r="F334" s="140"/>
      <c r="G334" s="136"/>
      <c r="H334" s="136"/>
      <c r="I334" s="142"/>
      <c r="J334" s="176">
        <f>'Discharge Information'!F334</f>
        <v>0</v>
      </c>
      <c r="K334" s="87"/>
    </row>
    <row r="335" spans="1:11" ht="60" customHeight="1" x14ac:dyDescent="0.25">
      <c r="A335" s="1">
        <f t="shared" si="5"/>
        <v>323</v>
      </c>
      <c r="B335" s="116">
        <f>'Initial Client Information'!B335</f>
        <v>0</v>
      </c>
      <c r="C335" s="117">
        <f>'Initial Client Information'!C335</f>
        <v>0</v>
      </c>
      <c r="D335" s="118">
        <f>'Initial Client Information'!D335</f>
        <v>0</v>
      </c>
      <c r="E335" s="130">
        <f>'Initial Client Information'!E335</f>
        <v>0</v>
      </c>
      <c r="F335" s="140"/>
      <c r="G335" s="136"/>
      <c r="H335" s="136"/>
      <c r="I335" s="142"/>
      <c r="J335" s="176">
        <f>'Discharge Information'!F335</f>
        <v>0</v>
      </c>
      <c r="K335" s="87"/>
    </row>
    <row r="336" spans="1:11" ht="60" customHeight="1" x14ac:dyDescent="0.25">
      <c r="A336" s="1">
        <f t="shared" si="5"/>
        <v>324</v>
      </c>
      <c r="B336" s="116">
        <f>'Initial Client Information'!B336</f>
        <v>0</v>
      </c>
      <c r="C336" s="117">
        <f>'Initial Client Information'!C336</f>
        <v>0</v>
      </c>
      <c r="D336" s="118">
        <f>'Initial Client Information'!D336</f>
        <v>0</v>
      </c>
      <c r="E336" s="130">
        <f>'Initial Client Information'!E336</f>
        <v>0</v>
      </c>
      <c r="F336" s="140"/>
      <c r="G336" s="136"/>
      <c r="H336" s="136"/>
      <c r="I336" s="142"/>
      <c r="J336" s="176">
        <f>'Discharge Information'!F336</f>
        <v>0</v>
      </c>
      <c r="K336" s="87"/>
    </row>
    <row r="337" spans="1:11" ht="60" customHeight="1" x14ac:dyDescent="0.25">
      <c r="A337" s="1">
        <f t="shared" si="5"/>
        <v>325</v>
      </c>
      <c r="B337" s="116">
        <f>'Initial Client Information'!B337</f>
        <v>0</v>
      </c>
      <c r="C337" s="117">
        <f>'Initial Client Information'!C337</f>
        <v>0</v>
      </c>
      <c r="D337" s="118">
        <f>'Initial Client Information'!D337</f>
        <v>0</v>
      </c>
      <c r="E337" s="130">
        <f>'Initial Client Information'!E337</f>
        <v>0</v>
      </c>
      <c r="F337" s="140"/>
      <c r="G337" s="136"/>
      <c r="H337" s="136"/>
      <c r="I337" s="142"/>
      <c r="J337" s="176">
        <f>'Discharge Information'!F337</f>
        <v>0</v>
      </c>
      <c r="K337" s="87"/>
    </row>
    <row r="338" spans="1:11" ht="60" customHeight="1" x14ac:dyDescent="0.25">
      <c r="A338" s="1">
        <f t="shared" si="5"/>
        <v>326</v>
      </c>
      <c r="B338" s="116">
        <f>'Initial Client Information'!B338</f>
        <v>0</v>
      </c>
      <c r="C338" s="117">
        <f>'Initial Client Information'!C338</f>
        <v>0</v>
      </c>
      <c r="D338" s="118">
        <f>'Initial Client Information'!D338</f>
        <v>0</v>
      </c>
      <c r="E338" s="130">
        <f>'Initial Client Information'!E338</f>
        <v>0</v>
      </c>
      <c r="F338" s="140"/>
      <c r="G338" s="136"/>
      <c r="H338" s="136"/>
      <c r="I338" s="142"/>
      <c r="J338" s="176">
        <f>'Discharge Information'!F338</f>
        <v>0</v>
      </c>
      <c r="K338" s="87"/>
    </row>
    <row r="339" spans="1:11" ht="60" customHeight="1" x14ac:dyDescent="0.25">
      <c r="A339" s="1">
        <f t="shared" si="5"/>
        <v>327</v>
      </c>
      <c r="B339" s="116">
        <f>'Initial Client Information'!B339</f>
        <v>0</v>
      </c>
      <c r="C339" s="117">
        <f>'Initial Client Information'!C339</f>
        <v>0</v>
      </c>
      <c r="D339" s="118">
        <f>'Initial Client Information'!D339</f>
        <v>0</v>
      </c>
      <c r="E339" s="130">
        <f>'Initial Client Information'!E339</f>
        <v>0</v>
      </c>
      <c r="F339" s="140"/>
      <c r="G339" s="136"/>
      <c r="H339" s="136"/>
      <c r="I339" s="142"/>
      <c r="J339" s="176">
        <f>'Discharge Information'!F339</f>
        <v>0</v>
      </c>
      <c r="K339" s="87"/>
    </row>
    <row r="340" spans="1:11" ht="60" customHeight="1" x14ac:dyDescent="0.25">
      <c r="A340" s="1">
        <f t="shared" si="5"/>
        <v>328</v>
      </c>
      <c r="B340" s="116">
        <f>'Initial Client Information'!B340</f>
        <v>0</v>
      </c>
      <c r="C340" s="117">
        <f>'Initial Client Information'!C340</f>
        <v>0</v>
      </c>
      <c r="D340" s="118">
        <f>'Initial Client Information'!D340</f>
        <v>0</v>
      </c>
      <c r="E340" s="130">
        <f>'Initial Client Information'!E340</f>
        <v>0</v>
      </c>
      <c r="F340" s="140"/>
      <c r="G340" s="136"/>
      <c r="H340" s="136"/>
      <c r="I340" s="142"/>
      <c r="J340" s="176">
        <f>'Discharge Information'!F340</f>
        <v>0</v>
      </c>
      <c r="K340" s="87"/>
    </row>
    <row r="341" spans="1:11" ht="60" customHeight="1" x14ac:dyDescent="0.25">
      <c r="A341" s="1">
        <f t="shared" si="5"/>
        <v>329</v>
      </c>
      <c r="B341" s="116">
        <f>'Initial Client Information'!B341</f>
        <v>0</v>
      </c>
      <c r="C341" s="117">
        <f>'Initial Client Information'!C341</f>
        <v>0</v>
      </c>
      <c r="D341" s="118">
        <f>'Initial Client Information'!D341</f>
        <v>0</v>
      </c>
      <c r="E341" s="130">
        <f>'Initial Client Information'!E341</f>
        <v>0</v>
      </c>
      <c r="F341" s="140"/>
      <c r="G341" s="136"/>
      <c r="H341" s="136"/>
      <c r="I341" s="142"/>
      <c r="J341" s="176">
        <f>'Discharge Information'!F341</f>
        <v>0</v>
      </c>
      <c r="K341" s="87"/>
    </row>
    <row r="342" spans="1:11" ht="60" customHeight="1" x14ac:dyDescent="0.25">
      <c r="A342" s="1">
        <f t="shared" si="5"/>
        <v>330</v>
      </c>
      <c r="B342" s="116">
        <f>'Initial Client Information'!B342</f>
        <v>0</v>
      </c>
      <c r="C342" s="117">
        <f>'Initial Client Information'!C342</f>
        <v>0</v>
      </c>
      <c r="D342" s="118">
        <f>'Initial Client Information'!D342</f>
        <v>0</v>
      </c>
      <c r="E342" s="130">
        <f>'Initial Client Information'!E342</f>
        <v>0</v>
      </c>
      <c r="F342" s="140"/>
      <c r="G342" s="136"/>
      <c r="H342" s="136"/>
      <c r="I342" s="142"/>
      <c r="J342" s="176">
        <f>'Discharge Information'!F342</f>
        <v>0</v>
      </c>
      <c r="K342" s="87"/>
    </row>
    <row r="343" spans="1:11" ht="60" customHeight="1" x14ac:dyDescent="0.25">
      <c r="A343" s="1">
        <f t="shared" si="5"/>
        <v>331</v>
      </c>
      <c r="B343" s="116">
        <f>'Initial Client Information'!B343</f>
        <v>0</v>
      </c>
      <c r="C343" s="117">
        <f>'Initial Client Information'!C343</f>
        <v>0</v>
      </c>
      <c r="D343" s="118">
        <f>'Initial Client Information'!D343</f>
        <v>0</v>
      </c>
      <c r="E343" s="130">
        <f>'Initial Client Information'!E343</f>
        <v>0</v>
      </c>
      <c r="F343" s="140"/>
      <c r="G343" s="136"/>
      <c r="H343" s="136"/>
      <c r="I343" s="142"/>
      <c r="J343" s="176">
        <f>'Discharge Information'!F343</f>
        <v>0</v>
      </c>
      <c r="K343" s="87"/>
    </row>
    <row r="344" spans="1:11" ht="60" customHeight="1" x14ac:dyDescent="0.25">
      <c r="A344" s="1">
        <f t="shared" si="5"/>
        <v>332</v>
      </c>
      <c r="B344" s="116">
        <f>'Initial Client Information'!B344</f>
        <v>0</v>
      </c>
      <c r="C344" s="117">
        <f>'Initial Client Information'!C344</f>
        <v>0</v>
      </c>
      <c r="D344" s="118">
        <f>'Initial Client Information'!D344</f>
        <v>0</v>
      </c>
      <c r="E344" s="130">
        <f>'Initial Client Information'!E344</f>
        <v>0</v>
      </c>
      <c r="F344" s="140"/>
      <c r="G344" s="136"/>
      <c r="H344" s="136"/>
      <c r="I344" s="142"/>
      <c r="J344" s="176">
        <f>'Discharge Information'!F344</f>
        <v>0</v>
      </c>
      <c r="K344" s="87"/>
    </row>
    <row r="345" spans="1:11" ht="60" customHeight="1" x14ac:dyDescent="0.25">
      <c r="A345" s="1">
        <f t="shared" si="5"/>
        <v>333</v>
      </c>
      <c r="B345" s="116">
        <f>'Initial Client Information'!B345</f>
        <v>0</v>
      </c>
      <c r="C345" s="117">
        <f>'Initial Client Information'!C345</f>
        <v>0</v>
      </c>
      <c r="D345" s="118">
        <f>'Initial Client Information'!D345</f>
        <v>0</v>
      </c>
      <c r="E345" s="130">
        <f>'Initial Client Information'!E345</f>
        <v>0</v>
      </c>
      <c r="F345" s="140"/>
      <c r="G345" s="136"/>
      <c r="H345" s="136"/>
      <c r="I345" s="142"/>
      <c r="J345" s="176">
        <f>'Discharge Information'!F345</f>
        <v>0</v>
      </c>
      <c r="K345" s="87"/>
    </row>
    <row r="346" spans="1:11" ht="60" customHeight="1" x14ac:dyDescent="0.25">
      <c r="A346" s="1">
        <f t="shared" si="5"/>
        <v>334</v>
      </c>
      <c r="B346" s="116">
        <f>'Initial Client Information'!B346</f>
        <v>0</v>
      </c>
      <c r="C346" s="117">
        <f>'Initial Client Information'!C346</f>
        <v>0</v>
      </c>
      <c r="D346" s="118">
        <f>'Initial Client Information'!D346</f>
        <v>0</v>
      </c>
      <c r="E346" s="130">
        <f>'Initial Client Information'!E346</f>
        <v>0</v>
      </c>
      <c r="F346" s="140"/>
      <c r="G346" s="136"/>
      <c r="H346" s="136"/>
      <c r="I346" s="142"/>
      <c r="J346" s="176">
        <f>'Discharge Information'!F346</f>
        <v>0</v>
      </c>
      <c r="K346" s="87"/>
    </row>
    <row r="347" spans="1:11" ht="60" customHeight="1" x14ac:dyDescent="0.25">
      <c r="A347" s="1">
        <f t="shared" si="5"/>
        <v>335</v>
      </c>
      <c r="B347" s="116">
        <f>'Initial Client Information'!B347</f>
        <v>0</v>
      </c>
      <c r="C347" s="117">
        <f>'Initial Client Information'!C347</f>
        <v>0</v>
      </c>
      <c r="D347" s="118">
        <f>'Initial Client Information'!D347</f>
        <v>0</v>
      </c>
      <c r="E347" s="130">
        <f>'Initial Client Information'!E347</f>
        <v>0</v>
      </c>
      <c r="F347" s="140"/>
      <c r="G347" s="136"/>
      <c r="H347" s="136"/>
      <c r="I347" s="142"/>
      <c r="J347" s="176">
        <f>'Discharge Information'!F347</f>
        <v>0</v>
      </c>
      <c r="K347" s="87"/>
    </row>
    <row r="348" spans="1:11" ht="60" customHeight="1" x14ac:dyDescent="0.25">
      <c r="A348" s="1">
        <f t="shared" si="5"/>
        <v>336</v>
      </c>
      <c r="B348" s="116">
        <f>'Initial Client Information'!B348</f>
        <v>0</v>
      </c>
      <c r="C348" s="117">
        <f>'Initial Client Information'!C348</f>
        <v>0</v>
      </c>
      <c r="D348" s="118">
        <f>'Initial Client Information'!D348</f>
        <v>0</v>
      </c>
      <c r="E348" s="130">
        <f>'Initial Client Information'!E348</f>
        <v>0</v>
      </c>
      <c r="F348" s="140"/>
      <c r="G348" s="136"/>
      <c r="H348" s="136"/>
      <c r="I348" s="142"/>
      <c r="J348" s="176">
        <f>'Discharge Information'!F348</f>
        <v>0</v>
      </c>
      <c r="K348" s="87"/>
    </row>
    <row r="349" spans="1:11" ht="60" customHeight="1" x14ac:dyDescent="0.25">
      <c r="A349" s="1">
        <f t="shared" si="5"/>
        <v>337</v>
      </c>
      <c r="B349" s="116">
        <f>'Initial Client Information'!B349</f>
        <v>0</v>
      </c>
      <c r="C349" s="117">
        <f>'Initial Client Information'!C349</f>
        <v>0</v>
      </c>
      <c r="D349" s="118">
        <f>'Initial Client Information'!D349</f>
        <v>0</v>
      </c>
      <c r="E349" s="130">
        <f>'Initial Client Information'!E349</f>
        <v>0</v>
      </c>
      <c r="F349" s="140"/>
      <c r="G349" s="136"/>
      <c r="H349" s="136"/>
      <c r="I349" s="142"/>
      <c r="J349" s="176">
        <f>'Discharge Information'!F349</f>
        <v>0</v>
      </c>
      <c r="K349" s="87"/>
    </row>
    <row r="350" spans="1:11" ht="60" customHeight="1" x14ac:dyDescent="0.25">
      <c r="A350" s="1">
        <f t="shared" si="5"/>
        <v>338</v>
      </c>
      <c r="B350" s="116">
        <f>'Initial Client Information'!B350</f>
        <v>0</v>
      </c>
      <c r="C350" s="117">
        <f>'Initial Client Information'!C350</f>
        <v>0</v>
      </c>
      <c r="D350" s="118">
        <f>'Initial Client Information'!D350</f>
        <v>0</v>
      </c>
      <c r="E350" s="130">
        <f>'Initial Client Information'!E350</f>
        <v>0</v>
      </c>
      <c r="F350" s="140"/>
      <c r="G350" s="136"/>
      <c r="H350" s="136"/>
      <c r="I350" s="142"/>
      <c r="J350" s="176">
        <f>'Discharge Information'!F350</f>
        <v>0</v>
      </c>
      <c r="K350" s="87"/>
    </row>
    <row r="351" spans="1:11" ht="60" customHeight="1" x14ac:dyDescent="0.25">
      <c r="A351" s="1">
        <f t="shared" si="5"/>
        <v>339</v>
      </c>
      <c r="B351" s="116">
        <f>'Initial Client Information'!B351</f>
        <v>0</v>
      </c>
      <c r="C351" s="117">
        <f>'Initial Client Information'!C351</f>
        <v>0</v>
      </c>
      <c r="D351" s="118">
        <f>'Initial Client Information'!D351</f>
        <v>0</v>
      </c>
      <c r="E351" s="130">
        <f>'Initial Client Information'!E351</f>
        <v>0</v>
      </c>
      <c r="F351" s="140"/>
      <c r="G351" s="136"/>
      <c r="H351" s="136"/>
      <c r="I351" s="142"/>
      <c r="J351" s="176">
        <f>'Discharge Information'!F351</f>
        <v>0</v>
      </c>
      <c r="K351" s="87"/>
    </row>
    <row r="352" spans="1:11" ht="60" customHeight="1" x14ac:dyDescent="0.25">
      <c r="A352" s="1">
        <f t="shared" si="5"/>
        <v>340</v>
      </c>
      <c r="B352" s="116">
        <f>'Initial Client Information'!B352</f>
        <v>0</v>
      </c>
      <c r="C352" s="117">
        <f>'Initial Client Information'!C352</f>
        <v>0</v>
      </c>
      <c r="D352" s="118">
        <f>'Initial Client Information'!D352</f>
        <v>0</v>
      </c>
      <c r="E352" s="130">
        <f>'Initial Client Information'!E352</f>
        <v>0</v>
      </c>
      <c r="F352" s="140"/>
      <c r="G352" s="136"/>
      <c r="H352" s="136"/>
      <c r="I352" s="142"/>
      <c r="J352" s="176">
        <f>'Discharge Information'!F352</f>
        <v>0</v>
      </c>
      <c r="K352" s="87"/>
    </row>
    <row r="353" spans="1:11" ht="60" customHeight="1" x14ac:dyDescent="0.25">
      <c r="A353" s="1">
        <f t="shared" si="5"/>
        <v>341</v>
      </c>
      <c r="B353" s="116">
        <f>'Initial Client Information'!B353</f>
        <v>0</v>
      </c>
      <c r="C353" s="117">
        <f>'Initial Client Information'!C353</f>
        <v>0</v>
      </c>
      <c r="D353" s="118">
        <f>'Initial Client Information'!D353</f>
        <v>0</v>
      </c>
      <c r="E353" s="130">
        <f>'Initial Client Information'!E353</f>
        <v>0</v>
      </c>
      <c r="F353" s="140"/>
      <c r="G353" s="136"/>
      <c r="H353" s="136"/>
      <c r="I353" s="142"/>
      <c r="J353" s="176">
        <f>'Discharge Information'!F353</f>
        <v>0</v>
      </c>
      <c r="K353" s="87"/>
    </row>
    <row r="354" spans="1:11" ht="60" customHeight="1" x14ac:dyDescent="0.25">
      <c r="A354" s="1">
        <f t="shared" si="5"/>
        <v>342</v>
      </c>
      <c r="B354" s="116">
        <f>'Initial Client Information'!B354</f>
        <v>0</v>
      </c>
      <c r="C354" s="117">
        <f>'Initial Client Information'!C354</f>
        <v>0</v>
      </c>
      <c r="D354" s="118">
        <f>'Initial Client Information'!D354</f>
        <v>0</v>
      </c>
      <c r="E354" s="130">
        <f>'Initial Client Information'!E354</f>
        <v>0</v>
      </c>
      <c r="F354" s="140"/>
      <c r="G354" s="136"/>
      <c r="H354" s="136"/>
      <c r="I354" s="142"/>
      <c r="J354" s="176">
        <f>'Discharge Information'!F354</f>
        <v>0</v>
      </c>
      <c r="K354" s="87"/>
    </row>
    <row r="355" spans="1:11" ht="60" customHeight="1" x14ac:dyDescent="0.25">
      <c r="A355" s="1">
        <f t="shared" si="5"/>
        <v>343</v>
      </c>
      <c r="B355" s="116">
        <f>'Initial Client Information'!B355</f>
        <v>0</v>
      </c>
      <c r="C355" s="117">
        <f>'Initial Client Information'!C355</f>
        <v>0</v>
      </c>
      <c r="D355" s="118">
        <f>'Initial Client Information'!D355</f>
        <v>0</v>
      </c>
      <c r="E355" s="130">
        <f>'Initial Client Information'!E355</f>
        <v>0</v>
      </c>
      <c r="F355" s="140"/>
      <c r="G355" s="136"/>
      <c r="H355" s="136"/>
      <c r="I355" s="142"/>
      <c r="J355" s="176">
        <f>'Discharge Information'!F355</f>
        <v>0</v>
      </c>
      <c r="K355" s="87"/>
    </row>
    <row r="356" spans="1:11" ht="60" customHeight="1" x14ac:dyDescent="0.25">
      <c r="A356" s="1">
        <f t="shared" si="5"/>
        <v>344</v>
      </c>
      <c r="B356" s="116">
        <f>'Initial Client Information'!B356</f>
        <v>0</v>
      </c>
      <c r="C356" s="117">
        <f>'Initial Client Information'!C356</f>
        <v>0</v>
      </c>
      <c r="D356" s="118">
        <f>'Initial Client Information'!D356</f>
        <v>0</v>
      </c>
      <c r="E356" s="130">
        <f>'Initial Client Information'!E356</f>
        <v>0</v>
      </c>
      <c r="F356" s="140"/>
      <c r="G356" s="136"/>
      <c r="H356" s="136"/>
      <c r="I356" s="142"/>
      <c r="J356" s="176">
        <f>'Discharge Information'!F356</f>
        <v>0</v>
      </c>
      <c r="K356" s="87"/>
    </row>
    <row r="357" spans="1:11" ht="60" customHeight="1" x14ac:dyDescent="0.25">
      <c r="A357" s="1">
        <f t="shared" si="5"/>
        <v>345</v>
      </c>
      <c r="B357" s="116">
        <f>'Initial Client Information'!B357</f>
        <v>0</v>
      </c>
      <c r="C357" s="117">
        <f>'Initial Client Information'!C357</f>
        <v>0</v>
      </c>
      <c r="D357" s="118">
        <f>'Initial Client Information'!D357</f>
        <v>0</v>
      </c>
      <c r="E357" s="130">
        <f>'Initial Client Information'!E357</f>
        <v>0</v>
      </c>
      <c r="F357" s="140"/>
      <c r="G357" s="136"/>
      <c r="H357" s="136"/>
      <c r="I357" s="142"/>
      <c r="J357" s="176">
        <f>'Discharge Information'!F357</f>
        <v>0</v>
      </c>
      <c r="K357" s="87"/>
    </row>
    <row r="358" spans="1:11" ht="60" customHeight="1" x14ac:dyDescent="0.25">
      <c r="A358" s="1">
        <f t="shared" si="5"/>
        <v>346</v>
      </c>
      <c r="B358" s="116">
        <f>'Initial Client Information'!B358</f>
        <v>0</v>
      </c>
      <c r="C358" s="117">
        <f>'Initial Client Information'!C358</f>
        <v>0</v>
      </c>
      <c r="D358" s="118">
        <f>'Initial Client Information'!D358</f>
        <v>0</v>
      </c>
      <c r="E358" s="130">
        <f>'Initial Client Information'!E358</f>
        <v>0</v>
      </c>
      <c r="F358" s="140"/>
      <c r="G358" s="136"/>
      <c r="H358" s="136"/>
      <c r="I358" s="142"/>
      <c r="J358" s="176">
        <f>'Discharge Information'!F358</f>
        <v>0</v>
      </c>
      <c r="K358" s="87"/>
    </row>
    <row r="359" spans="1:11" ht="60" customHeight="1" x14ac:dyDescent="0.25">
      <c r="A359" s="1">
        <f t="shared" si="5"/>
        <v>347</v>
      </c>
      <c r="B359" s="116">
        <f>'Initial Client Information'!B359</f>
        <v>0</v>
      </c>
      <c r="C359" s="117">
        <f>'Initial Client Information'!C359</f>
        <v>0</v>
      </c>
      <c r="D359" s="118">
        <f>'Initial Client Information'!D359</f>
        <v>0</v>
      </c>
      <c r="E359" s="130">
        <f>'Initial Client Information'!E359</f>
        <v>0</v>
      </c>
      <c r="F359" s="140"/>
      <c r="G359" s="136"/>
      <c r="H359" s="136"/>
      <c r="I359" s="142"/>
      <c r="J359" s="176">
        <f>'Discharge Information'!F359</f>
        <v>0</v>
      </c>
      <c r="K359" s="87"/>
    </row>
    <row r="360" spans="1:11" ht="60" customHeight="1" x14ac:dyDescent="0.25">
      <c r="A360" s="1">
        <f t="shared" si="5"/>
        <v>348</v>
      </c>
      <c r="B360" s="116">
        <f>'Initial Client Information'!B360</f>
        <v>0</v>
      </c>
      <c r="C360" s="117">
        <f>'Initial Client Information'!C360</f>
        <v>0</v>
      </c>
      <c r="D360" s="118">
        <f>'Initial Client Information'!D360</f>
        <v>0</v>
      </c>
      <c r="E360" s="130">
        <f>'Initial Client Information'!E360</f>
        <v>0</v>
      </c>
      <c r="F360" s="140"/>
      <c r="G360" s="136"/>
      <c r="H360" s="136"/>
      <c r="I360" s="142"/>
      <c r="J360" s="176">
        <f>'Discharge Information'!F360</f>
        <v>0</v>
      </c>
      <c r="K360" s="87"/>
    </row>
    <row r="361" spans="1:11" ht="60" customHeight="1" x14ac:dyDescent="0.25">
      <c r="A361" s="1">
        <f t="shared" si="5"/>
        <v>349</v>
      </c>
      <c r="B361" s="116">
        <f>'Initial Client Information'!B361</f>
        <v>0</v>
      </c>
      <c r="C361" s="117">
        <f>'Initial Client Information'!C361</f>
        <v>0</v>
      </c>
      <c r="D361" s="118">
        <f>'Initial Client Information'!D361</f>
        <v>0</v>
      </c>
      <c r="E361" s="130">
        <f>'Initial Client Information'!E361</f>
        <v>0</v>
      </c>
      <c r="F361" s="140"/>
      <c r="G361" s="136"/>
      <c r="H361" s="136"/>
      <c r="I361" s="142"/>
      <c r="J361" s="176">
        <f>'Discharge Information'!F361</f>
        <v>0</v>
      </c>
      <c r="K361" s="87"/>
    </row>
    <row r="362" spans="1:11" ht="60" customHeight="1" x14ac:dyDescent="0.25">
      <c r="A362" s="1">
        <f t="shared" si="5"/>
        <v>350</v>
      </c>
      <c r="B362" s="116">
        <f>'Initial Client Information'!B362</f>
        <v>0</v>
      </c>
      <c r="C362" s="117">
        <f>'Initial Client Information'!C362</f>
        <v>0</v>
      </c>
      <c r="D362" s="118">
        <f>'Initial Client Information'!D362</f>
        <v>0</v>
      </c>
      <c r="E362" s="130">
        <f>'Initial Client Information'!E362</f>
        <v>0</v>
      </c>
      <c r="F362" s="140"/>
      <c r="G362" s="136"/>
      <c r="H362" s="136"/>
      <c r="I362" s="142"/>
      <c r="J362" s="176">
        <f>'Discharge Information'!F362</f>
        <v>0</v>
      </c>
      <c r="K362" s="87"/>
    </row>
    <row r="363" spans="1:11" ht="60" customHeight="1" x14ac:dyDescent="0.25">
      <c r="A363" s="1">
        <f t="shared" si="5"/>
        <v>351</v>
      </c>
      <c r="B363" s="116">
        <f>'Initial Client Information'!B363</f>
        <v>0</v>
      </c>
      <c r="C363" s="117">
        <f>'Initial Client Information'!C363</f>
        <v>0</v>
      </c>
      <c r="D363" s="118">
        <f>'Initial Client Information'!D363</f>
        <v>0</v>
      </c>
      <c r="E363" s="130">
        <f>'Initial Client Information'!E363</f>
        <v>0</v>
      </c>
      <c r="F363" s="140"/>
      <c r="G363" s="136"/>
      <c r="H363" s="136"/>
      <c r="I363" s="142"/>
      <c r="J363" s="176">
        <f>'Discharge Information'!F363</f>
        <v>0</v>
      </c>
      <c r="K363" s="87"/>
    </row>
    <row r="364" spans="1:11" ht="60" customHeight="1" x14ac:dyDescent="0.25">
      <c r="A364" s="1">
        <f t="shared" si="5"/>
        <v>352</v>
      </c>
      <c r="B364" s="116">
        <f>'Initial Client Information'!B364</f>
        <v>0</v>
      </c>
      <c r="C364" s="117">
        <f>'Initial Client Information'!C364</f>
        <v>0</v>
      </c>
      <c r="D364" s="118">
        <f>'Initial Client Information'!D364</f>
        <v>0</v>
      </c>
      <c r="E364" s="130">
        <f>'Initial Client Information'!E364</f>
        <v>0</v>
      </c>
      <c r="F364" s="140"/>
      <c r="G364" s="136"/>
      <c r="H364" s="136"/>
      <c r="I364" s="142"/>
      <c r="J364" s="176">
        <f>'Discharge Information'!F364</f>
        <v>0</v>
      </c>
      <c r="K364" s="87"/>
    </row>
    <row r="365" spans="1:11" ht="60" customHeight="1" x14ac:dyDescent="0.25">
      <c r="A365" s="1">
        <f t="shared" si="5"/>
        <v>353</v>
      </c>
      <c r="B365" s="116">
        <f>'Initial Client Information'!B365</f>
        <v>0</v>
      </c>
      <c r="C365" s="117">
        <f>'Initial Client Information'!C365</f>
        <v>0</v>
      </c>
      <c r="D365" s="118">
        <f>'Initial Client Information'!D365</f>
        <v>0</v>
      </c>
      <c r="E365" s="130">
        <f>'Initial Client Information'!E365</f>
        <v>0</v>
      </c>
      <c r="F365" s="140"/>
      <c r="G365" s="136"/>
      <c r="H365" s="136"/>
      <c r="I365" s="142"/>
      <c r="J365" s="176">
        <f>'Discharge Information'!F365</f>
        <v>0</v>
      </c>
      <c r="K365" s="87"/>
    </row>
    <row r="366" spans="1:11" ht="60" customHeight="1" x14ac:dyDescent="0.25">
      <c r="A366" s="1">
        <f t="shared" si="5"/>
        <v>354</v>
      </c>
      <c r="B366" s="116">
        <f>'Initial Client Information'!B366</f>
        <v>0</v>
      </c>
      <c r="C366" s="117">
        <f>'Initial Client Information'!C366</f>
        <v>0</v>
      </c>
      <c r="D366" s="118">
        <f>'Initial Client Information'!D366</f>
        <v>0</v>
      </c>
      <c r="E366" s="130">
        <f>'Initial Client Information'!E366</f>
        <v>0</v>
      </c>
      <c r="F366" s="140"/>
      <c r="G366" s="136"/>
      <c r="H366" s="136"/>
      <c r="I366" s="142"/>
      <c r="J366" s="176">
        <f>'Discharge Information'!F366</f>
        <v>0</v>
      </c>
      <c r="K366" s="87"/>
    </row>
    <row r="367" spans="1:11" ht="60" customHeight="1" x14ac:dyDescent="0.25">
      <c r="A367" s="1">
        <f t="shared" si="5"/>
        <v>355</v>
      </c>
      <c r="B367" s="116">
        <f>'Initial Client Information'!B367</f>
        <v>0</v>
      </c>
      <c r="C367" s="117">
        <f>'Initial Client Information'!C367</f>
        <v>0</v>
      </c>
      <c r="D367" s="118">
        <f>'Initial Client Information'!D367</f>
        <v>0</v>
      </c>
      <c r="E367" s="130">
        <f>'Initial Client Information'!E367</f>
        <v>0</v>
      </c>
      <c r="F367" s="140"/>
      <c r="G367" s="136"/>
      <c r="H367" s="136"/>
      <c r="I367" s="142"/>
      <c r="J367" s="176">
        <f>'Discharge Information'!F367</f>
        <v>0</v>
      </c>
      <c r="K367" s="87"/>
    </row>
    <row r="368" spans="1:11" ht="60" customHeight="1" x14ac:dyDescent="0.25">
      <c r="A368" s="1">
        <f t="shared" si="5"/>
        <v>356</v>
      </c>
      <c r="B368" s="116">
        <f>'Initial Client Information'!B368</f>
        <v>0</v>
      </c>
      <c r="C368" s="117">
        <f>'Initial Client Information'!C368</f>
        <v>0</v>
      </c>
      <c r="D368" s="118">
        <f>'Initial Client Information'!D368</f>
        <v>0</v>
      </c>
      <c r="E368" s="130">
        <f>'Initial Client Information'!E368</f>
        <v>0</v>
      </c>
      <c r="F368" s="140"/>
      <c r="G368" s="136"/>
      <c r="H368" s="136"/>
      <c r="I368" s="142"/>
      <c r="J368" s="176">
        <f>'Discharge Information'!F368</f>
        <v>0</v>
      </c>
      <c r="K368" s="87"/>
    </row>
    <row r="369" spans="1:11" ht="60" customHeight="1" x14ac:dyDescent="0.25">
      <c r="A369" s="1">
        <f t="shared" si="5"/>
        <v>357</v>
      </c>
      <c r="B369" s="116">
        <f>'Initial Client Information'!B369</f>
        <v>0</v>
      </c>
      <c r="C369" s="117">
        <f>'Initial Client Information'!C369</f>
        <v>0</v>
      </c>
      <c r="D369" s="118">
        <f>'Initial Client Information'!D369</f>
        <v>0</v>
      </c>
      <c r="E369" s="130">
        <f>'Initial Client Information'!E369</f>
        <v>0</v>
      </c>
      <c r="F369" s="140"/>
      <c r="G369" s="136"/>
      <c r="H369" s="136"/>
      <c r="I369" s="142"/>
      <c r="J369" s="176">
        <f>'Discharge Information'!F369</f>
        <v>0</v>
      </c>
      <c r="K369" s="87"/>
    </row>
    <row r="370" spans="1:11" ht="60" customHeight="1" x14ac:dyDescent="0.25">
      <c r="A370" s="1">
        <f t="shared" si="5"/>
        <v>358</v>
      </c>
      <c r="B370" s="116">
        <f>'Initial Client Information'!B370</f>
        <v>0</v>
      </c>
      <c r="C370" s="117">
        <f>'Initial Client Information'!C370</f>
        <v>0</v>
      </c>
      <c r="D370" s="118">
        <f>'Initial Client Information'!D370</f>
        <v>0</v>
      </c>
      <c r="E370" s="130">
        <f>'Initial Client Information'!E370</f>
        <v>0</v>
      </c>
      <c r="F370" s="140"/>
      <c r="G370" s="136"/>
      <c r="H370" s="136"/>
      <c r="I370" s="142"/>
      <c r="J370" s="176">
        <f>'Discharge Information'!F370</f>
        <v>0</v>
      </c>
      <c r="K370" s="87"/>
    </row>
    <row r="371" spans="1:11" ht="60" customHeight="1" x14ac:dyDescent="0.25">
      <c r="A371" s="1">
        <f t="shared" si="5"/>
        <v>359</v>
      </c>
      <c r="B371" s="116">
        <f>'Initial Client Information'!B371</f>
        <v>0</v>
      </c>
      <c r="C371" s="117">
        <f>'Initial Client Information'!C371</f>
        <v>0</v>
      </c>
      <c r="D371" s="118">
        <f>'Initial Client Information'!D371</f>
        <v>0</v>
      </c>
      <c r="E371" s="130">
        <f>'Initial Client Information'!E371</f>
        <v>0</v>
      </c>
      <c r="F371" s="140"/>
      <c r="G371" s="136"/>
      <c r="H371" s="136"/>
      <c r="I371" s="142"/>
      <c r="J371" s="176">
        <f>'Discharge Information'!F371</f>
        <v>0</v>
      </c>
      <c r="K371" s="87"/>
    </row>
    <row r="372" spans="1:11" ht="60" customHeight="1" x14ac:dyDescent="0.25">
      <c r="A372" s="1">
        <f t="shared" si="5"/>
        <v>360</v>
      </c>
      <c r="B372" s="116">
        <f>'Initial Client Information'!B372</f>
        <v>0</v>
      </c>
      <c r="C372" s="117">
        <f>'Initial Client Information'!C372</f>
        <v>0</v>
      </c>
      <c r="D372" s="118">
        <f>'Initial Client Information'!D372</f>
        <v>0</v>
      </c>
      <c r="E372" s="130">
        <f>'Initial Client Information'!E372</f>
        <v>0</v>
      </c>
      <c r="F372" s="140"/>
      <c r="G372" s="136"/>
      <c r="H372" s="136"/>
      <c r="I372" s="142"/>
      <c r="J372" s="176">
        <f>'Discharge Information'!F372</f>
        <v>0</v>
      </c>
      <c r="K372" s="87"/>
    </row>
    <row r="373" spans="1:11" ht="60" customHeight="1" x14ac:dyDescent="0.25">
      <c r="A373" s="1">
        <f t="shared" si="5"/>
        <v>361</v>
      </c>
      <c r="B373" s="116">
        <f>'Initial Client Information'!B373</f>
        <v>0</v>
      </c>
      <c r="C373" s="117">
        <f>'Initial Client Information'!C373</f>
        <v>0</v>
      </c>
      <c r="D373" s="118">
        <f>'Initial Client Information'!D373</f>
        <v>0</v>
      </c>
      <c r="E373" s="130">
        <f>'Initial Client Information'!E373</f>
        <v>0</v>
      </c>
      <c r="F373" s="140"/>
      <c r="G373" s="136"/>
      <c r="H373" s="136"/>
      <c r="I373" s="142"/>
      <c r="J373" s="176">
        <f>'Discharge Information'!F373</f>
        <v>0</v>
      </c>
      <c r="K373" s="87"/>
    </row>
    <row r="374" spans="1:11" ht="60" customHeight="1" x14ac:dyDescent="0.25">
      <c r="A374" s="1">
        <f t="shared" si="5"/>
        <v>362</v>
      </c>
      <c r="B374" s="116">
        <f>'Initial Client Information'!B374</f>
        <v>0</v>
      </c>
      <c r="C374" s="117">
        <f>'Initial Client Information'!C374</f>
        <v>0</v>
      </c>
      <c r="D374" s="118">
        <f>'Initial Client Information'!D374</f>
        <v>0</v>
      </c>
      <c r="E374" s="130">
        <f>'Initial Client Information'!E374</f>
        <v>0</v>
      </c>
      <c r="F374" s="140"/>
      <c r="G374" s="136"/>
      <c r="H374" s="136"/>
      <c r="I374" s="142"/>
      <c r="J374" s="176">
        <f>'Discharge Information'!F374</f>
        <v>0</v>
      </c>
      <c r="K374" s="87"/>
    </row>
    <row r="375" spans="1:11" ht="60" customHeight="1" x14ac:dyDescent="0.25">
      <c r="A375" s="1">
        <f t="shared" si="5"/>
        <v>363</v>
      </c>
      <c r="B375" s="116">
        <f>'Initial Client Information'!B375</f>
        <v>0</v>
      </c>
      <c r="C375" s="117">
        <f>'Initial Client Information'!C375</f>
        <v>0</v>
      </c>
      <c r="D375" s="118">
        <f>'Initial Client Information'!D375</f>
        <v>0</v>
      </c>
      <c r="E375" s="130">
        <f>'Initial Client Information'!E375</f>
        <v>0</v>
      </c>
      <c r="F375" s="140"/>
      <c r="G375" s="136"/>
      <c r="H375" s="136"/>
      <c r="I375" s="142"/>
      <c r="J375" s="176">
        <f>'Discharge Information'!F375</f>
        <v>0</v>
      </c>
      <c r="K375" s="87"/>
    </row>
    <row r="376" spans="1:11" ht="60" customHeight="1" x14ac:dyDescent="0.25">
      <c r="A376" s="1">
        <f t="shared" si="5"/>
        <v>364</v>
      </c>
      <c r="B376" s="116">
        <f>'Initial Client Information'!B376</f>
        <v>0</v>
      </c>
      <c r="C376" s="117">
        <f>'Initial Client Information'!C376</f>
        <v>0</v>
      </c>
      <c r="D376" s="118">
        <f>'Initial Client Information'!D376</f>
        <v>0</v>
      </c>
      <c r="E376" s="130">
        <f>'Initial Client Information'!E376</f>
        <v>0</v>
      </c>
      <c r="F376" s="140"/>
      <c r="G376" s="136"/>
      <c r="H376" s="136"/>
      <c r="I376" s="142"/>
      <c r="J376" s="176">
        <f>'Discharge Information'!F376</f>
        <v>0</v>
      </c>
      <c r="K376" s="87"/>
    </row>
    <row r="377" spans="1:11" ht="60" customHeight="1" x14ac:dyDescent="0.25">
      <c r="A377" s="1">
        <f t="shared" si="5"/>
        <v>365</v>
      </c>
      <c r="B377" s="116">
        <f>'Initial Client Information'!B377</f>
        <v>0</v>
      </c>
      <c r="C377" s="117">
        <f>'Initial Client Information'!C377</f>
        <v>0</v>
      </c>
      <c r="D377" s="118">
        <f>'Initial Client Information'!D377</f>
        <v>0</v>
      </c>
      <c r="E377" s="130">
        <f>'Initial Client Information'!E377</f>
        <v>0</v>
      </c>
      <c r="F377" s="140"/>
      <c r="G377" s="136"/>
      <c r="H377" s="136"/>
      <c r="I377" s="142"/>
      <c r="J377" s="176">
        <f>'Discharge Information'!F377</f>
        <v>0</v>
      </c>
      <c r="K377" s="87"/>
    </row>
    <row r="378" spans="1:11" ht="60" customHeight="1" x14ac:dyDescent="0.25">
      <c r="A378" s="1">
        <f t="shared" si="5"/>
        <v>366</v>
      </c>
      <c r="B378" s="116">
        <f>'Initial Client Information'!B378</f>
        <v>0</v>
      </c>
      <c r="C378" s="117">
        <f>'Initial Client Information'!C378</f>
        <v>0</v>
      </c>
      <c r="D378" s="118">
        <f>'Initial Client Information'!D378</f>
        <v>0</v>
      </c>
      <c r="E378" s="130">
        <f>'Initial Client Information'!E378</f>
        <v>0</v>
      </c>
      <c r="F378" s="140"/>
      <c r="G378" s="136"/>
      <c r="H378" s="136"/>
      <c r="I378" s="142"/>
      <c r="J378" s="176">
        <f>'Discharge Information'!F378</f>
        <v>0</v>
      </c>
      <c r="K378" s="87"/>
    </row>
    <row r="379" spans="1:11" ht="60" customHeight="1" x14ac:dyDescent="0.25">
      <c r="A379" s="1">
        <f t="shared" si="5"/>
        <v>367</v>
      </c>
      <c r="B379" s="116">
        <f>'Initial Client Information'!B379</f>
        <v>0</v>
      </c>
      <c r="C379" s="117">
        <f>'Initial Client Information'!C379</f>
        <v>0</v>
      </c>
      <c r="D379" s="118">
        <f>'Initial Client Information'!D379</f>
        <v>0</v>
      </c>
      <c r="E379" s="130">
        <f>'Initial Client Information'!E379</f>
        <v>0</v>
      </c>
      <c r="F379" s="140"/>
      <c r="G379" s="136"/>
      <c r="H379" s="136"/>
      <c r="I379" s="142"/>
      <c r="J379" s="176">
        <f>'Discharge Information'!F379</f>
        <v>0</v>
      </c>
      <c r="K379" s="87"/>
    </row>
    <row r="380" spans="1:11" ht="60" customHeight="1" x14ac:dyDescent="0.25">
      <c r="A380" s="1">
        <f t="shared" si="5"/>
        <v>368</v>
      </c>
      <c r="B380" s="116">
        <f>'Initial Client Information'!B380</f>
        <v>0</v>
      </c>
      <c r="C380" s="117">
        <f>'Initial Client Information'!C380</f>
        <v>0</v>
      </c>
      <c r="D380" s="118">
        <f>'Initial Client Information'!D380</f>
        <v>0</v>
      </c>
      <c r="E380" s="130">
        <f>'Initial Client Information'!E380</f>
        <v>0</v>
      </c>
      <c r="F380" s="140"/>
      <c r="G380" s="136"/>
      <c r="H380" s="136"/>
      <c r="I380" s="142"/>
      <c r="J380" s="176">
        <f>'Discharge Information'!F380</f>
        <v>0</v>
      </c>
      <c r="K380" s="87"/>
    </row>
    <row r="381" spans="1:11" ht="60" customHeight="1" x14ac:dyDescent="0.25">
      <c r="A381" s="1">
        <f t="shared" si="5"/>
        <v>369</v>
      </c>
      <c r="B381" s="116">
        <f>'Initial Client Information'!B381</f>
        <v>0</v>
      </c>
      <c r="C381" s="117">
        <f>'Initial Client Information'!C381</f>
        <v>0</v>
      </c>
      <c r="D381" s="118">
        <f>'Initial Client Information'!D381</f>
        <v>0</v>
      </c>
      <c r="E381" s="130">
        <f>'Initial Client Information'!E381</f>
        <v>0</v>
      </c>
      <c r="F381" s="140"/>
      <c r="G381" s="136"/>
      <c r="H381" s="136"/>
      <c r="I381" s="142"/>
      <c r="J381" s="176">
        <f>'Discharge Information'!F381</f>
        <v>0</v>
      </c>
      <c r="K381" s="87"/>
    </row>
    <row r="382" spans="1:11" ht="60" customHeight="1" x14ac:dyDescent="0.25">
      <c r="A382" s="1">
        <f t="shared" si="5"/>
        <v>370</v>
      </c>
      <c r="B382" s="116">
        <f>'Initial Client Information'!B382</f>
        <v>0</v>
      </c>
      <c r="C382" s="117">
        <f>'Initial Client Information'!C382</f>
        <v>0</v>
      </c>
      <c r="D382" s="118">
        <f>'Initial Client Information'!D382</f>
        <v>0</v>
      </c>
      <c r="E382" s="130">
        <f>'Initial Client Information'!E382</f>
        <v>0</v>
      </c>
      <c r="F382" s="140"/>
      <c r="G382" s="136"/>
      <c r="H382" s="136"/>
      <c r="I382" s="142"/>
      <c r="J382" s="176">
        <f>'Discharge Information'!F382</f>
        <v>0</v>
      </c>
      <c r="K382" s="87"/>
    </row>
    <row r="383" spans="1:11" ht="60" customHeight="1" x14ac:dyDescent="0.25">
      <c r="A383" s="1">
        <f t="shared" si="5"/>
        <v>371</v>
      </c>
      <c r="B383" s="116">
        <f>'Initial Client Information'!B383</f>
        <v>0</v>
      </c>
      <c r="C383" s="117">
        <f>'Initial Client Information'!C383</f>
        <v>0</v>
      </c>
      <c r="D383" s="118">
        <f>'Initial Client Information'!D383</f>
        <v>0</v>
      </c>
      <c r="E383" s="130">
        <f>'Initial Client Information'!E383</f>
        <v>0</v>
      </c>
      <c r="F383" s="140"/>
      <c r="G383" s="136"/>
      <c r="H383" s="136"/>
      <c r="I383" s="142"/>
      <c r="J383" s="176">
        <f>'Discharge Information'!F383</f>
        <v>0</v>
      </c>
      <c r="K383" s="87"/>
    </row>
    <row r="384" spans="1:11" ht="60" customHeight="1" x14ac:dyDescent="0.25">
      <c r="A384" s="1">
        <f t="shared" si="5"/>
        <v>372</v>
      </c>
      <c r="B384" s="116">
        <f>'Initial Client Information'!B384</f>
        <v>0</v>
      </c>
      <c r="C384" s="117">
        <f>'Initial Client Information'!C384</f>
        <v>0</v>
      </c>
      <c r="D384" s="118">
        <f>'Initial Client Information'!D384</f>
        <v>0</v>
      </c>
      <c r="E384" s="130">
        <f>'Initial Client Information'!E384</f>
        <v>0</v>
      </c>
      <c r="F384" s="140"/>
      <c r="G384" s="136"/>
      <c r="H384" s="136"/>
      <c r="I384" s="142"/>
      <c r="J384" s="176">
        <f>'Discharge Information'!F384</f>
        <v>0</v>
      </c>
      <c r="K384" s="87"/>
    </row>
    <row r="385" spans="1:11" ht="60" customHeight="1" x14ac:dyDescent="0.25">
      <c r="A385" s="1">
        <f t="shared" si="5"/>
        <v>373</v>
      </c>
      <c r="B385" s="116">
        <f>'Initial Client Information'!B385</f>
        <v>0</v>
      </c>
      <c r="C385" s="117">
        <f>'Initial Client Information'!C385</f>
        <v>0</v>
      </c>
      <c r="D385" s="118">
        <f>'Initial Client Information'!D385</f>
        <v>0</v>
      </c>
      <c r="E385" s="130">
        <f>'Initial Client Information'!E385</f>
        <v>0</v>
      </c>
      <c r="F385" s="140"/>
      <c r="G385" s="136"/>
      <c r="H385" s="136"/>
      <c r="I385" s="142"/>
      <c r="J385" s="176">
        <f>'Discharge Information'!F385</f>
        <v>0</v>
      </c>
      <c r="K385" s="87"/>
    </row>
    <row r="386" spans="1:11" ht="60" customHeight="1" x14ac:dyDescent="0.25">
      <c r="A386" s="1">
        <f t="shared" si="5"/>
        <v>374</v>
      </c>
      <c r="B386" s="116">
        <f>'Initial Client Information'!B386</f>
        <v>0</v>
      </c>
      <c r="C386" s="117">
        <f>'Initial Client Information'!C386</f>
        <v>0</v>
      </c>
      <c r="D386" s="118">
        <f>'Initial Client Information'!D386</f>
        <v>0</v>
      </c>
      <c r="E386" s="130">
        <f>'Initial Client Information'!E386</f>
        <v>0</v>
      </c>
      <c r="F386" s="140"/>
      <c r="G386" s="136"/>
      <c r="H386" s="136"/>
      <c r="I386" s="142"/>
      <c r="J386" s="176">
        <f>'Discharge Information'!F386</f>
        <v>0</v>
      </c>
      <c r="K386" s="87"/>
    </row>
    <row r="387" spans="1:11" ht="60" customHeight="1" x14ac:dyDescent="0.25">
      <c r="A387" s="1">
        <f t="shared" si="5"/>
        <v>375</v>
      </c>
      <c r="B387" s="116">
        <f>'Initial Client Information'!B387</f>
        <v>0</v>
      </c>
      <c r="C387" s="117">
        <f>'Initial Client Information'!C387</f>
        <v>0</v>
      </c>
      <c r="D387" s="118">
        <f>'Initial Client Information'!D387</f>
        <v>0</v>
      </c>
      <c r="E387" s="130">
        <f>'Initial Client Information'!E387</f>
        <v>0</v>
      </c>
      <c r="F387" s="140"/>
      <c r="G387" s="136"/>
      <c r="H387" s="136"/>
      <c r="I387" s="142"/>
      <c r="J387" s="176">
        <f>'Discharge Information'!F387</f>
        <v>0</v>
      </c>
      <c r="K387" s="87"/>
    </row>
    <row r="388" spans="1:11" ht="60" customHeight="1" x14ac:dyDescent="0.25">
      <c r="A388" s="1">
        <f t="shared" si="5"/>
        <v>376</v>
      </c>
      <c r="B388" s="116">
        <f>'Initial Client Information'!B388</f>
        <v>0</v>
      </c>
      <c r="C388" s="117">
        <f>'Initial Client Information'!C388</f>
        <v>0</v>
      </c>
      <c r="D388" s="118">
        <f>'Initial Client Information'!D388</f>
        <v>0</v>
      </c>
      <c r="E388" s="130">
        <f>'Initial Client Information'!E388</f>
        <v>0</v>
      </c>
      <c r="F388" s="140"/>
      <c r="G388" s="136"/>
      <c r="H388" s="136"/>
      <c r="I388" s="142"/>
      <c r="J388" s="176">
        <f>'Discharge Information'!F388</f>
        <v>0</v>
      </c>
      <c r="K388" s="87"/>
    </row>
    <row r="389" spans="1:11" ht="60" customHeight="1" x14ac:dyDescent="0.25">
      <c r="A389" s="1">
        <f t="shared" si="5"/>
        <v>377</v>
      </c>
      <c r="B389" s="116">
        <f>'Initial Client Information'!B389</f>
        <v>0</v>
      </c>
      <c r="C389" s="117">
        <f>'Initial Client Information'!C389</f>
        <v>0</v>
      </c>
      <c r="D389" s="118">
        <f>'Initial Client Information'!D389</f>
        <v>0</v>
      </c>
      <c r="E389" s="130">
        <f>'Initial Client Information'!E389</f>
        <v>0</v>
      </c>
      <c r="F389" s="140"/>
      <c r="G389" s="136"/>
      <c r="H389" s="136"/>
      <c r="I389" s="142"/>
      <c r="J389" s="176">
        <f>'Discharge Information'!F389</f>
        <v>0</v>
      </c>
      <c r="K389" s="87"/>
    </row>
    <row r="390" spans="1:11" ht="60" customHeight="1" x14ac:dyDescent="0.25">
      <c r="A390" s="1">
        <f t="shared" si="5"/>
        <v>378</v>
      </c>
      <c r="B390" s="116">
        <f>'Initial Client Information'!B390</f>
        <v>0</v>
      </c>
      <c r="C390" s="117">
        <f>'Initial Client Information'!C390</f>
        <v>0</v>
      </c>
      <c r="D390" s="118">
        <f>'Initial Client Information'!D390</f>
        <v>0</v>
      </c>
      <c r="E390" s="130">
        <f>'Initial Client Information'!E390</f>
        <v>0</v>
      </c>
      <c r="F390" s="140"/>
      <c r="G390" s="136"/>
      <c r="H390" s="136"/>
      <c r="I390" s="142"/>
      <c r="J390" s="176">
        <f>'Discharge Information'!F390</f>
        <v>0</v>
      </c>
      <c r="K390" s="87"/>
    </row>
    <row r="391" spans="1:11" ht="60" customHeight="1" x14ac:dyDescent="0.25">
      <c r="A391" s="1">
        <f t="shared" si="5"/>
        <v>379</v>
      </c>
      <c r="B391" s="116">
        <f>'Initial Client Information'!B391</f>
        <v>0</v>
      </c>
      <c r="C391" s="117">
        <f>'Initial Client Information'!C391</f>
        <v>0</v>
      </c>
      <c r="D391" s="118">
        <f>'Initial Client Information'!D391</f>
        <v>0</v>
      </c>
      <c r="E391" s="130">
        <f>'Initial Client Information'!E391</f>
        <v>0</v>
      </c>
      <c r="F391" s="140"/>
      <c r="G391" s="136"/>
      <c r="H391" s="136"/>
      <c r="I391" s="142"/>
      <c r="J391" s="176">
        <f>'Discharge Information'!F391</f>
        <v>0</v>
      </c>
      <c r="K391" s="87"/>
    </row>
    <row r="392" spans="1:11" ht="60" customHeight="1" x14ac:dyDescent="0.25">
      <c r="A392" s="1">
        <f t="shared" si="5"/>
        <v>380</v>
      </c>
      <c r="B392" s="116">
        <f>'Initial Client Information'!B392</f>
        <v>0</v>
      </c>
      <c r="C392" s="117">
        <f>'Initial Client Information'!C392</f>
        <v>0</v>
      </c>
      <c r="D392" s="118">
        <f>'Initial Client Information'!D392</f>
        <v>0</v>
      </c>
      <c r="E392" s="130">
        <f>'Initial Client Information'!E392</f>
        <v>0</v>
      </c>
      <c r="F392" s="140"/>
      <c r="G392" s="136"/>
      <c r="H392" s="136"/>
      <c r="I392" s="142"/>
      <c r="J392" s="176">
        <f>'Discharge Information'!F392</f>
        <v>0</v>
      </c>
      <c r="K392" s="87"/>
    </row>
    <row r="393" spans="1:11" ht="60" customHeight="1" x14ac:dyDescent="0.25">
      <c r="A393" s="1">
        <f t="shared" si="5"/>
        <v>381</v>
      </c>
      <c r="B393" s="116">
        <f>'Initial Client Information'!B393</f>
        <v>0</v>
      </c>
      <c r="C393" s="117">
        <f>'Initial Client Information'!C393</f>
        <v>0</v>
      </c>
      <c r="D393" s="118">
        <f>'Initial Client Information'!D393</f>
        <v>0</v>
      </c>
      <c r="E393" s="130">
        <f>'Initial Client Information'!E393</f>
        <v>0</v>
      </c>
      <c r="F393" s="140"/>
      <c r="G393" s="136"/>
      <c r="H393" s="136"/>
      <c r="I393" s="142"/>
      <c r="J393" s="176">
        <f>'Discharge Information'!F393</f>
        <v>0</v>
      </c>
      <c r="K393" s="87"/>
    </row>
    <row r="394" spans="1:11" ht="60" customHeight="1" x14ac:dyDescent="0.25">
      <c r="A394" s="1">
        <f t="shared" si="5"/>
        <v>382</v>
      </c>
      <c r="B394" s="116">
        <f>'Initial Client Information'!B394</f>
        <v>0</v>
      </c>
      <c r="C394" s="117">
        <f>'Initial Client Information'!C394</f>
        <v>0</v>
      </c>
      <c r="D394" s="118">
        <f>'Initial Client Information'!D394</f>
        <v>0</v>
      </c>
      <c r="E394" s="130">
        <f>'Initial Client Information'!E394</f>
        <v>0</v>
      </c>
      <c r="F394" s="140"/>
      <c r="G394" s="136"/>
      <c r="H394" s="136"/>
      <c r="I394" s="142"/>
      <c r="J394" s="176">
        <f>'Discharge Information'!F394</f>
        <v>0</v>
      </c>
      <c r="K394" s="87"/>
    </row>
    <row r="395" spans="1:11" ht="60" customHeight="1" x14ac:dyDescent="0.25">
      <c r="A395" s="1">
        <f t="shared" si="5"/>
        <v>383</v>
      </c>
      <c r="B395" s="116">
        <f>'Initial Client Information'!B395</f>
        <v>0</v>
      </c>
      <c r="C395" s="117">
        <f>'Initial Client Information'!C395</f>
        <v>0</v>
      </c>
      <c r="D395" s="118">
        <f>'Initial Client Information'!D395</f>
        <v>0</v>
      </c>
      <c r="E395" s="130">
        <f>'Initial Client Information'!E395</f>
        <v>0</v>
      </c>
      <c r="F395" s="140"/>
      <c r="G395" s="136"/>
      <c r="H395" s="136"/>
      <c r="I395" s="142"/>
      <c r="J395" s="176">
        <f>'Discharge Information'!F395</f>
        <v>0</v>
      </c>
      <c r="K395" s="87"/>
    </row>
    <row r="396" spans="1:11" ht="60" customHeight="1" x14ac:dyDescent="0.25">
      <c r="A396" s="1">
        <f t="shared" si="5"/>
        <v>384</v>
      </c>
      <c r="B396" s="116">
        <f>'Initial Client Information'!B396</f>
        <v>0</v>
      </c>
      <c r="C396" s="117">
        <f>'Initial Client Information'!C396</f>
        <v>0</v>
      </c>
      <c r="D396" s="118">
        <f>'Initial Client Information'!D396</f>
        <v>0</v>
      </c>
      <c r="E396" s="130">
        <f>'Initial Client Information'!E396</f>
        <v>0</v>
      </c>
      <c r="F396" s="140"/>
      <c r="G396" s="136"/>
      <c r="H396" s="136"/>
      <c r="I396" s="142"/>
      <c r="J396" s="176">
        <f>'Discharge Information'!F396</f>
        <v>0</v>
      </c>
      <c r="K396" s="87"/>
    </row>
    <row r="397" spans="1:11" ht="60" customHeight="1" x14ac:dyDescent="0.25">
      <c r="A397" s="1">
        <f t="shared" si="5"/>
        <v>385</v>
      </c>
      <c r="B397" s="116">
        <f>'Initial Client Information'!B397</f>
        <v>0</v>
      </c>
      <c r="C397" s="117">
        <f>'Initial Client Information'!C397</f>
        <v>0</v>
      </c>
      <c r="D397" s="118">
        <f>'Initial Client Information'!D397</f>
        <v>0</v>
      </c>
      <c r="E397" s="130">
        <f>'Initial Client Information'!E397</f>
        <v>0</v>
      </c>
      <c r="F397" s="140"/>
      <c r="G397" s="136"/>
      <c r="H397" s="136"/>
      <c r="I397" s="142"/>
      <c r="J397" s="176">
        <f>'Discharge Information'!F397</f>
        <v>0</v>
      </c>
      <c r="K397" s="87"/>
    </row>
    <row r="398" spans="1:11" ht="60" customHeight="1" x14ac:dyDescent="0.25">
      <c r="A398" s="1">
        <f t="shared" ref="A398:A461" si="6">ROW(A386)</f>
        <v>386</v>
      </c>
      <c r="B398" s="116">
        <f>'Initial Client Information'!B398</f>
        <v>0</v>
      </c>
      <c r="C398" s="117">
        <f>'Initial Client Information'!C398</f>
        <v>0</v>
      </c>
      <c r="D398" s="118">
        <f>'Initial Client Information'!D398</f>
        <v>0</v>
      </c>
      <c r="E398" s="130">
        <f>'Initial Client Information'!E398</f>
        <v>0</v>
      </c>
      <c r="F398" s="140"/>
      <c r="G398" s="136"/>
      <c r="H398" s="136"/>
      <c r="I398" s="142"/>
      <c r="J398" s="176">
        <f>'Discharge Information'!F398</f>
        <v>0</v>
      </c>
      <c r="K398" s="87"/>
    </row>
    <row r="399" spans="1:11" ht="60" customHeight="1" x14ac:dyDescent="0.25">
      <c r="A399" s="1">
        <f t="shared" si="6"/>
        <v>387</v>
      </c>
      <c r="B399" s="116">
        <f>'Initial Client Information'!B399</f>
        <v>0</v>
      </c>
      <c r="C399" s="117">
        <f>'Initial Client Information'!C399</f>
        <v>0</v>
      </c>
      <c r="D399" s="118">
        <f>'Initial Client Information'!D399</f>
        <v>0</v>
      </c>
      <c r="E399" s="130">
        <f>'Initial Client Information'!E399</f>
        <v>0</v>
      </c>
      <c r="F399" s="140"/>
      <c r="G399" s="136"/>
      <c r="H399" s="136"/>
      <c r="I399" s="142"/>
      <c r="J399" s="176">
        <f>'Discharge Information'!F399</f>
        <v>0</v>
      </c>
      <c r="K399" s="87"/>
    </row>
    <row r="400" spans="1:11" ht="60" customHeight="1" x14ac:dyDescent="0.25">
      <c r="A400" s="1">
        <f t="shared" si="6"/>
        <v>388</v>
      </c>
      <c r="B400" s="116">
        <f>'Initial Client Information'!B400</f>
        <v>0</v>
      </c>
      <c r="C400" s="117">
        <f>'Initial Client Information'!C400</f>
        <v>0</v>
      </c>
      <c r="D400" s="118">
        <f>'Initial Client Information'!D400</f>
        <v>0</v>
      </c>
      <c r="E400" s="130">
        <f>'Initial Client Information'!E400</f>
        <v>0</v>
      </c>
      <c r="F400" s="140"/>
      <c r="G400" s="136"/>
      <c r="H400" s="136"/>
      <c r="I400" s="142"/>
      <c r="J400" s="176">
        <f>'Discharge Information'!F400</f>
        <v>0</v>
      </c>
      <c r="K400" s="87"/>
    </row>
    <row r="401" spans="1:11" ht="60" customHeight="1" x14ac:dyDescent="0.25">
      <c r="A401" s="1">
        <f t="shared" si="6"/>
        <v>389</v>
      </c>
      <c r="B401" s="116">
        <f>'Initial Client Information'!B401</f>
        <v>0</v>
      </c>
      <c r="C401" s="117">
        <f>'Initial Client Information'!C401</f>
        <v>0</v>
      </c>
      <c r="D401" s="118">
        <f>'Initial Client Information'!D401</f>
        <v>0</v>
      </c>
      <c r="E401" s="130">
        <f>'Initial Client Information'!E401</f>
        <v>0</v>
      </c>
      <c r="F401" s="140"/>
      <c r="G401" s="136"/>
      <c r="H401" s="136"/>
      <c r="I401" s="142"/>
      <c r="J401" s="176">
        <f>'Discharge Information'!F401</f>
        <v>0</v>
      </c>
      <c r="K401" s="87"/>
    </row>
    <row r="402" spans="1:11" ht="60" customHeight="1" x14ac:dyDescent="0.25">
      <c r="A402" s="1">
        <f t="shared" si="6"/>
        <v>390</v>
      </c>
      <c r="B402" s="116">
        <f>'Initial Client Information'!B402</f>
        <v>0</v>
      </c>
      <c r="C402" s="117">
        <f>'Initial Client Information'!C402</f>
        <v>0</v>
      </c>
      <c r="D402" s="118">
        <f>'Initial Client Information'!D402</f>
        <v>0</v>
      </c>
      <c r="E402" s="130">
        <f>'Initial Client Information'!E402</f>
        <v>0</v>
      </c>
      <c r="F402" s="140"/>
      <c r="G402" s="136"/>
      <c r="H402" s="136"/>
      <c r="I402" s="142"/>
      <c r="J402" s="176">
        <f>'Discharge Information'!F402</f>
        <v>0</v>
      </c>
      <c r="K402" s="87"/>
    </row>
    <row r="403" spans="1:11" ht="60" customHeight="1" x14ac:dyDescent="0.25">
      <c r="A403" s="1">
        <f t="shared" si="6"/>
        <v>391</v>
      </c>
      <c r="B403" s="116">
        <f>'Initial Client Information'!B403</f>
        <v>0</v>
      </c>
      <c r="C403" s="117">
        <f>'Initial Client Information'!C403</f>
        <v>0</v>
      </c>
      <c r="D403" s="118">
        <f>'Initial Client Information'!D403</f>
        <v>0</v>
      </c>
      <c r="E403" s="130">
        <f>'Initial Client Information'!E403</f>
        <v>0</v>
      </c>
      <c r="F403" s="140"/>
      <c r="G403" s="136"/>
      <c r="H403" s="136"/>
      <c r="I403" s="142"/>
      <c r="J403" s="176">
        <f>'Discharge Information'!F403</f>
        <v>0</v>
      </c>
      <c r="K403" s="87"/>
    </row>
    <row r="404" spans="1:11" ht="60" customHeight="1" x14ac:dyDescent="0.25">
      <c r="A404" s="1">
        <f t="shared" si="6"/>
        <v>392</v>
      </c>
      <c r="B404" s="116">
        <f>'Initial Client Information'!B404</f>
        <v>0</v>
      </c>
      <c r="C404" s="117">
        <f>'Initial Client Information'!C404</f>
        <v>0</v>
      </c>
      <c r="D404" s="118">
        <f>'Initial Client Information'!D404</f>
        <v>0</v>
      </c>
      <c r="E404" s="130">
        <f>'Initial Client Information'!E404</f>
        <v>0</v>
      </c>
      <c r="F404" s="140"/>
      <c r="G404" s="136"/>
      <c r="H404" s="136"/>
      <c r="I404" s="142"/>
      <c r="J404" s="176">
        <f>'Discharge Information'!F404</f>
        <v>0</v>
      </c>
      <c r="K404" s="87"/>
    </row>
    <row r="405" spans="1:11" ht="60" customHeight="1" x14ac:dyDescent="0.25">
      <c r="A405" s="1">
        <f t="shared" si="6"/>
        <v>393</v>
      </c>
      <c r="B405" s="116">
        <f>'Initial Client Information'!B405</f>
        <v>0</v>
      </c>
      <c r="C405" s="117">
        <f>'Initial Client Information'!C405</f>
        <v>0</v>
      </c>
      <c r="D405" s="118">
        <f>'Initial Client Information'!D405</f>
        <v>0</v>
      </c>
      <c r="E405" s="130">
        <f>'Initial Client Information'!E405</f>
        <v>0</v>
      </c>
      <c r="F405" s="140"/>
      <c r="G405" s="136"/>
      <c r="H405" s="136"/>
      <c r="I405" s="142"/>
      <c r="J405" s="176">
        <f>'Discharge Information'!F405</f>
        <v>0</v>
      </c>
      <c r="K405" s="87"/>
    </row>
    <row r="406" spans="1:11" ht="60" customHeight="1" x14ac:dyDescent="0.25">
      <c r="A406" s="1">
        <f t="shared" si="6"/>
        <v>394</v>
      </c>
      <c r="B406" s="116">
        <f>'Initial Client Information'!B406</f>
        <v>0</v>
      </c>
      <c r="C406" s="117">
        <f>'Initial Client Information'!C406</f>
        <v>0</v>
      </c>
      <c r="D406" s="118">
        <f>'Initial Client Information'!D406</f>
        <v>0</v>
      </c>
      <c r="E406" s="130">
        <f>'Initial Client Information'!E406</f>
        <v>0</v>
      </c>
      <c r="F406" s="140"/>
      <c r="G406" s="136"/>
      <c r="H406" s="136"/>
      <c r="I406" s="142"/>
      <c r="J406" s="176">
        <f>'Discharge Information'!F406</f>
        <v>0</v>
      </c>
      <c r="K406" s="87"/>
    </row>
    <row r="407" spans="1:11" ht="60" customHeight="1" x14ac:dyDescent="0.25">
      <c r="A407" s="1">
        <f t="shared" si="6"/>
        <v>395</v>
      </c>
      <c r="B407" s="116">
        <f>'Initial Client Information'!B407</f>
        <v>0</v>
      </c>
      <c r="C407" s="117">
        <f>'Initial Client Information'!C407</f>
        <v>0</v>
      </c>
      <c r="D407" s="118">
        <f>'Initial Client Information'!D407</f>
        <v>0</v>
      </c>
      <c r="E407" s="130">
        <f>'Initial Client Information'!E407</f>
        <v>0</v>
      </c>
      <c r="F407" s="140"/>
      <c r="G407" s="136"/>
      <c r="H407" s="136"/>
      <c r="I407" s="142"/>
      <c r="J407" s="176">
        <f>'Discharge Information'!F407</f>
        <v>0</v>
      </c>
      <c r="K407" s="87"/>
    </row>
    <row r="408" spans="1:11" ht="60" customHeight="1" x14ac:dyDescent="0.25">
      <c r="A408" s="1">
        <f t="shared" si="6"/>
        <v>396</v>
      </c>
      <c r="B408" s="116">
        <f>'Initial Client Information'!B408</f>
        <v>0</v>
      </c>
      <c r="C408" s="117">
        <f>'Initial Client Information'!C408</f>
        <v>0</v>
      </c>
      <c r="D408" s="118">
        <f>'Initial Client Information'!D408</f>
        <v>0</v>
      </c>
      <c r="E408" s="130">
        <f>'Initial Client Information'!E408</f>
        <v>0</v>
      </c>
      <c r="F408" s="140"/>
      <c r="G408" s="136"/>
      <c r="H408" s="136"/>
      <c r="I408" s="142"/>
      <c r="J408" s="176">
        <f>'Discharge Information'!F408</f>
        <v>0</v>
      </c>
      <c r="K408" s="87"/>
    </row>
    <row r="409" spans="1:11" ht="60" customHeight="1" x14ac:dyDescent="0.25">
      <c r="A409" s="1">
        <f t="shared" si="6"/>
        <v>397</v>
      </c>
      <c r="B409" s="116">
        <f>'Initial Client Information'!B409</f>
        <v>0</v>
      </c>
      <c r="C409" s="117">
        <f>'Initial Client Information'!C409</f>
        <v>0</v>
      </c>
      <c r="D409" s="118">
        <f>'Initial Client Information'!D409</f>
        <v>0</v>
      </c>
      <c r="E409" s="130">
        <f>'Initial Client Information'!E409</f>
        <v>0</v>
      </c>
      <c r="F409" s="140"/>
      <c r="G409" s="136"/>
      <c r="H409" s="136"/>
      <c r="I409" s="142"/>
      <c r="J409" s="176">
        <f>'Discharge Information'!F409</f>
        <v>0</v>
      </c>
      <c r="K409" s="87"/>
    </row>
    <row r="410" spans="1:11" ht="60" customHeight="1" x14ac:dyDescent="0.25">
      <c r="A410" s="1">
        <f t="shared" si="6"/>
        <v>398</v>
      </c>
      <c r="B410" s="116">
        <f>'Initial Client Information'!B410</f>
        <v>0</v>
      </c>
      <c r="C410" s="117">
        <f>'Initial Client Information'!C410</f>
        <v>0</v>
      </c>
      <c r="D410" s="118">
        <f>'Initial Client Information'!D410</f>
        <v>0</v>
      </c>
      <c r="E410" s="130">
        <f>'Initial Client Information'!E410</f>
        <v>0</v>
      </c>
      <c r="F410" s="140"/>
      <c r="G410" s="136"/>
      <c r="H410" s="136"/>
      <c r="I410" s="142"/>
      <c r="J410" s="176">
        <f>'Discharge Information'!F410</f>
        <v>0</v>
      </c>
      <c r="K410" s="87"/>
    </row>
    <row r="411" spans="1:11" ht="60" customHeight="1" x14ac:dyDescent="0.25">
      <c r="A411" s="1">
        <f t="shared" si="6"/>
        <v>399</v>
      </c>
      <c r="B411" s="116">
        <f>'Initial Client Information'!B411</f>
        <v>0</v>
      </c>
      <c r="C411" s="117">
        <f>'Initial Client Information'!C411</f>
        <v>0</v>
      </c>
      <c r="D411" s="118">
        <f>'Initial Client Information'!D411</f>
        <v>0</v>
      </c>
      <c r="E411" s="130">
        <f>'Initial Client Information'!E411</f>
        <v>0</v>
      </c>
      <c r="F411" s="140"/>
      <c r="G411" s="136"/>
      <c r="H411" s="136"/>
      <c r="I411" s="142"/>
      <c r="J411" s="176">
        <f>'Discharge Information'!F411</f>
        <v>0</v>
      </c>
      <c r="K411" s="87"/>
    </row>
    <row r="412" spans="1:11" ht="60" customHeight="1" x14ac:dyDescent="0.25">
      <c r="A412" s="1">
        <f t="shared" si="6"/>
        <v>400</v>
      </c>
      <c r="B412" s="116">
        <f>'Initial Client Information'!B412</f>
        <v>0</v>
      </c>
      <c r="C412" s="117">
        <f>'Initial Client Information'!C412</f>
        <v>0</v>
      </c>
      <c r="D412" s="118">
        <f>'Initial Client Information'!D412</f>
        <v>0</v>
      </c>
      <c r="E412" s="130">
        <f>'Initial Client Information'!E412</f>
        <v>0</v>
      </c>
      <c r="F412" s="140"/>
      <c r="G412" s="136"/>
      <c r="H412" s="136"/>
      <c r="I412" s="142"/>
      <c r="J412" s="176">
        <f>'Discharge Information'!F412</f>
        <v>0</v>
      </c>
      <c r="K412" s="87"/>
    </row>
    <row r="413" spans="1:11" ht="60" customHeight="1" x14ac:dyDescent="0.25">
      <c r="A413" s="1">
        <f t="shared" si="6"/>
        <v>401</v>
      </c>
      <c r="B413" s="116">
        <f>'Initial Client Information'!B413</f>
        <v>0</v>
      </c>
      <c r="C413" s="117">
        <f>'Initial Client Information'!C413</f>
        <v>0</v>
      </c>
      <c r="D413" s="118">
        <f>'Initial Client Information'!D413</f>
        <v>0</v>
      </c>
      <c r="E413" s="130">
        <f>'Initial Client Information'!E413</f>
        <v>0</v>
      </c>
      <c r="F413" s="140"/>
      <c r="G413" s="136"/>
      <c r="H413" s="136"/>
      <c r="I413" s="142"/>
      <c r="J413" s="176">
        <f>'Discharge Information'!F413</f>
        <v>0</v>
      </c>
      <c r="K413" s="87"/>
    </row>
    <row r="414" spans="1:11" ht="60" customHeight="1" x14ac:dyDescent="0.25">
      <c r="A414" s="1">
        <f t="shared" si="6"/>
        <v>402</v>
      </c>
      <c r="B414" s="116">
        <f>'Initial Client Information'!B414</f>
        <v>0</v>
      </c>
      <c r="C414" s="117">
        <f>'Initial Client Information'!C414</f>
        <v>0</v>
      </c>
      <c r="D414" s="118">
        <f>'Initial Client Information'!D414</f>
        <v>0</v>
      </c>
      <c r="E414" s="130">
        <f>'Initial Client Information'!E414</f>
        <v>0</v>
      </c>
      <c r="F414" s="140"/>
      <c r="G414" s="136"/>
      <c r="H414" s="136"/>
      <c r="I414" s="142"/>
      <c r="J414" s="176">
        <f>'Discharge Information'!F414</f>
        <v>0</v>
      </c>
      <c r="K414" s="87"/>
    </row>
    <row r="415" spans="1:11" ht="60" customHeight="1" x14ac:dyDescent="0.25">
      <c r="A415" s="1">
        <f t="shared" si="6"/>
        <v>403</v>
      </c>
      <c r="B415" s="116">
        <f>'Initial Client Information'!B415</f>
        <v>0</v>
      </c>
      <c r="C415" s="117">
        <f>'Initial Client Information'!C415</f>
        <v>0</v>
      </c>
      <c r="D415" s="118">
        <f>'Initial Client Information'!D415</f>
        <v>0</v>
      </c>
      <c r="E415" s="130">
        <f>'Initial Client Information'!E415</f>
        <v>0</v>
      </c>
      <c r="F415" s="140"/>
      <c r="G415" s="136"/>
      <c r="H415" s="136"/>
      <c r="I415" s="142"/>
      <c r="J415" s="176">
        <f>'Discharge Information'!F415</f>
        <v>0</v>
      </c>
      <c r="K415" s="87"/>
    </row>
    <row r="416" spans="1:11" ht="60" customHeight="1" x14ac:dyDescent="0.25">
      <c r="A416" s="1">
        <f t="shared" si="6"/>
        <v>404</v>
      </c>
      <c r="B416" s="116">
        <f>'Initial Client Information'!B416</f>
        <v>0</v>
      </c>
      <c r="C416" s="117">
        <f>'Initial Client Information'!C416</f>
        <v>0</v>
      </c>
      <c r="D416" s="118">
        <f>'Initial Client Information'!D416</f>
        <v>0</v>
      </c>
      <c r="E416" s="130">
        <f>'Initial Client Information'!E416</f>
        <v>0</v>
      </c>
      <c r="F416" s="140"/>
      <c r="G416" s="136"/>
      <c r="H416" s="136"/>
      <c r="I416" s="142"/>
      <c r="J416" s="176">
        <f>'Discharge Information'!F416</f>
        <v>0</v>
      </c>
      <c r="K416" s="87"/>
    </row>
    <row r="417" spans="1:11" ht="60" customHeight="1" x14ac:dyDescent="0.25">
      <c r="A417" s="1">
        <f t="shared" si="6"/>
        <v>405</v>
      </c>
      <c r="B417" s="116">
        <f>'Initial Client Information'!B417</f>
        <v>0</v>
      </c>
      <c r="C417" s="117">
        <f>'Initial Client Information'!C417</f>
        <v>0</v>
      </c>
      <c r="D417" s="118">
        <f>'Initial Client Information'!D417</f>
        <v>0</v>
      </c>
      <c r="E417" s="130">
        <f>'Initial Client Information'!E417</f>
        <v>0</v>
      </c>
      <c r="F417" s="140"/>
      <c r="G417" s="136"/>
      <c r="H417" s="136"/>
      <c r="I417" s="142"/>
      <c r="J417" s="176">
        <f>'Discharge Information'!F417</f>
        <v>0</v>
      </c>
      <c r="K417" s="87"/>
    </row>
    <row r="418" spans="1:11" ht="60" customHeight="1" x14ac:dyDescent="0.25">
      <c r="A418" s="1">
        <f t="shared" si="6"/>
        <v>406</v>
      </c>
      <c r="B418" s="116">
        <f>'Initial Client Information'!B418</f>
        <v>0</v>
      </c>
      <c r="C418" s="117">
        <f>'Initial Client Information'!C418</f>
        <v>0</v>
      </c>
      <c r="D418" s="118">
        <f>'Initial Client Information'!D418</f>
        <v>0</v>
      </c>
      <c r="E418" s="130">
        <f>'Initial Client Information'!E418</f>
        <v>0</v>
      </c>
      <c r="F418" s="140"/>
      <c r="G418" s="136"/>
      <c r="H418" s="136"/>
      <c r="I418" s="142"/>
      <c r="J418" s="176">
        <f>'Discharge Information'!F418</f>
        <v>0</v>
      </c>
      <c r="K418" s="87"/>
    </row>
    <row r="419" spans="1:11" ht="60" customHeight="1" x14ac:dyDescent="0.25">
      <c r="A419" s="1">
        <f t="shared" si="6"/>
        <v>407</v>
      </c>
      <c r="B419" s="116">
        <f>'Initial Client Information'!B419</f>
        <v>0</v>
      </c>
      <c r="C419" s="117">
        <f>'Initial Client Information'!C419</f>
        <v>0</v>
      </c>
      <c r="D419" s="118">
        <f>'Initial Client Information'!D419</f>
        <v>0</v>
      </c>
      <c r="E419" s="130">
        <f>'Initial Client Information'!E419</f>
        <v>0</v>
      </c>
      <c r="F419" s="140"/>
      <c r="G419" s="136"/>
      <c r="H419" s="136"/>
      <c r="I419" s="142"/>
      <c r="J419" s="176">
        <f>'Discharge Information'!F419</f>
        <v>0</v>
      </c>
      <c r="K419" s="87"/>
    </row>
    <row r="420" spans="1:11" ht="60" customHeight="1" x14ac:dyDescent="0.25">
      <c r="A420" s="1">
        <f t="shared" si="6"/>
        <v>408</v>
      </c>
      <c r="B420" s="116">
        <f>'Initial Client Information'!B420</f>
        <v>0</v>
      </c>
      <c r="C420" s="117">
        <f>'Initial Client Information'!C420</f>
        <v>0</v>
      </c>
      <c r="D420" s="118">
        <f>'Initial Client Information'!D420</f>
        <v>0</v>
      </c>
      <c r="E420" s="130">
        <f>'Initial Client Information'!E420</f>
        <v>0</v>
      </c>
      <c r="F420" s="140"/>
      <c r="G420" s="136"/>
      <c r="H420" s="136"/>
      <c r="I420" s="142"/>
      <c r="J420" s="176">
        <f>'Discharge Information'!F420</f>
        <v>0</v>
      </c>
      <c r="K420" s="87"/>
    </row>
    <row r="421" spans="1:11" ht="60" customHeight="1" x14ac:dyDescent="0.25">
      <c r="A421" s="1">
        <f t="shared" si="6"/>
        <v>409</v>
      </c>
      <c r="B421" s="116">
        <f>'Initial Client Information'!B421</f>
        <v>0</v>
      </c>
      <c r="C421" s="117">
        <f>'Initial Client Information'!C421</f>
        <v>0</v>
      </c>
      <c r="D421" s="118">
        <f>'Initial Client Information'!D421</f>
        <v>0</v>
      </c>
      <c r="E421" s="130">
        <f>'Initial Client Information'!E421</f>
        <v>0</v>
      </c>
      <c r="F421" s="140"/>
      <c r="G421" s="136"/>
      <c r="H421" s="136"/>
      <c r="I421" s="142"/>
      <c r="J421" s="176">
        <f>'Discharge Information'!F421</f>
        <v>0</v>
      </c>
      <c r="K421" s="87"/>
    </row>
    <row r="422" spans="1:11" ht="60" customHeight="1" x14ac:dyDescent="0.25">
      <c r="A422" s="1">
        <f t="shared" si="6"/>
        <v>410</v>
      </c>
      <c r="B422" s="116">
        <f>'Initial Client Information'!B422</f>
        <v>0</v>
      </c>
      <c r="C422" s="117">
        <f>'Initial Client Information'!C422</f>
        <v>0</v>
      </c>
      <c r="D422" s="118">
        <f>'Initial Client Information'!D422</f>
        <v>0</v>
      </c>
      <c r="E422" s="130">
        <f>'Initial Client Information'!E422</f>
        <v>0</v>
      </c>
      <c r="F422" s="140"/>
      <c r="G422" s="136"/>
      <c r="H422" s="136"/>
      <c r="I422" s="142"/>
      <c r="J422" s="176">
        <f>'Discharge Information'!F422</f>
        <v>0</v>
      </c>
      <c r="K422" s="87"/>
    </row>
    <row r="423" spans="1:11" ht="60" customHeight="1" x14ac:dyDescent="0.25">
      <c r="A423" s="1">
        <f t="shared" si="6"/>
        <v>411</v>
      </c>
      <c r="B423" s="116">
        <f>'Initial Client Information'!B423</f>
        <v>0</v>
      </c>
      <c r="C423" s="117">
        <f>'Initial Client Information'!C423</f>
        <v>0</v>
      </c>
      <c r="D423" s="118">
        <f>'Initial Client Information'!D423</f>
        <v>0</v>
      </c>
      <c r="E423" s="130">
        <f>'Initial Client Information'!E423</f>
        <v>0</v>
      </c>
      <c r="F423" s="140"/>
      <c r="G423" s="136"/>
      <c r="H423" s="136"/>
      <c r="I423" s="142"/>
      <c r="J423" s="176">
        <f>'Discharge Information'!F423</f>
        <v>0</v>
      </c>
      <c r="K423" s="87"/>
    </row>
    <row r="424" spans="1:11" ht="60" customHeight="1" x14ac:dyDescent="0.25">
      <c r="A424" s="1">
        <f t="shared" si="6"/>
        <v>412</v>
      </c>
      <c r="B424" s="116">
        <f>'Initial Client Information'!B424</f>
        <v>0</v>
      </c>
      <c r="C424" s="117">
        <f>'Initial Client Information'!C424</f>
        <v>0</v>
      </c>
      <c r="D424" s="118">
        <f>'Initial Client Information'!D424</f>
        <v>0</v>
      </c>
      <c r="E424" s="130">
        <f>'Initial Client Information'!E424</f>
        <v>0</v>
      </c>
      <c r="F424" s="140"/>
      <c r="G424" s="136"/>
      <c r="H424" s="136"/>
      <c r="I424" s="142"/>
      <c r="J424" s="176">
        <f>'Discharge Information'!F424</f>
        <v>0</v>
      </c>
      <c r="K424" s="87"/>
    </row>
    <row r="425" spans="1:11" ht="60" customHeight="1" x14ac:dyDescent="0.25">
      <c r="A425" s="1">
        <f t="shared" si="6"/>
        <v>413</v>
      </c>
      <c r="B425" s="116">
        <f>'Initial Client Information'!B425</f>
        <v>0</v>
      </c>
      <c r="C425" s="117">
        <f>'Initial Client Information'!C425</f>
        <v>0</v>
      </c>
      <c r="D425" s="118">
        <f>'Initial Client Information'!D425</f>
        <v>0</v>
      </c>
      <c r="E425" s="130">
        <f>'Initial Client Information'!E425</f>
        <v>0</v>
      </c>
      <c r="F425" s="140"/>
      <c r="G425" s="136"/>
      <c r="H425" s="136"/>
      <c r="I425" s="142"/>
      <c r="J425" s="176">
        <f>'Discharge Information'!F425</f>
        <v>0</v>
      </c>
      <c r="K425" s="87"/>
    </row>
    <row r="426" spans="1:11" ht="60" customHeight="1" x14ac:dyDescent="0.25">
      <c r="A426" s="1">
        <f t="shared" si="6"/>
        <v>414</v>
      </c>
      <c r="B426" s="116">
        <f>'Initial Client Information'!B426</f>
        <v>0</v>
      </c>
      <c r="C426" s="117">
        <f>'Initial Client Information'!C426</f>
        <v>0</v>
      </c>
      <c r="D426" s="118">
        <f>'Initial Client Information'!D426</f>
        <v>0</v>
      </c>
      <c r="E426" s="130">
        <f>'Initial Client Information'!E426</f>
        <v>0</v>
      </c>
      <c r="F426" s="140"/>
      <c r="G426" s="136"/>
      <c r="H426" s="136"/>
      <c r="I426" s="142"/>
      <c r="J426" s="176">
        <f>'Discharge Information'!F426</f>
        <v>0</v>
      </c>
      <c r="K426" s="87"/>
    </row>
    <row r="427" spans="1:11" ht="60" customHeight="1" x14ac:dyDescent="0.25">
      <c r="A427" s="1">
        <f t="shared" si="6"/>
        <v>415</v>
      </c>
      <c r="B427" s="116">
        <f>'Initial Client Information'!B427</f>
        <v>0</v>
      </c>
      <c r="C427" s="117">
        <f>'Initial Client Information'!C427</f>
        <v>0</v>
      </c>
      <c r="D427" s="118">
        <f>'Initial Client Information'!D427</f>
        <v>0</v>
      </c>
      <c r="E427" s="130">
        <f>'Initial Client Information'!E427</f>
        <v>0</v>
      </c>
      <c r="F427" s="140"/>
      <c r="G427" s="136"/>
      <c r="H427" s="136"/>
      <c r="I427" s="142"/>
      <c r="J427" s="176">
        <f>'Discharge Information'!F427</f>
        <v>0</v>
      </c>
      <c r="K427" s="87"/>
    </row>
    <row r="428" spans="1:11" ht="60" customHeight="1" x14ac:dyDescent="0.25">
      <c r="A428" s="1">
        <f t="shared" si="6"/>
        <v>416</v>
      </c>
      <c r="B428" s="116">
        <f>'Initial Client Information'!B428</f>
        <v>0</v>
      </c>
      <c r="C428" s="117">
        <f>'Initial Client Information'!C428</f>
        <v>0</v>
      </c>
      <c r="D428" s="118">
        <f>'Initial Client Information'!D428</f>
        <v>0</v>
      </c>
      <c r="E428" s="130">
        <f>'Initial Client Information'!E428</f>
        <v>0</v>
      </c>
      <c r="F428" s="140"/>
      <c r="G428" s="136"/>
      <c r="H428" s="136"/>
      <c r="I428" s="142"/>
      <c r="J428" s="176">
        <f>'Discharge Information'!F428</f>
        <v>0</v>
      </c>
      <c r="K428" s="87"/>
    </row>
    <row r="429" spans="1:11" ht="60" customHeight="1" x14ac:dyDescent="0.25">
      <c r="A429" s="1">
        <f t="shared" si="6"/>
        <v>417</v>
      </c>
      <c r="B429" s="116">
        <f>'Initial Client Information'!B429</f>
        <v>0</v>
      </c>
      <c r="C429" s="117">
        <f>'Initial Client Information'!C429</f>
        <v>0</v>
      </c>
      <c r="D429" s="118">
        <f>'Initial Client Information'!D429</f>
        <v>0</v>
      </c>
      <c r="E429" s="130">
        <f>'Initial Client Information'!E429</f>
        <v>0</v>
      </c>
      <c r="F429" s="140"/>
      <c r="G429" s="136"/>
      <c r="H429" s="136"/>
      <c r="I429" s="142"/>
      <c r="J429" s="176">
        <f>'Discharge Information'!F429</f>
        <v>0</v>
      </c>
      <c r="K429" s="87"/>
    </row>
    <row r="430" spans="1:11" ht="60" customHeight="1" x14ac:dyDescent="0.25">
      <c r="A430" s="1">
        <f t="shared" si="6"/>
        <v>418</v>
      </c>
      <c r="B430" s="116">
        <f>'Initial Client Information'!B430</f>
        <v>0</v>
      </c>
      <c r="C430" s="117">
        <f>'Initial Client Information'!C430</f>
        <v>0</v>
      </c>
      <c r="D430" s="118">
        <f>'Initial Client Information'!D430</f>
        <v>0</v>
      </c>
      <c r="E430" s="130">
        <f>'Initial Client Information'!E430</f>
        <v>0</v>
      </c>
      <c r="F430" s="140"/>
      <c r="G430" s="136"/>
      <c r="H430" s="136"/>
      <c r="I430" s="142"/>
      <c r="J430" s="176">
        <f>'Discharge Information'!F430</f>
        <v>0</v>
      </c>
      <c r="K430" s="87"/>
    </row>
    <row r="431" spans="1:11" ht="60" customHeight="1" x14ac:dyDescent="0.25">
      <c r="A431" s="1">
        <f t="shared" si="6"/>
        <v>419</v>
      </c>
      <c r="B431" s="116">
        <f>'Initial Client Information'!B431</f>
        <v>0</v>
      </c>
      <c r="C431" s="117">
        <f>'Initial Client Information'!C431</f>
        <v>0</v>
      </c>
      <c r="D431" s="118">
        <f>'Initial Client Information'!D431</f>
        <v>0</v>
      </c>
      <c r="E431" s="130">
        <f>'Initial Client Information'!E431</f>
        <v>0</v>
      </c>
      <c r="F431" s="140"/>
      <c r="G431" s="136"/>
      <c r="H431" s="136"/>
      <c r="I431" s="142"/>
      <c r="J431" s="176">
        <f>'Discharge Information'!F431</f>
        <v>0</v>
      </c>
      <c r="K431" s="87"/>
    </row>
    <row r="432" spans="1:11" ht="60" customHeight="1" x14ac:dyDescent="0.25">
      <c r="A432" s="1">
        <f t="shared" si="6"/>
        <v>420</v>
      </c>
      <c r="B432" s="116">
        <f>'Initial Client Information'!B432</f>
        <v>0</v>
      </c>
      <c r="C432" s="117">
        <f>'Initial Client Information'!C432</f>
        <v>0</v>
      </c>
      <c r="D432" s="118">
        <f>'Initial Client Information'!D432</f>
        <v>0</v>
      </c>
      <c r="E432" s="130">
        <f>'Initial Client Information'!E432</f>
        <v>0</v>
      </c>
      <c r="F432" s="140"/>
      <c r="G432" s="136"/>
      <c r="H432" s="136"/>
      <c r="I432" s="142"/>
      <c r="J432" s="176">
        <f>'Discharge Information'!F432</f>
        <v>0</v>
      </c>
      <c r="K432" s="87"/>
    </row>
    <row r="433" spans="1:11" ht="60" customHeight="1" x14ac:dyDescent="0.25">
      <c r="A433" s="1">
        <f t="shared" si="6"/>
        <v>421</v>
      </c>
      <c r="B433" s="116">
        <f>'Initial Client Information'!B433</f>
        <v>0</v>
      </c>
      <c r="C433" s="117">
        <f>'Initial Client Information'!C433</f>
        <v>0</v>
      </c>
      <c r="D433" s="118">
        <f>'Initial Client Information'!D433</f>
        <v>0</v>
      </c>
      <c r="E433" s="130">
        <f>'Initial Client Information'!E433</f>
        <v>0</v>
      </c>
      <c r="F433" s="140"/>
      <c r="G433" s="136"/>
      <c r="H433" s="136"/>
      <c r="I433" s="142"/>
      <c r="J433" s="176">
        <f>'Discharge Information'!F433</f>
        <v>0</v>
      </c>
      <c r="K433" s="87"/>
    </row>
    <row r="434" spans="1:11" ht="60" customHeight="1" x14ac:dyDescent="0.25">
      <c r="A434" s="1">
        <f t="shared" si="6"/>
        <v>422</v>
      </c>
      <c r="B434" s="116">
        <f>'Initial Client Information'!B434</f>
        <v>0</v>
      </c>
      <c r="C434" s="117">
        <f>'Initial Client Information'!C434</f>
        <v>0</v>
      </c>
      <c r="D434" s="118">
        <f>'Initial Client Information'!D434</f>
        <v>0</v>
      </c>
      <c r="E434" s="130">
        <f>'Initial Client Information'!E434</f>
        <v>0</v>
      </c>
      <c r="F434" s="140"/>
      <c r="G434" s="136"/>
      <c r="H434" s="136"/>
      <c r="I434" s="142"/>
      <c r="J434" s="176">
        <f>'Discharge Information'!F434</f>
        <v>0</v>
      </c>
      <c r="K434" s="87"/>
    </row>
    <row r="435" spans="1:11" ht="60" customHeight="1" x14ac:dyDescent="0.25">
      <c r="A435" s="1">
        <f t="shared" si="6"/>
        <v>423</v>
      </c>
      <c r="B435" s="116">
        <f>'Initial Client Information'!B435</f>
        <v>0</v>
      </c>
      <c r="C435" s="117">
        <f>'Initial Client Information'!C435</f>
        <v>0</v>
      </c>
      <c r="D435" s="118">
        <f>'Initial Client Information'!D435</f>
        <v>0</v>
      </c>
      <c r="E435" s="130">
        <f>'Initial Client Information'!E435</f>
        <v>0</v>
      </c>
      <c r="F435" s="140"/>
      <c r="G435" s="136"/>
      <c r="H435" s="136"/>
      <c r="I435" s="142"/>
      <c r="J435" s="176">
        <f>'Discharge Information'!F435</f>
        <v>0</v>
      </c>
      <c r="K435" s="87"/>
    </row>
    <row r="436" spans="1:11" ht="60" customHeight="1" x14ac:dyDescent="0.25">
      <c r="A436" s="1">
        <f t="shared" si="6"/>
        <v>424</v>
      </c>
      <c r="B436" s="116">
        <f>'Initial Client Information'!B436</f>
        <v>0</v>
      </c>
      <c r="C436" s="117">
        <f>'Initial Client Information'!C436</f>
        <v>0</v>
      </c>
      <c r="D436" s="118">
        <f>'Initial Client Information'!D436</f>
        <v>0</v>
      </c>
      <c r="E436" s="130">
        <f>'Initial Client Information'!E436</f>
        <v>0</v>
      </c>
      <c r="F436" s="140"/>
      <c r="G436" s="136"/>
      <c r="H436" s="136"/>
      <c r="I436" s="142"/>
      <c r="J436" s="176">
        <f>'Discharge Information'!F436</f>
        <v>0</v>
      </c>
      <c r="K436" s="87"/>
    </row>
    <row r="437" spans="1:11" ht="60" customHeight="1" x14ac:dyDescent="0.25">
      <c r="A437" s="1">
        <f t="shared" si="6"/>
        <v>425</v>
      </c>
      <c r="B437" s="116">
        <f>'Initial Client Information'!B437</f>
        <v>0</v>
      </c>
      <c r="C437" s="117">
        <f>'Initial Client Information'!C437</f>
        <v>0</v>
      </c>
      <c r="D437" s="118">
        <f>'Initial Client Information'!D437</f>
        <v>0</v>
      </c>
      <c r="E437" s="130">
        <f>'Initial Client Information'!E437</f>
        <v>0</v>
      </c>
      <c r="F437" s="140"/>
      <c r="G437" s="136"/>
      <c r="H437" s="136"/>
      <c r="I437" s="142"/>
      <c r="J437" s="176">
        <f>'Discharge Information'!F437</f>
        <v>0</v>
      </c>
      <c r="K437" s="87"/>
    </row>
    <row r="438" spans="1:11" ht="60" customHeight="1" x14ac:dyDescent="0.25">
      <c r="A438" s="1">
        <f t="shared" si="6"/>
        <v>426</v>
      </c>
      <c r="B438" s="116">
        <f>'Initial Client Information'!B438</f>
        <v>0</v>
      </c>
      <c r="C438" s="117">
        <f>'Initial Client Information'!C438</f>
        <v>0</v>
      </c>
      <c r="D438" s="118">
        <f>'Initial Client Information'!D438</f>
        <v>0</v>
      </c>
      <c r="E438" s="130">
        <f>'Initial Client Information'!E438</f>
        <v>0</v>
      </c>
      <c r="F438" s="140"/>
      <c r="G438" s="136"/>
      <c r="H438" s="136"/>
      <c r="I438" s="142"/>
      <c r="J438" s="176">
        <f>'Discharge Information'!F438</f>
        <v>0</v>
      </c>
      <c r="K438" s="87"/>
    </row>
    <row r="439" spans="1:11" ht="60" customHeight="1" x14ac:dyDescent="0.25">
      <c r="A439" s="1">
        <f t="shared" si="6"/>
        <v>427</v>
      </c>
      <c r="B439" s="116">
        <f>'Initial Client Information'!B439</f>
        <v>0</v>
      </c>
      <c r="C439" s="117">
        <f>'Initial Client Information'!C439</f>
        <v>0</v>
      </c>
      <c r="D439" s="118">
        <f>'Initial Client Information'!D439</f>
        <v>0</v>
      </c>
      <c r="E439" s="130">
        <f>'Initial Client Information'!E439</f>
        <v>0</v>
      </c>
      <c r="F439" s="140"/>
      <c r="G439" s="136"/>
      <c r="H439" s="136"/>
      <c r="I439" s="142"/>
      <c r="J439" s="176">
        <f>'Discharge Information'!F439</f>
        <v>0</v>
      </c>
      <c r="K439" s="87"/>
    </row>
    <row r="440" spans="1:11" ht="60" customHeight="1" x14ac:dyDescent="0.25">
      <c r="A440" s="1">
        <f t="shared" si="6"/>
        <v>428</v>
      </c>
      <c r="B440" s="116">
        <f>'Initial Client Information'!B440</f>
        <v>0</v>
      </c>
      <c r="C440" s="117">
        <f>'Initial Client Information'!C440</f>
        <v>0</v>
      </c>
      <c r="D440" s="118">
        <f>'Initial Client Information'!D440</f>
        <v>0</v>
      </c>
      <c r="E440" s="130">
        <f>'Initial Client Information'!E440</f>
        <v>0</v>
      </c>
      <c r="F440" s="140"/>
      <c r="G440" s="136"/>
      <c r="H440" s="136"/>
      <c r="I440" s="142"/>
      <c r="J440" s="176">
        <f>'Discharge Information'!F440</f>
        <v>0</v>
      </c>
      <c r="K440" s="87"/>
    </row>
    <row r="441" spans="1:11" ht="60" customHeight="1" x14ac:dyDescent="0.25">
      <c r="A441" s="1">
        <f t="shared" si="6"/>
        <v>429</v>
      </c>
      <c r="B441" s="116">
        <f>'Initial Client Information'!B441</f>
        <v>0</v>
      </c>
      <c r="C441" s="117">
        <f>'Initial Client Information'!C441</f>
        <v>0</v>
      </c>
      <c r="D441" s="118">
        <f>'Initial Client Information'!D441</f>
        <v>0</v>
      </c>
      <c r="E441" s="130">
        <f>'Initial Client Information'!E441</f>
        <v>0</v>
      </c>
      <c r="F441" s="140"/>
      <c r="G441" s="136"/>
      <c r="H441" s="136"/>
      <c r="I441" s="142"/>
      <c r="J441" s="176">
        <f>'Discharge Information'!F441</f>
        <v>0</v>
      </c>
      <c r="K441" s="87"/>
    </row>
    <row r="442" spans="1:11" ht="60" customHeight="1" x14ac:dyDescent="0.25">
      <c r="A442" s="1">
        <f t="shared" si="6"/>
        <v>430</v>
      </c>
      <c r="B442" s="116">
        <f>'Initial Client Information'!B442</f>
        <v>0</v>
      </c>
      <c r="C442" s="117">
        <f>'Initial Client Information'!C442</f>
        <v>0</v>
      </c>
      <c r="D442" s="118">
        <f>'Initial Client Information'!D442</f>
        <v>0</v>
      </c>
      <c r="E442" s="130">
        <f>'Initial Client Information'!E442</f>
        <v>0</v>
      </c>
      <c r="F442" s="140"/>
      <c r="G442" s="136"/>
      <c r="H442" s="136"/>
      <c r="I442" s="142"/>
      <c r="J442" s="176">
        <f>'Discharge Information'!F442</f>
        <v>0</v>
      </c>
      <c r="K442" s="87"/>
    </row>
    <row r="443" spans="1:11" ht="60" customHeight="1" x14ac:dyDescent="0.25">
      <c r="A443" s="1">
        <f t="shared" si="6"/>
        <v>431</v>
      </c>
      <c r="B443" s="116">
        <f>'Initial Client Information'!B443</f>
        <v>0</v>
      </c>
      <c r="C443" s="117">
        <f>'Initial Client Information'!C443</f>
        <v>0</v>
      </c>
      <c r="D443" s="118">
        <f>'Initial Client Information'!D443</f>
        <v>0</v>
      </c>
      <c r="E443" s="130">
        <f>'Initial Client Information'!E443</f>
        <v>0</v>
      </c>
      <c r="F443" s="140"/>
      <c r="G443" s="136"/>
      <c r="H443" s="136"/>
      <c r="I443" s="142"/>
      <c r="J443" s="176">
        <f>'Discharge Information'!F443</f>
        <v>0</v>
      </c>
      <c r="K443" s="87"/>
    </row>
    <row r="444" spans="1:11" ht="60" customHeight="1" x14ac:dyDescent="0.25">
      <c r="A444" s="1">
        <f t="shared" si="6"/>
        <v>432</v>
      </c>
      <c r="B444" s="116">
        <f>'Initial Client Information'!B444</f>
        <v>0</v>
      </c>
      <c r="C444" s="117">
        <f>'Initial Client Information'!C444</f>
        <v>0</v>
      </c>
      <c r="D444" s="118">
        <f>'Initial Client Information'!D444</f>
        <v>0</v>
      </c>
      <c r="E444" s="130">
        <f>'Initial Client Information'!E444</f>
        <v>0</v>
      </c>
      <c r="F444" s="140"/>
      <c r="G444" s="136"/>
      <c r="H444" s="136"/>
      <c r="I444" s="142"/>
      <c r="J444" s="176">
        <f>'Discharge Information'!F444</f>
        <v>0</v>
      </c>
      <c r="K444" s="87"/>
    </row>
    <row r="445" spans="1:11" ht="60" customHeight="1" x14ac:dyDescent="0.25">
      <c r="A445" s="1">
        <f t="shared" si="6"/>
        <v>433</v>
      </c>
      <c r="B445" s="116">
        <f>'Initial Client Information'!B445</f>
        <v>0</v>
      </c>
      <c r="C445" s="117">
        <f>'Initial Client Information'!C445</f>
        <v>0</v>
      </c>
      <c r="D445" s="118">
        <f>'Initial Client Information'!D445</f>
        <v>0</v>
      </c>
      <c r="E445" s="130">
        <f>'Initial Client Information'!E445</f>
        <v>0</v>
      </c>
      <c r="F445" s="140"/>
      <c r="G445" s="136"/>
      <c r="H445" s="136"/>
      <c r="I445" s="142"/>
      <c r="J445" s="176">
        <f>'Discharge Information'!F445</f>
        <v>0</v>
      </c>
      <c r="K445" s="87"/>
    </row>
    <row r="446" spans="1:11" ht="60" customHeight="1" x14ac:dyDescent="0.25">
      <c r="A446" s="1">
        <f t="shared" si="6"/>
        <v>434</v>
      </c>
      <c r="B446" s="116">
        <f>'Initial Client Information'!B446</f>
        <v>0</v>
      </c>
      <c r="C446" s="117">
        <f>'Initial Client Information'!C446</f>
        <v>0</v>
      </c>
      <c r="D446" s="118">
        <f>'Initial Client Information'!D446</f>
        <v>0</v>
      </c>
      <c r="E446" s="130">
        <f>'Initial Client Information'!E446</f>
        <v>0</v>
      </c>
      <c r="F446" s="140"/>
      <c r="G446" s="136"/>
      <c r="H446" s="136"/>
      <c r="I446" s="142"/>
      <c r="J446" s="176">
        <f>'Discharge Information'!F446</f>
        <v>0</v>
      </c>
      <c r="K446" s="87"/>
    </row>
    <row r="447" spans="1:11" ht="60" customHeight="1" x14ac:dyDescent="0.25">
      <c r="A447" s="1">
        <f t="shared" si="6"/>
        <v>435</v>
      </c>
      <c r="B447" s="116">
        <f>'Initial Client Information'!B447</f>
        <v>0</v>
      </c>
      <c r="C447" s="117">
        <f>'Initial Client Information'!C447</f>
        <v>0</v>
      </c>
      <c r="D447" s="118">
        <f>'Initial Client Information'!D447</f>
        <v>0</v>
      </c>
      <c r="E447" s="130">
        <f>'Initial Client Information'!E447</f>
        <v>0</v>
      </c>
      <c r="F447" s="140"/>
      <c r="G447" s="136"/>
      <c r="H447" s="136"/>
      <c r="I447" s="142"/>
      <c r="J447" s="176">
        <f>'Discharge Information'!F447</f>
        <v>0</v>
      </c>
      <c r="K447" s="87"/>
    </row>
    <row r="448" spans="1:11" ht="60" customHeight="1" x14ac:dyDescent="0.25">
      <c r="A448" s="1">
        <f t="shared" si="6"/>
        <v>436</v>
      </c>
      <c r="B448" s="116">
        <f>'Initial Client Information'!B448</f>
        <v>0</v>
      </c>
      <c r="C448" s="117">
        <f>'Initial Client Information'!C448</f>
        <v>0</v>
      </c>
      <c r="D448" s="118">
        <f>'Initial Client Information'!D448</f>
        <v>0</v>
      </c>
      <c r="E448" s="130">
        <f>'Initial Client Information'!E448</f>
        <v>0</v>
      </c>
      <c r="F448" s="140"/>
      <c r="G448" s="136"/>
      <c r="H448" s="136"/>
      <c r="I448" s="142"/>
      <c r="J448" s="176">
        <f>'Discharge Information'!F448</f>
        <v>0</v>
      </c>
      <c r="K448" s="87"/>
    </row>
    <row r="449" spans="1:11" ht="60" customHeight="1" x14ac:dyDescent="0.25">
      <c r="A449" s="1">
        <f t="shared" si="6"/>
        <v>437</v>
      </c>
      <c r="B449" s="116">
        <f>'Initial Client Information'!B449</f>
        <v>0</v>
      </c>
      <c r="C449" s="117">
        <f>'Initial Client Information'!C449</f>
        <v>0</v>
      </c>
      <c r="D449" s="118">
        <f>'Initial Client Information'!D449</f>
        <v>0</v>
      </c>
      <c r="E449" s="130">
        <f>'Initial Client Information'!E449</f>
        <v>0</v>
      </c>
      <c r="F449" s="140"/>
      <c r="G449" s="136"/>
      <c r="H449" s="136"/>
      <c r="I449" s="142"/>
      <c r="J449" s="176">
        <f>'Discharge Information'!F449</f>
        <v>0</v>
      </c>
      <c r="K449" s="87"/>
    </row>
    <row r="450" spans="1:11" ht="60" customHeight="1" x14ac:dyDescent="0.25">
      <c r="A450" s="1">
        <f t="shared" si="6"/>
        <v>438</v>
      </c>
      <c r="B450" s="116">
        <f>'Initial Client Information'!B450</f>
        <v>0</v>
      </c>
      <c r="C450" s="117">
        <f>'Initial Client Information'!C450</f>
        <v>0</v>
      </c>
      <c r="D450" s="118">
        <f>'Initial Client Information'!D450</f>
        <v>0</v>
      </c>
      <c r="E450" s="130">
        <f>'Initial Client Information'!E450</f>
        <v>0</v>
      </c>
      <c r="F450" s="140"/>
      <c r="G450" s="136"/>
      <c r="H450" s="136"/>
      <c r="I450" s="142"/>
      <c r="J450" s="176">
        <f>'Discharge Information'!F450</f>
        <v>0</v>
      </c>
      <c r="K450" s="87"/>
    </row>
    <row r="451" spans="1:11" ht="60" customHeight="1" x14ac:dyDescent="0.25">
      <c r="A451" s="1">
        <f t="shared" si="6"/>
        <v>439</v>
      </c>
      <c r="B451" s="116">
        <f>'Initial Client Information'!B451</f>
        <v>0</v>
      </c>
      <c r="C451" s="117">
        <f>'Initial Client Information'!C451</f>
        <v>0</v>
      </c>
      <c r="D451" s="118">
        <f>'Initial Client Information'!D451</f>
        <v>0</v>
      </c>
      <c r="E451" s="130">
        <f>'Initial Client Information'!E451</f>
        <v>0</v>
      </c>
      <c r="F451" s="140"/>
      <c r="G451" s="136"/>
      <c r="H451" s="136"/>
      <c r="I451" s="142"/>
      <c r="J451" s="176">
        <f>'Discharge Information'!F451</f>
        <v>0</v>
      </c>
      <c r="K451" s="87"/>
    </row>
    <row r="452" spans="1:11" ht="60" customHeight="1" x14ac:dyDescent="0.25">
      <c r="A452" s="1">
        <f t="shared" si="6"/>
        <v>440</v>
      </c>
      <c r="B452" s="116">
        <f>'Initial Client Information'!B452</f>
        <v>0</v>
      </c>
      <c r="C452" s="117">
        <f>'Initial Client Information'!C452</f>
        <v>0</v>
      </c>
      <c r="D452" s="118">
        <f>'Initial Client Information'!D452</f>
        <v>0</v>
      </c>
      <c r="E452" s="130">
        <f>'Initial Client Information'!E452</f>
        <v>0</v>
      </c>
      <c r="F452" s="140"/>
      <c r="G452" s="136"/>
      <c r="H452" s="136"/>
      <c r="I452" s="142"/>
      <c r="J452" s="176">
        <f>'Discharge Information'!F452</f>
        <v>0</v>
      </c>
      <c r="K452" s="87"/>
    </row>
    <row r="453" spans="1:11" ht="60" customHeight="1" x14ac:dyDescent="0.25">
      <c r="A453" s="1">
        <f t="shared" si="6"/>
        <v>441</v>
      </c>
      <c r="B453" s="116">
        <f>'Initial Client Information'!B453</f>
        <v>0</v>
      </c>
      <c r="C453" s="117">
        <f>'Initial Client Information'!C453</f>
        <v>0</v>
      </c>
      <c r="D453" s="118">
        <f>'Initial Client Information'!D453</f>
        <v>0</v>
      </c>
      <c r="E453" s="130">
        <f>'Initial Client Information'!E453</f>
        <v>0</v>
      </c>
      <c r="F453" s="140"/>
      <c r="G453" s="136"/>
      <c r="H453" s="136"/>
      <c r="I453" s="142"/>
      <c r="J453" s="176">
        <f>'Discharge Information'!F453</f>
        <v>0</v>
      </c>
      <c r="K453" s="87"/>
    </row>
    <row r="454" spans="1:11" ht="60" customHeight="1" x14ac:dyDescent="0.25">
      <c r="A454" s="1">
        <f t="shared" si="6"/>
        <v>442</v>
      </c>
      <c r="B454" s="116">
        <f>'Initial Client Information'!B454</f>
        <v>0</v>
      </c>
      <c r="C454" s="117">
        <f>'Initial Client Information'!C454</f>
        <v>0</v>
      </c>
      <c r="D454" s="118">
        <f>'Initial Client Information'!D454</f>
        <v>0</v>
      </c>
      <c r="E454" s="130">
        <f>'Initial Client Information'!E454</f>
        <v>0</v>
      </c>
      <c r="F454" s="140"/>
      <c r="G454" s="136"/>
      <c r="H454" s="136"/>
      <c r="I454" s="142"/>
      <c r="J454" s="176">
        <f>'Discharge Information'!F454</f>
        <v>0</v>
      </c>
      <c r="K454" s="87"/>
    </row>
    <row r="455" spans="1:11" ht="60" customHeight="1" x14ac:dyDescent="0.25">
      <c r="A455" s="1">
        <f t="shared" si="6"/>
        <v>443</v>
      </c>
      <c r="B455" s="116">
        <f>'Initial Client Information'!B455</f>
        <v>0</v>
      </c>
      <c r="C455" s="117">
        <f>'Initial Client Information'!C455</f>
        <v>0</v>
      </c>
      <c r="D455" s="118">
        <f>'Initial Client Information'!D455</f>
        <v>0</v>
      </c>
      <c r="E455" s="130">
        <f>'Initial Client Information'!E455</f>
        <v>0</v>
      </c>
      <c r="F455" s="140"/>
      <c r="G455" s="136"/>
      <c r="H455" s="136"/>
      <c r="I455" s="142"/>
      <c r="J455" s="176">
        <f>'Discharge Information'!F455</f>
        <v>0</v>
      </c>
      <c r="K455" s="87"/>
    </row>
    <row r="456" spans="1:11" ht="60" customHeight="1" x14ac:dyDescent="0.25">
      <c r="A456" s="1">
        <f t="shared" si="6"/>
        <v>444</v>
      </c>
      <c r="B456" s="116">
        <f>'Initial Client Information'!B456</f>
        <v>0</v>
      </c>
      <c r="C456" s="117">
        <f>'Initial Client Information'!C456</f>
        <v>0</v>
      </c>
      <c r="D456" s="118">
        <f>'Initial Client Information'!D456</f>
        <v>0</v>
      </c>
      <c r="E456" s="130">
        <f>'Initial Client Information'!E456</f>
        <v>0</v>
      </c>
      <c r="F456" s="140"/>
      <c r="G456" s="136"/>
      <c r="H456" s="136"/>
      <c r="I456" s="142"/>
      <c r="J456" s="176">
        <f>'Discharge Information'!F456</f>
        <v>0</v>
      </c>
      <c r="K456" s="87"/>
    </row>
    <row r="457" spans="1:11" ht="60" customHeight="1" x14ac:dyDescent="0.25">
      <c r="A457" s="1">
        <f t="shared" si="6"/>
        <v>445</v>
      </c>
      <c r="B457" s="116">
        <f>'Initial Client Information'!B457</f>
        <v>0</v>
      </c>
      <c r="C457" s="117">
        <f>'Initial Client Information'!C457</f>
        <v>0</v>
      </c>
      <c r="D457" s="118">
        <f>'Initial Client Information'!D457</f>
        <v>0</v>
      </c>
      <c r="E457" s="130">
        <f>'Initial Client Information'!E457</f>
        <v>0</v>
      </c>
      <c r="F457" s="140"/>
      <c r="G457" s="136"/>
      <c r="H457" s="136"/>
      <c r="I457" s="142"/>
      <c r="J457" s="176">
        <f>'Discharge Information'!F457</f>
        <v>0</v>
      </c>
      <c r="K457" s="87"/>
    </row>
    <row r="458" spans="1:11" ht="60" customHeight="1" x14ac:dyDescent="0.25">
      <c r="A458" s="1">
        <f t="shared" si="6"/>
        <v>446</v>
      </c>
      <c r="B458" s="116">
        <f>'Initial Client Information'!B458</f>
        <v>0</v>
      </c>
      <c r="C458" s="117">
        <f>'Initial Client Information'!C458</f>
        <v>0</v>
      </c>
      <c r="D458" s="118">
        <f>'Initial Client Information'!D458</f>
        <v>0</v>
      </c>
      <c r="E458" s="130">
        <f>'Initial Client Information'!E458</f>
        <v>0</v>
      </c>
      <c r="F458" s="140"/>
      <c r="G458" s="136"/>
      <c r="H458" s="136"/>
      <c r="I458" s="142"/>
      <c r="J458" s="176">
        <f>'Discharge Information'!F458</f>
        <v>0</v>
      </c>
      <c r="K458" s="87"/>
    </row>
    <row r="459" spans="1:11" ht="60" customHeight="1" x14ac:dyDescent="0.25">
      <c r="A459" s="1">
        <f t="shared" si="6"/>
        <v>447</v>
      </c>
      <c r="B459" s="116">
        <f>'Initial Client Information'!B459</f>
        <v>0</v>
      </c>
      <c r="C459" s="117">
        <f>'Initial Client Information'!C459</f>
        <v>0</v>
      </c>
      <c r="D459" s="118">
        <f>'Initial Client Information'!D459</f>
        <v>0</v>
      </c>
      <c r="E459" s="130">
        <f>'Initial Client Information'!E459</f>
        <v>0</v>
      </c>
      <c r="F459" s="140"/>
      <c r="G459" s="136"/>
      <c r="H459" s="136"/>
      <c r="I459" s="142"/>
      <c r="J459" s="176">
        <f>'Discharge Information'!F459</f>
        <v>0</v>
      </c>
      <c r="K459" s="87"/>
    </row>
    <row r="460" spans="1:11" ht="60" customHeight="1" x14ac:dyDescent="0.25">
      <c r="A460" s="1">
        <f t="shared" si="6"/>
        <v>448</v>
      </c>
      <c r="B460" s="116">
        <f>'Initial Client Information'!B460</f>
        <v>0</v>
      </c>
      <c r="C460" s="117">
        <f>'Initial Client Information'!C460</f>
        <v>0</v>
      </c>
      <c r="D460" s="118">
        <f>'Initial Client Information'!D460</f>
        <v>0</v>
      </c>
      <c r="E460" s="130">
        <f>'Initial Client Information'!E460</f>
        <v>0</v>
      </c>
      <c r="F460" s="140"/>
      <c r="G460" s="136"/>
      <c r="H460" s="136"/>
      <c r="I460" s="142"/>
      <c r="J460" s="176">
        <f>'Discharge Information'!F460</f>
        <v>0</v>
      </c>
      <c r="K460" s="87"/>
    </row>
    <row r="461" spans="1:11" ht="60" customHeight="1" x14ac:dyDescent="0.25">
      <c r="A461" s="1">
        <f t="shared" si="6"/>
        <v>449</v>
      </c>
      <c r="B461" s="116">
        <f>'Initial Client Information'!B461</f>
        <v>0</v>
      </c>
      <c r="C461" s="117">
        <f>'Initial Client Information'!C461</f>
        <v>0</v>
      </c>
      <c r="D461" s="118">
        <f>'Initial Client Information'!D461</f>
        <v>0</v>
      </c>
      <c r="E461" s="130">
        <f>'Initial Client Information'!E461</f>
        <v>0</v>
      </c>
      <c r="F461" s="140"/>
      <c r="G461" s="136"/>
      <c r="H461" s="136"/>
      <c r="I461" s="142"/>
      <c r="J461" s="176">
        <f>'Discharge Information'!F461</f>
        <v>0</v>
      </c>
      <c r="K461" s="87"/>
    </row>
    <row r="462" spans="1:11" ht="60" customHeight="1" x14ac:dyDescent="0.25">
      <c r="A462" s="1">
        <f t="shared" ref="A462:A512" si="7">ROW(A450)</f>
        <v>450</v>
      </c>
      <c r="B462" s="116">
        <f>'Initial Client Information'!B462</f>
        <v>0</v>
      </c>
      <c r="C462" s="117">
        <f>'Initial Client Information'!C462</f>
        <v>0</v>
      </c>
      <c r="D462" s="118">
        <f>'Initial Client Information'!D462</f>
        <v>0</v>
      </c>
      <c r="E462" s="130">
        <f>'Initial Client Information'!E462</f>
        <v>0</v>
      </c>
      <c r="F462" s="140"/>
      <c r="G462" s="136"/>
      <c r="H462" s="136"/>
      <c r="I462" s="142"/>
      <c r="J462" s="176">
        <f>'Discharge Information'!F462</f>
        <v>0</v>
      </c>
      <c r="K462" s="87"/>
    </row>
    <row r="463" spans="1:11" ht="60" customHeight="1" x14ac:dyDescent="0.25">
      <c r="A463" s="1">
        <f t="shared" si="7"/>
        <v>451</v>
      </c>
      <c r="B463" s="116">
        <f>'Initial Client Information'!B463</f>
        <v>0</v>
      </c>
      <c r="C463" s="117">
        <f>'Initial Client Information'!C463</f>
        <v>0</v>
      </c>
      <c r="D463" s="118">
        <f>'Initial Client Information'!D463</f>
        <v>0</v>
      </c>
      <c r="E463" s="130">
        <f>'Initial Client Information'!E463</f>
        <v>0</v>
      </c>
      <c r="F463" s="140"/>
      <c r="G463" s="136"/>
      <c r="H463" s="136"/>
      <c r="I463" s="142"/>
      <c r="J463" s="176">
        <f>'Discharge Information'!F463</f>
        <v>0</v>
      </c>
      <c r="K463" s="87"/>
    </row>
    <row r="464" spans="1:11" ht="60" customHeight="1" x14ac:dyDescent="0.25">
      <c r="A464" s="1">
        <f t="shared" si="7"/>
        <v>452</v>
      </c>
      <c r="B464" s="116">
        <f>'Initial Client Information'!B464</f>
        <v>0</v>
      </c>
      <c r="C464" s="117">
        <f>'Initial Client Information'!C464</f>
        <v>0</v>
      </c>
      <c r="D464" s="118">
        <f>'Initial Client Information'!D464</f>
        <v>0</v>
      </c>
      <c r="E464" s="130">
        <f>'Initial Client Information'!E464</f>
        <v>0</v>
      </c>
      <c r="F464" s="140"/>
      <c r="G464" s="136"/>
      <c r="H464" s="136"/>
      <c r="I464" s="142"/>
      <c r="J464" s="176">
        <f>'Discharge Information'!F464</f>
        <v>0</v>
      </c>
      <c r="K464" s="87"/>
    </row>
    <row r="465" spans="1:11" ht="60" customHeight="1" x14ac:dyDescent="0.25">
      <c r="A465" s="1">
        <f t="shared" si="7"/>
        <v>453</v>
      </c>
      <c r="B465" s="116">
        <f>'Initial Client Information'!B465</f>
        <v>0</v>
      </c>
      <c r="C465" s="117">
        <f>'Initial Client Information'!C465</f>
        <v>0</v>
      </c>
      <c r="D465" s="118">
        <f>'Initial Client Information'!D465</f>
        <v>0</v>
      </c>
      <c r="E465" s="130">
        <f>'Initial Client Information'!E465</f>
        <v>0</v>
      </c>
      <c r="F465" s="140"/>
      <c r="G465" s="136"/>
      <c r="H465" s="136"/>
      <c r="I465" s="142"/>
      <c r="J465" s="176">
        <f>'Discharge Information'!F465</f>
        <v>0</v>
      </c>
      <c r="K465" s="87"/>
    </row>
    <row r="466" spans="1:11" ht="60" customHeight="1" x14ac:dyDescent="0.25">
      <c r="A466" s="1">
        <f t="shared" si="7"/>
        <v>454</v>
      </c>
      <c r="B466" s="116">
        <f>'Initial Client Information'!B466</f>
        <v>0</v>
      </c>
      <c r="C466" s="117">
        <f>'Initial Client Information'!C466</f>
        <v>0</v>
      </c>
      <c r="D466" s="118">
        <f>'Initial Client Information'!D466</f>
        <v>0</v>
      </c>
      <c r="E466" s="130">
        <f>'Initial Client Information'!E466</f>
        <v>0</v>
      </c>
      <c r="F466" s="140"/>
      <c r="G466" s="136"/>
      <c r="H466" s="136"/>
      <c r="I466" s="142"/>
      <c r="J466" s="176">
        <f>'Discharge Information'!F466</f>
        <v>0</v>
      </c>
      <c r="K466" s="87"/>
    </row>
    <row r="467" spans="1:11" ht="60" customHeight="1" x14ac:dyDescent="0.25">
      <c r="A467" s="1">
        <f t="shared" si="7"/>
        <v>455</v>
      </c>
      <c r="B467" s="116">
        <f>'Initial Client Information'!B467</f>
        <v>0</v>
      </c>
      <c r="C467" s="117">
        <f>'Initial Client Information'!C467</f>
        <v>0</v>
      </c>
      <c r="D467" s="118">
        <f>'Initial Client Information'!D467</f>
        <v>0</v>
      </c>
      <c r="E467" s="130">
        <f>'Initial Client Information'!E467</f>
        <v>0</v>
      </c>
      <c r="F467" s="140"/>
      <c r="G467" s="136"/>
      <c r="H467" s="136"/>
      <c r="I467" s="142"/>
      <c r="J467" s="176">
        <f>'Discharge Information'!F467</f>
        <v>0</v>
      </c>
      <c r="K467" s="87"/>
    </row>
    <row r="468" spans="1:11" ht="60" customHeight="1" x14ac:dyDescent="0.25">
      <c r="A468" s="1">
        <f t="shared" si="7"/>
        <v>456</v>
      </c>
      <c r="B468" s="116">
        <f>'Initial Client Information'!B468</f>
        <v>0</v>
      </c>
      <c r="C468" s="117">
        <f>'Initial Client Information'!C468</f>
        <v>0</v>
      </c>
      <c r="D468" s="118">
        <f>'Initial Client Information'!D468</f>
        <v>0</v>
      </c>
      <c r="E468" s="130">
        <f>'Initial Client Information'!E468</f>
        <v>0</v>
      </c>
      <c r="F468" s="140"/>
      <c r="G468" s="136"/>
      <c r="H468" s="136"/>
      <c r="I468" s="142"/>
      <c r="J468" s="176">
        <f>'Discharge Information'!F468</f>
        <v>0</v>
      </c>
      <c r="K468" s="87"/>
    </row>
    <row r="469" spans="1:11" ht="60" customHeight="1" x14ac:dyDescent="0.25">
      <c r="A469" s="1">
        <f t="shared" si="7"/>
        <v>457</v>
      </c>
      <c r="B469" s="116">
        <f>'Initial Client Information'!B469</f>
        <v>0</v>
      </c>
      <c r="C469" s="117">
        <f>'Initial Client Information'!C469</f>
        <v>0</v>
      </c>
      <c r="D469" s="118">
        <f>'Initial Client Information'!D469</f>
        <v>0</v>
      </c>
      <c r="E469" s="130">
        <f>'Initial Client Information'!E469</f>
        <v>0</v>
      </c>
      <c r="F469" s="140"/>
      <c r="G469" s="136"/>
      <c r="H469" s="136"/>
      <c r="I469" s="142"/>
      <c r="J469" s="176">
        <f>'Discharge Information'!F469</f>
        <v>0</v>
      </c>
      <c r="K469" s="87"/>
    </row>
    <row r="470" spans="1:11" ht="60" customHeight="1" x14ac:dyDescent="0.25">
      <c r="A470" s="1">
        <f t="shared" si="7"/>
        <v>458</v>
      </c>
      <c r="B470" s="116">
        <f>'Initial Client Information'!B470</f>
        <v>0</v>
      </c>
      <c r="C470" s="117">
        <f>'Initial Client Information'!C470</f>
        <v>0</v>
      </c>
      <c r="D470" s="118">
        <f>'Initial Client Information'!D470</f>
        <v>0</v>
      </c>
      <c r="E470" s="130">
        <f>'Initial Client Information'!E470</f>
        <v>0</v>
      </c>
      <c r="F470" s="140"/>
      <c r="G470" s="136"/>
      <c r="H470" s="136"/>
      <c r="I470" s="142"/>
      <c r="J470" s="176">
        <f>'Discharge Information'!F470</f>
        <v>0</v>
      </c>
      <c r="K470" s="87"/>
    </row>
    <row r="471" spans="1:11" ht="60" customHeight="1" x14ac:dyDescent="0.25">
      <c r="A471" s="1">
        <f t="shared" si="7"/>
        <v>459</v>
      </c>
      <c r="B471" s="116">
        <f>'Initial Client Information'!B471</f>
        <v>0</v>
      </c>
      <c r="C471" s="117">
        <f>'Initial Client Information'!C471</f>
        <v>0</v>
      </c>
      <c r="D471" s="118">
        <f>'Initial Client Information'!D471</f>
        <v>0</v>
      </c>
      <c r="E471" s="130">
        <f>'Initial Client Information'!E471</f>
        <v>0</v>
      </c>
      <c r="F471" s="140"/>
      <c r="G471" s="136"/>
      <c r="H471" s="136"/>
      <c r="I471" s="142"/>
      <c r="J471" s="176">
        <f>'Discharge Information'!F471</f>
        <v>0</v>
      </c>
      <c r="K471" s="87"/>
    </row>
    <row r="472" spans="1:11" ht="60" customHeight="1" x14ac:dyDescent="0.25">
      <c r="A472" s="1">
        <f t="shared" si="7"/>
        <v>460</v>
      </c>
      <c r="B472" s="116">
        <f>'Initial Client Information'!B472</f>
        <v>0</v>
      </c>
      <c r="C472" s="117">
        <f>'Initial Client Information'!C472</f>
        <v>0</v>
      </c>
      <c r="D472" s="118">
        <f>'Initial Client Information'!D472</f>
        <v>0</v>
      </c>
      <c r="E472" s="130">
        <f>'Initial Client Information'!E472</f>
        <v>0</v>
      </c>
      <c r="F472" s="140"/>
      <c r="G472" s="136"/>
      <c r="H472" s="136"/>
      <c r="I472" s="142"/>
      <c r="J472" s="176">
        <f>'Discharge Information'!F472</f>
        <v>0</v>
      </c>
      <c r="K472" s="87"/>
    </row>
    <row r="473" spans="1:11" ht="60" customHeight="1" x14ac:dyDescent="0.25">
      <c r="A473" s="1">
        <f t="shared" si="7"/>
        <v>461</v>
      </c>
      <c r="B473" s="116">
        <f>'Initial Client Information'!B473</f>
        <v>0</v>
      </c>
      <c r="C473" s="117">
        <f>'Initial Client Information'!C473</f>
        <v>0</v>
      </c>
      <c r="D473" s="118">
        <f>'Initial Client Information'!D473</f>
        <v>0</v>
      </c>
      <c r="E473" s="130">
        <f>'Initial Client Information'!E473</f>
        <v>0</v>
      </c>
      <c r="F473" s="140"/>
      <c r="G473" s="136"/>
      <c r="H473" s="136"/>
      <c r="I473" s="142"/>
      <c r="J473" s="176">
        <f>'Discharge Information'!F473</f>
        <v>0</v>
      </c>
      <c r="K473" s="87"/>
    </row>
    <row r="474" spans="1:11" ht="60" customHeight="1" x14ac:dyDescent="0.25">
      <c r="A474" s="1">
        <f t="shared" si="7"/>
        <v>462</v>
      </c>
      <c r="B474" s="116">
        <f>'Initial Client Information'!B474</f>
        <v>0</v>
      </c>
      <c r="C474" s="117">
        <f>'Initial Client Information'!C474</f>
        <v>0</v>
      </c>
      <c r="D474" s="118">
        <f>'Initial Client Information'!D474</f>
        <v>0</v>
      </c>
      <c r="E474" s="130">
        <f>'Initial Client Information'!E474</f>
        <v>0</v>
      </c>
      <c r="F474" s="140"/>
      <c r="G474" s="136"/>
      <c r="H474" s="136"/>
      <c r="I474" s="142"/>
      <c r="J474" s="176">
        <f>'Discharge Information'!F474</f>
        <v>0</v>
      </c>
      <c r="K474" s="87"/>
    </row>
    <row r="475" spans="1:11" ht="60" customHeight="1" x14ac:dyDescent="0.25">
      <c r="A475" s="1">
        <f t="shared" si="7"/>
        <v>463</v>
      </c>
      <c r="B475" s="116">
        <f>'Initial Client Information'!B475</f>
        <v>0</v>
      </c>
      <c r="C475" s="117">
        <f>'Initial Client Information'!C475</f>
        <v>0</v>
      </c>
      <c r="D475" s="118">
        <f>'Initial Client Information'!D475</f>
        <v>0</v>
      </c>
      <c r="E475" s="130">
        <f>'Initial Client Information'!E475</f>
        <v>0</v>
      </c>
      <c r="F475" s="140"/>
      <c r="G475" s="136"/>
      <c r="H475" s="136"/>
      <c r="I475" s="142"/>
      <c r="J475" s="176">
        <f>'Discharge Information'!F475</f>
        <v>0</v>
      </c>
      <c r="K475" s="87"/>
    </row>
    <row r="476" spans="1:11" ht="60" customHeight="1" x14ac:dyDescent="0.25">
      <c r="A476" s="1">
        <f t="shared" si="7"/>
        <v>464</v>
      </c>
      <c r="B476" s="116">
        <f>'Initial Client Information'!B476</f>
        <v>0</v>
      </c>
      <c r="C476" s="117">
        <f>'Initial Client Information'!C476</f>
        <v>0</v>
      </c>
      <c r="D476" s="118">
        <f>'Initial Client Information'!D476</f>
        <v>0</v>
      </c>
      <c r="E476" s="130">
        <f>'Initial Client Information'!E476</f>
        <v>0</v>
      </c>
      <c r="F476" s="140"/>
      <c r="G476" s="136"/>
      <c r="H476" s="136"/>
      <c r="I476" s="142"/>
      <c r="J476" s="176">
        <f>'Discharge Information'!F476</f>
        <v>0</v>
      </c>
      <c r="K476" s="87"/>
    </row>
    <row r="477" spans="1:11" ht="60" customHeight="1" x14ac:dyDescent="0.25">
      <c r="A477" s="1">
        <f t="shared" si="7"/>
        <v>465</v>
      </c>
      <c r="B477" s="116">
        <f>'Initial Client Information'!B477</f>
        <v>0</v>
      </c>
      <c r="C477" s="117">
        <f>'Initial Client Information'!C477</f>
        <v>0</v>
      </c>
      <c r="D477" s="118">
        <f>'Initial Client Information'!D477</f>
        <v>0</v>
      </c>
      <c r="E477" s="130">
        <f>'Initial Client Information'!E477</f>
        <v>0</v>
      </c>
      <c r="F477" s="140"/>
      <c r="G477" s="136"/>
      <c r="H477" s="136"/>
      <c r="I477" s="142"/>
      <c r="J477" s="176">
        <f>'Discharge Information'!F477</f>
        <v>0</v>
      </c>
      <c r="K477" s="87"/>
    </row>
    <row r="478" spans="1:11" ht="60" customHeight="1" x14ac:dyDescent="0.25">
      <c r="A478" s="1">
        <f t="shared" si="7"/>
        <v>466</v>
      </c>
      <c r="B478" s="116">
        <f>'Initial Client Information'!B478</f>
        <v>0</v>
      </c>
      <c r="C478" s="117">
        <f>'Initial Client Information'!C478</f>
        <v>0</v>
      </c>
      <c r="D478" s="118">
        <f>'Initial Client Information'!D478</f>
        <v>0</v>
      </c>
      <c r="E478" s="130">
        <f>'Initial Client Information'!E478</f>
        <v>0</v>
      </c>
      <c r="F478" s="140"/>
      <c r="G478" s="136"/>
      <c r="H478" s="136"/>
      <c r="I478" s="142"/>
      <c r="J478" s="176">
        <f>'Discharge Information'!F478</f>
        <v>0</v>
      </c>
      <c r="K478" s="87"/>
    </row>
    <row r="479" spans="1:11" ht="60" customHeight="1" x14ac:dyDescent="0.25">
      <c r="A479" s="1">
        <f t="shared" si="7"/>
        <v>467</v>
      </c>
      <c r="B479" s="116">
        <f>'Initial Client Information'!B479</f>
        <v>0</v>
      </c>
      <c r="C479" s="117">
        <f>'Initial Client Information'!C479</f>
        <v>0</v>
      </c>
      <c r="D479" s="118">
        <f>'Initial Client Information'!D479</f>
        <v>0</v>
      </c>
      <c r="E479" s="130">
        <f>'Initial Client Information'!E479</f>
        <v>0</v>
      </c>
      <c r="F479" s="140"/>
      <c r="G479" s="136"/>
      <c r="H479" s="136"/>
      <c r="I479" s="142"/>
      <c r="J479" s="176">
        <f>'Discharge Information'!F479</f>
        <v>0</v>
      </c>
      <c r="K479" s="87"/>
    </row>
    <row r="480" spans="1:11" ht="60" customHeight="1" x14ac:dyDescent="0.25">
      <c r="A480" s="1">
        <f t="shared" si="7"/>
        <v>468</v>
      </c>
      <c r="B480" s="116">
        <f>'Initial Client Information'!B480</f>
        <v>0</v>
      </c>
      <c r="C480" s="117">
        <f>'Initial Client Information'!C480</f>
        <v>0</v>
      </c>
      <c r="D480" s="118">
        <f>'Initial Client Information'!D480</f>
        <v>0</v>
      </c>
      <c r="E480" s="130">
        <f>'Initial Client Information'!E480</f>
        <v>0</v>
      </c>
      <c r="F480" s="140"/>
      <c r="G480" s="136"/>
      <c r="H480" s="136"/>
      <c r="I480" s="142"/>
      <c r="J480" s="176">
        <f>'Discharge Information'!F480</f>
        <v>0</v>
      </c>
      <c r="K480" s="87"/>
    </row>
    <row r="481" spans="1:11" ht="60" customHeight="1" x14ac:dyDescent="0.25">
      <c r="A481" s="1">
        <f t="shared" si="7"/>
        <v>469</v>
      </c>
      <c r="B481" s="116">
        <f>'Initial Client Information'!B481</f>
        <v>0</v>
      </c>
      <c r="C481" s="117">
        <f>'Initial Client Information'!C481</f>
        <v>0</v>
      </c>
      <c r="D481" s="118">
        <f>'Initial Client Information'!D481</f>
        <v>0</v>
      </c>
      <c r="E481" s="130">
        <f>'Initial Client Information'!E481</f>
        <v>0</v>
      </c>
      <c r="F481" s="140"/>
      <c r="G481" s="136"/>
      <c r="H481" s="136"/>
      <c r="I481" s="142"/>
      <c r="J481" s="176">
        <f>'Discharge Information'!F481</f>
        <v>0</v>
      </c>
      <c r="K481" s="87"/>
    </row>
    <row r="482" spans="1:11" ht="60" customHeight="1" x14ac:dyDescent="0.25">
      <c r="A482" s="1">
        <f t="shared" si="7"/>
        <v>470</v>
      </c>
      <c r="B482" s="116">
        <f>'Initial Client Information'!B482</f>
        <v>0</v>
      </c>
      <c r="C482" s="117">
        <f>'Initial Client Information'!C482</f>
        <v>0</v>
      </c>
      <c r="D482" s="118">
        <f>'Initial Client Information'!D482</f>
        <v>0</v>
      </c>
      <c r="E482" s="130">
        <f>'Initial Client Information'!E482</f>
        <v>0</v>
      </c>
      <c r="F482" s="140"/>
      <c r="G482" s="136"/>
      <c r="H482" s="136"/>
      <c r="I482" s="142"/>
      <c r="J482" s="176">
        <f>'Discharge Information'!F482</f>
        <v>0</v>
      </c>
      <c r="K482" s="87"/>
    </row>
    <row r="483" spans="1:11" ht="60" customHeight="1" x14ac:dyDescent="0.25">
      <c r="A483" s="1">
        <f t="shared" si="7"/>
        <v>471</v>
      </c>
      <c r="B483" s="116">
        <f>'Initial Client Information'!B483</f>
        <v>0</v>
      </c>
      <c r="C483" s="117">
        <f>'Initial Client Information'!C483</f>
        <v>0</v>
      </c>
      <c r="D483" s="118">
        <f>'Initial Client Information'!D483</f>
        <v>0</v>
      </c>
      <c r="E483" s="130">
        <f>'Initial Client Information'!E483</f>
        <v>0</v>
      </c>
      <c r="F483" s="140"/>
      <c r="G483" s="136"/>
      <c r="H483" s="136"/>
      <c r="I483" s="142"/>
      <c r="J483" s="176">
        <f>'Discharge Information'!F483</f>
        <v>0</v>
      </c>
      <c r="K483" s="87"/>
    </row>
    <row r="484" spans="1:11" ht="60" customHeight="1" x14ac:dyDescent="0.25">
      <c r="A484" s="1">
        <f t="shared" si="7"/>
        <v>472</v>
      </c>
      <c r="B484" s="116">
        <f>'Initial Client Information'!B484</f>
        <v>0</v>
      </c>
      <c r="C484" s="117">
        <f>'Initial Client Information'!C484</f>
        <v>0</v>
      </c>
      <c r="D484" s="118">
        <f>'Initial Client Information'!D484</f>
        <v>0</v>
      </c>
      <c r="E484" s="130">
        <f>'Initial Client Information'!E484</f>
        <v>0</v>
      </c>
      <c r="F484" s="140"/>
      <c r="G484" s="136"/>
      <c r="H484" s="136"/>
      <c r="I484" s="142"/>
      <c r="J484" s="176">
        <f>'Discharge Information'!F484</f>
        <v>0</v>
      </c>
      <c r="K484" s="87"/>
    </row>
    <row r="485" spans="1:11" ht="60" customHeight="1" x14ac:dyDescent="0.25">
      <c r="A485" s="1">
        <f t="shared" si="7"/>
        <v>473</v>
      </c>
      <c r="B485" s="116">
        <f>'Initial Client Information'!B485</f>
        <v>0</v>
      </c>
      <c r="C485" s="117">
        <f>'Initial Client Information'!C485</f>
        <v>0</v>
      </c>
      <c r="D485" s="118">
        <f>'Initial Client Information'!D485</f>
        <v>0</v>
      </c>
      <c r="E485" s="130">
        <f>'Initial Client Information'!E485</f>
        <v>0</v>
      </c>
      <c r="F485" s="140"/>
      <c r="G485" s="136"/>
      <c r="H485" s="136"/>
      <c r="I485" s="142"/>
      <c r="J485" s="176">
        <f>'Discharge Information'!F485</f>
        <v>0</v>
      </c>
      <c r="K485" s="87"/>
    </row>
    <row r="486" spans="1:11" ht="60" customHeight="1" x14ac:dyDescent="0.25">
      <c r="A486" s="1">
        <f t="shared" si="7"/>
        <v>474</v>
      </c>
      <c r="B486" s="116">
        <f>'Initial Client Information'!B486</f>
        <v>0</v>
      </c>
      <c r="C486" s="117">
        <f>'Initial Client Information'!C486</f>
        <v>0</v>
      </c>
      <c r="D486" s="118">
        <f>'Initial Client Information'!D486</f>
        <v>0</v>
      </c>
      <c r="E486" s="130">
        <f>'Initial Client Information'!E486</f>
        <v>0</v>
      </c>
      <c r="F486" s="140"/>
      <c r="G486" s="136"/>
      <c r="H486" s="136"/>
      <c r="I486" s="142"/>
      <c r="J486" s="176">
        <f>'Discharge Information'!F486</f>
        <v>0</v>
      </c>
      <c r="K486" s="87"/>
    </row>
    <row r="487" spans="1:11" ht="60" customHeight="1" x14ac:dyDescent="0.25">
      <c r="A487" s="1">
        <f t="shared" si="7"/>
        <v>475</v>
      </c>
      <c r="B487" s="116">
        <f>'Initial Client Information'!B487</f>
        <v>0</v>
      </c>
      <c r="C487" s="117">
        <f>'Initial Client Information'!C487</f>
        <v>0</v>
      </c>
      <c r="D487" s="118">
        <f>'Initial Client Information'!D487</f>
        <v>0</v>
      </c>
      <c r="E487" s="130">
        <f>'Initial Client Information'!E487</f>
        <v>0</v>
      </c>
      <c r="F487" s="140"/>
      <c r="G487" s="136"/>
      <c r="H487" s="136"/>
      <c r="I487" s="142"/>
      <c r="J487" s="176">
        <f>'Discharge Information'!F487</f>
        <v>0</v>
      </c>
      <c r="K487" s="87"/>
    </row>
    <row r="488" spans="1:11" ht="60" customHeight="1" x14ac:dyDescent="0.25">
      <c r="A488" s="1">
        <f t="shared" si="7"/>
        <v>476</v>
      </c>
      <c r="B488" s="116">
        <f>'Initial Client Information'!B488</f>
        <v>0</v>
      </c>
      <c r="C488" s="117">
        <f>'Initial Client Information'!C488</f>
        <v>0</v>
      </c>
      <c r="D488" s="118">
        <f>'Initial Client Information'!D488</f>
        <v>0</v>
      </c>
      <c r="E488" s="130">
        <f>'Initial Client Information'!E488</f>
        <v>0</v>
      </c>
      <c r="F488" s="140"/>
      <c r="G488" s="136"/>
      <c r="H488" s="136"/>
      <c r="I488" s="142"/>
      <c r="J488" s="176">
        <f>'Discharge Information'!F488</f>
        <v>0</v>
      </c>
      <c r="K488" s="87"/>
    </row>
    <row r="489" spans="1:11" ht="60" customHeight="1" x14ac:dyDescent="0.25">
      <c r="A489" s="1">
        <f t="shared" si="7"/>
        <v>477</v>
      </c>
      <c r="B489" s="116">
        <f>'Initial Client Information'!B489</f>
        <v>0</v>
      </c>
      <c r="C489" s="117">
        <f>'Initial Client Information'!C489</f>
        <v>0</v>
      </c>
      <c r="D489" s="118">
        <f>'Initial Client Information'!D489</f>
        <v>0</v>
      </c>
      <c r="E489" s="130">
        <f>'Initial Client Information'!E489</f>
        <v>0</v>
      </c>
      <c r="F489" s="140"/>
      <c r="G489" s="136"/>
      <c r="H489" s="136"/>
      <c r="I489" s="142"/>
      <c r="J489" s="176">
        <f>'Discharge Information'!F489</f>
        <v>0</v>
      </c>
      <c r="K489" s="87"/>
    </row>
    <row r="490" spans="1:11" ht="60" customHeight="1" x14ac:dyDescent="0.25">
      <c r="A490" s="1">
        <f t="shared" si="7"/>
        <v>478</v>
      </c>
      <c r="B490" s="116">
        <f>'Initial Client Information'!B490</f>
        <v>0</v>
      </c>
      <c r="C490" s="117">
        <f>'Initial Client Information'!C490</f>
        <v>0</v>
      </c>
      <c r="D490" s="118">
        <f>'Initial Client Information'!D490</f>
        <v>0</v>
      </c>
      <c r="E490" s="130">
        <f>'Initial Client Information'!E490</f>
        <v>0</v>
      </c>
      <c r="F490" s="140"/>
      <c r="G490" s="136"/>
      <c r="H490" s="136"/>
      <c r="I490" s="142"/>
      <c r="J490" s="176">
        <f>'Discharge Information'!F490</f>
        <v>0</v>
      </c>
      <c r="K490" s="87"/>
    </row>
    <row r="491" spans="1:11" ht="60" customHeight="1" x14ac:dyDescent="0.25">
      <c r="A491" s="1">
        <f t="shared" si="7"/>
        <v>479</v>
      </c>
      <c r="B491" s="116">
        <f>'Initial Client Information'!B491</f>
        <v>0</v>
      </c>
      <c r="C491" s="117">
        <f>'Initial Client Information'!C491</f>
        <v>0</v>
      </c>
      <c r="D491" s="118">
        <f>'Initial Client Information'!D491</f>
        <v>0</v>
      </c>
      <c r="E491" s="130">
        <f>'Initial Client Information'!E491</f>
        <v>0</v>
      </c>
      <c r="F491" s="140"/>
      <c r="G491" s="136"/>
      <c r="H491" s="136"/>
      <c r="I491" s="142"/>
      <c r="J491" s="176">
        <f>'Discharge Information'!F491</f>
        <v>0</v>
      </c>
      <c r="K491" s="87"/>
    </row>
    <row r="492" spans="1:11" ht="60" customHeight="1" x14ac:dyDescent="0.25">
      <c r="A492" s="1">
        <f t="shared" si="7"/>
        <v>480</v>
      </c>
      <c r="B492" s="116">
        <f>'Initial Client Information'!B492</f>
        <v>0</v>
      </c>
      <c r="C492" s="117">
        <f>'Initial Client Information'!C492</f>
        <v>0</v>
      </c>
      <c r="D492" s="118">
        <f>'Initial Client Information'!D492</f>
        <v>0</v>
      </c>
      <c r="E492" s="130">
        <f>'Initial Client Information'!E492</f>
        <v>0</v>
      </c>
      <c r="F492" s="140"/>
      <c r="G492" s="136"/>
      <c r="H492" s="136"/>
      <c r="I492" s="142"/>
      <c r="J492" s="176">
        <f>'Discharge Information'!F492</f>
        <v>0</v>
      </c>
      <c r="K492" s="87"/>
    </row>
    <row r="493" spans="1:11" ht="60" customHeight="1" x14ac:dyDescent="0.25">
      <c r="A493" s="1">
        <f t="shared" si="7"/>
        <v>481</v>
      </c>
      <c r="B493" s="116">
        <f>'Initial Client Information'!B493</f>
        <v>0</v>
      </c>
      <c r="C493" s="117">
        <f>'Initial Client Information'!C493</f>
        <v>0</v>
      </c>
      <c r="D493" s="118">
        <f>'Initial Client Information'!D493</f>
        <v>0</v>
      </c>
      <c r="E493" s="130">
        <f>'Initial Client Information'!E493</f>
        <v>0</v>
      </c>
      <c r="F493" s="140"/>
      <c r="G493" s="136"/>
      <c r="H493" s="136"/>
      <c r="I493" s="142"/>
      <c r="J493" s="176">
        <f>'Discharge Information'!F493</f>
        <v>0</v>
      </c>
      <c r="K493" s="87"/>
    </row>
    <row r="494" spans="1:11" ht="60" customHeight="1" x14ac:dyDescent="0.25">
      <c r="A494" s="1">
        <f t="shared" si="7"/>
        <v>482</v>
      </c>
      <c r="B494" s="116">
        <f>'Initial Client Information'!B494</f>
        <v>0</v>
      </c>
      <c r="C494" s="117">
        <f>'Initial Client Information'!C494</f>
        <v>0</v>
      </c>
      <c r="D494" s="118">
        <f>'Initial Client Information'!D494</f>
        <v>0</v>
      </c>
      <c r="E494" s="130">
        <f>'Initial Client Information'!E494</f>
        <v>0</v>
      </c>
      <c r="F494" s="140"/>
      <c r="G494" s="136"/>
      <c r="H494" s="136"/>
      <c r="I494" s="142"/>
      <c r="J494" s="176">
        <f>'Discharge Information'!F494</f>
        <v>0</v>
      </c>
      <c r="K494" s="87"/>
    </row>
    <row r="495" spans="1:11" ht="60" customHeight="1" x14ac:dyDescent="0.25">
      <c r="A495" s="1">
        <f t="shared" si="7"/>
        <v>483</v>
      </c>
      <c r="B495" s="116">
        <f>'Initial Client Information'!B495</f>
        <v>0</v>
      </c>
      <c r="C495" s="117">
        <f>'Initial Client Information'!C495</f>
        <v>0</v>
      </c>
      <c r="D495" s="118">
        <f>'Initial Client Information'!D495</f>
        <v>0</v>
      </c>
      <c r="E495" s="130">
        <f>'Initial Client Information'!E495</f>
        <v>0</v>
      </c>
      <c r="F495" s="140"/>
      <c r="G495" s="136"/>
      <c r="H495" s="136"/>
      <c r="I495" s="142"/>
      <c r="J495" s="176">
        <f>'Discharge Information'!F495</f>
        <v>0</v>
      </c>
      <c r="K495" s="87"/>
    </row>
    <row r="496" spans="1:11" ht="60" customHeight="1" x14ac:dyDescent="0.25">
      <c r="A496" s="1">
        <f t="shared" si="7"/>
        <v>484</v>
      </c>
      <c r="B496" s="116">
        <f>'Initial Client Information'!B496</f>
        <v>0</v>
      </c>
      <c r="C496" s="117">
        <f>'Initial Client Information'!C496</f>
        <v>0</v>
      </c>
      <c r="D496" s="118">
        <f>'Initial Client Information'!D496</f>
        <v>0</v>
      </c>
      <c r="E496" s="130">
        <f>'Initial Client Information'!E496</f>
        <v>0</v>
      </c>
      <c r="F496" s="140"/>
      <c r="G496" s="136"/>
      <c r="H496" s="136"/>
      <c r="I496" s="142"/>
      <c r="J496" s="176">
        <f>'Discharge Information'!F496</f>
        <v>0</v>
      </c>
      <c r="K496" s="87"/>
    </row>
    <row r="497" spans="1:11" ht="60" customHeight="1" x14ac:dyDescent="0.25">
      <c r="A497" s="1">
        <f t="shared" si="7"/>
        <v>485</v>
      </c>
      <c r="B497" s="116">
        <f>'Initial Client Information'!B497</f>
        <v>0</v>
      </c>
      <c r="C497" s="117">
        <f>'Initial Client Information'!C497</f>
        <v>0</v>
      </c>
      <c r="D497" s="118">
        <f>'Initial Client Information'!D497</f>
        <v>0</v>
      </c>
      <c r="E497" s="130">
        <f>'Initial Client Information'!E497</f>
        <v>0</v>
      </c>
      <c r="F497" s="140"/>
      <c r="G497" s="136"/>
      <c r="H497" s="136"/>
      <c r="I497" s="142"/>
      <c r="J497" s="176">
        <f>'Discharge Information'!F497</f>
        <v>0</v>
      </c>
      <c r="K497" s="87"/>
    </row>
    <row r="498" spans="1:11" ht="60" customHeight="1" x14ac:dyDescent="0.25">
      <c r="A498" s="1">
        <f t="shared" si="7"/>
        <v>486</v>
      </c>
      <c r="B498" s="116">
        <f>'Initial Client Information'!B498</f>
        <v>0</v>
      </c>
      <c r="C498" s="117">
        <f>'Initial Client Information'!C498</f>
        <v>0</v>
      </c>
      <c r="D498" s="118">
        <f>'Initial Client Information'!D498</f>
        <v>0</v>
      </c>
      <c r="E498" s="130">
        <f>'Initial Client Information'!E498</f>
        <v>0</v>
      </c>
      <c r="F498" s="140"/>
      <c r="G498" s="136"/>
      <c r="H498" s="136"/>
      <c r="I498" s="142"/>
      <c r="J498" s="176">
        <f>'Discharge Information'!F498</f>
        <v>0</v>
      </c>
      <c r="K498" s="87"/>
    </row>
    <row r="499" spans="1:11" ht="60" customHeight="1" x14ac:dyDescent="0.25">
      <c r="A499" s="1">
        <f t="shared" si="7"/>
        <v>487</v>
      </c>
      <c r="B499" s="116">
        <f>'Initial Client Information'!B499</f>
        <v>0</v>
      </c>
      <c r="C499" s="117">
        <f>'Initial Client Information'!C499</f>
        <v>0</v>
      </c>
      <c r="D499" s="118">
        <f>'Initial Client Information'!D499</f>
        <v>0</v>
      </c>
      <c r="E499" s="130">
        <f>'Initial Client Information'!E499</f>
        <v>0</v>
      </c>
      <c r="F499" s="140"/>
      <c r="G499" s="136"/>
      <c r="H499" s="136"/>
      <c r="I499" s="142"/>
      <c r="J499" s="176">
        <f>'Discharge Information'!F499</f>
        <v>0</v>
      </c>
      <c r="K499" s="87"/>
    </row>
    <row r="500" spans="1:11" ht="60" customHeight="1" x14ac:dyDescent="0.25">
      <c r="A500" s="1">
        <f t="shared" si="7"/>
        <v>488</v>
      </c>
      <c r="B500" s="116">
        <f>'Initial Client Information'!B500</f>
        <v>0</v>
      </c>
      <c r="C500" s="117">
        <f>'Initial Client Information'!C500</f>
        <v>0</v>
      </c>
      <c r="D500" s="118">
        <f>'Initial Client Information'!D500</f>
        <v>0</v>
      </c>
      <c r="E500" s="130">
        <f>'Initial Client Information'!E500</f>
        <v>0</v>
      </c>
      <c r="F500" s="140"/>
      <c r="G500" s="136"/>
      <c r="H500" s="136"/>
      <c r="I500" s="142"/>
      <c r="J500" s="176">
        <f>'Discharge Information'!F500</f>
        <v>0</v>
      </c>
      <c r="K500" s="87"/>
    </row>
    <row r="501" spans="1:11" ht="60" customHeight="1" x14ac:dyDescent="0.25">
      <c r="A501" s="1">
        <f t="shared" si="7"/>
        <v>489</v>
      </c>
      <c r="B501" s="116">
        <f>'Initial Client Information'!B501</f>
        <v>0</v>
      </c>
      <c r="C501" s="117">
        <f>'Initial Client Information'!C501</f>
        <v>0</v>
      </c>
      <c r="D501" s="118">
        <f>'Initial Client Information'!D501</f>
        <v>0</v>
      </c>
      <c r="E501" s="130">
        <f>'Initial Client Information'!E501</f>
        <v>0</v>
      </c>
      <c r="F501" s="140"/>
      <c r="G501" s="136"/>
      <c r="H501" s="136"/>
      <c r="I501" s="142"/>
      <c r="J501" s="176">
        <f>'Discharge Information'!F501</f>
        <v>0</v>
      </c>
      <c r="K501" s="87"/>
    </row>
    <row r="502" spans="1:11" ht="60" customHeight="1" x14ac:dyDescent="0.25">
      <c r="A502" s="1">
        <f t="shared" si="7"/>
        <v>490</v>
      </c>
      <c r="B502" s="116">
        <f>'Initial Client Information'!B502</f>
        <v>0</v>
      </c>
      <c r="C502" s="117">
        <f>'Initial Client Information'!C502</f>
        <v>0</v>
      </c>
      <c r="D502" s="118">
        <f>'Initial Client Information'!D502</f>
        <v>0</v>
      </c>
      <c r="E502" s="130">
        <f>'Initial Client Information'!E502</f>
        <v>0</v>
      </c>
      <c r="F502" s="140"/>
      <c r="G502" s="136"/>
      <c r="H502" s="136"/>
      <c r="I502" s="142"/>
      <c r="J502" s="176">
        <f>'Discharge Information'!F502</f>
        <v>0</v>
      </c>
      <c r="K502" s="87"/>
    </row>
    <row r="503" spans="1:11" ht="60" customHeight="1" x14ac:dyDescent="0.25">
      <c r="A503" s="1">
        <f t="shared" si="7"/>
        <v>491</v>
      </c>
      <c r="B503" s="116">
        <f>'Initial Client Information'!B503</f>
        <v>0</v>
      </c>
      <c r="C503" s="117">
        <f>'Initial Client Information'!C503</f>
        <v>0</v>
      </c>
      <c r="D503" s="118">
        <f>'Initial Client Information'!D503</f>
        <v>0</v>
      </c>
      <c r="E503" s="130">
        <f>'Initial Client Information'!E503</f>
        <v>0</v>
      </c>
      <c r="F503" s="140"/>
      <c r="G503" s="136"/>
      <c r="H503" s="136"/>
      <c r="I503" s="142"/>
      <c r="J503" s="176">
        <f>'Discharge Information'!F503</f>
        <v>0</v>
      </c>
      <c r="K503" s="87"/>
    </row>
    <row r="504" spans="1:11" ht="60" customHeight="1" x14ac:dyDescent="0.25">
      <c r="A504" s="1">
        <f t="shared" si="7"/>
        <v>492</v>
      </c>
      <c r="B504" s="116">
        <f>'Initial Client Information'!B504</f>
        <v>0</v>
      </c>
      <c r="C504" s="117">
        <f>'Initial Client Information'!C504</f>
        <v>0</v>
      </c>
      <c r="D504" s="118">
        <f>'Initial Client Information'!D504</f>
        <v>0</v>
      </c>
      <c r="E504" s="130">
        <f>'Initial Client Information'!E504</f>
        <v>0</v>
      </c>
      <c r="F504" s="140"/>
      <c r="G504" s="136"/>
      <c r="H504" s="136"/>
      <c r="I504" s="142"/>
      <c r="J504" s="176">
        <f>'Discharge Information'!F504</f>
        <v>0</v>
      </c>
      <c r="K504" s="87"/>
    </row>
    <row r="505" spans="1:11" ht="60" customHeight="1" x14ac:dyDescent="0.25">
      <c r="A505" s="1">
        <f t="shared" si="7"/>
        <v>493</v>
      </c>
      <c r="B505" s="116">
        <f>'Initial Client Information'!B505</f>
        <v>0</v>
      </c>
      <c r="C505" s="117">
        <f>'Initial Client Information'!C505</f>
        <v>0</v>
      </c>
      <c r="D505" s="118">
        <f>'Initial Client Information'!D505</f>
        <v>0</v>
      </c>
      <c r="E505" s="130">
        <f>'Initial Client Information'!E505</f>
        <v>0</v>
      </c>
      <c r="F505" s="140"/>
      <c r="G505" s="136"/>
      <c r="H505" s="136"/>
      <c r="I505" s="142"/>
      <c r="J505" s="176">
        <f>'Discharge Information'!F505</f>
        <v>0</v>
      </c>
      <c r="K505" s="87"/>
    </row>
    <row r="506" spans="1:11" ht="60" customHeight="1" x14ac:dyDescent="0.25">
      <c r="A506" s="1">
        <f t="shared" si="7"/>
        <v>494</v>
      </c>
      <c r="B506" s="116">
        <f>'Initial Client Information'!B506</f>
        <v>0</v>
      </c>
      <c r="C506" s="117">
        <f>'Initial Client Information'!C506</f>
        <v>0</v>
      </c>
      <c r="D506" s="118">
        <f>'Initial Client Information'!D506</f>
        <v>0</v>
      </c>
      <c r="E506" s="130">
        <f>'Initial Client Information'!E506</f>
        <v>0</v>
      </c>
      <c r="F506" s="140"/>
      <c r="G506" s="136"/>
      <c r="H506" s="136"/>
      <c r="I506" s="142"/>
      <c r="J506" s="176">
        <f>'Discharge Information'!F506</f>
        <v>0</v>
      </c>
      <c r="K506" s="87"/>
    </row>
    <row r="507" spans="1:11" ht="60" customHeight="1" x14ac:dyDescent="0.25">
      <c r="A507" s="1">
        <f t="shared" si="7"/>
        <v>495</v>
      </c>
      <c r="B507" s="116">
        <f>'Initial Client Information'!B507</f>
        <v>0</v>
      </c>
      <c r="C507" s="117">
        <f>'Initial Client Information'!C507</f>
        <v>0</v>
      </c>
      <c r="D507" s="118">
        <f>'Initial Client Information'!D507</f>
        <v>0</v>
      </c>
      <c r="E507" s="130">
        <f>'Initial Client Information'!E507</f>
        <v>0</v>
      </c>
      <c r="F507" s="140"/>
      <c r="G507" s="136"/>
      <c r="H507" s="136"/>
      <c r="I507" s="142"/>
      <c r="J507" s="176">
        <f>'Discharge Information'!F507</f>
        <v>0</v>
      </c>
      <c r="K507" s="87"/>
    </row>
    <row r="508" spans="1:11" ht="60" customHeight="1" x14ac:dyDescent="0.25">
      <c r="A508" s="1">
        <f t="shared" si="7"/>
        <v>496</v>
      </c>
      <c r="B508" s="116">
        <f>'Initial Client Information'!B508</f>
        <v>0</v>
      </c>
      <c r="C508" s="117">
        <f>'Initial Client Information'!C508</f>
        <v>0</v>
      </c>
      <c r="D508" s="118">
        <f>'Initial Client Information'!D508</f>
        <v>0</v>
      </c>
      <c r="E508" s="130">
        <f>'Initial Client Information'!E508</f>
        <v>0</v>
      </c>
      <c r="F508" s="140"/>
      <c r="G508" s="136"/>
      <c r="H508" s="136"/>
      <c r="I508" s="142"/>
      <c r="J508" s="176">
        <f>'Discharge Information'!F508</f>
        <v>0</v>
      </c>
      <c r="K508" s="87"/>
    </row>
    <row r="509" spans="1:11" ht="60" customHeight="1" x14ac:dyDescent="0.25">
      <c r="A509" s="1">
        <f t="shared" si="7"/>
        <v>497</v>
      </c>
      <c r="B509" s="116">
        <f>'Initial Client Information'!B509</f>
        <v>0</v>
      </c>
      <c r="C509" s="117">
        <f>'Initial Client Information'!C509</f>
        <v>0</v>
      </c>
      <c r="D509" s="118">
        <f>'Initial Client Information'!D509</f>
        <v>0</v>
      </c>
      <c r="E509" s="130">
        <f>'Initial Client Information'!E509</f>
        <v>0</v>
      </c>
      <c r="F509" s="140"/>
      <c r="G509" s="136"/>
      <c r="H509" s="136"/>
      <c r="I509" s="142"/>
      <c r="J509" s="176">
        <f>'Discharge Information'!F509</f>
        <v>0</v>
      </c>
      <c r="K509" s="87"/>
    </row>
    <row r="510" spans="1:11" ht="60" customHeight="1" x14ac:dyDescent="0.25">
      <c r="A510" s="1">
        <f t="shared" si="7"/>
        <v>498</v>
      </c>
      <c r="B510" s="116">
        <f>'Initial Client Information'!B510</f>
        <v>0</v>
      </c>
      <c r="C510" s="117">
        <f>'Initial Client Information'!C510</f>
        <v>0</v>
      </c>
      <c r="D510" s="118">
        <f>'Initial Client Information'!D510</f>
        <v>0</v>
      </c>
      <c r="E510" s="130">
        <f>'Initial Client Information'!E510</f>
        <v>0</v>
      </c>
      <c r="F510" s="140"/>
      <c r="G510" s="136"/>
      <c r="H510" s="136"/>
      <c r="I510" s="142"/>
      <c r="J510" s="176">
        <f>'Discharge Information'!F510</f>
        <v>0</v>
      </c>
      <c r="K510" s="87"/>
    </row>
    <row r="511" spans="1:11" ht="60" customHeight="1" x14ac:dyDescent="0.25">
      <c r="A511" s="1">
        <f t="shared" si="7"/>
        <v>499</v>
      </c>
      <c r="B511" s="116">
        <f>'Initial Client Information'!B511</f>
        <v>0</v>
      </c>
      <c r="C511" s="117">
        <f>'Initial Client Information'!C511</f>
        <v>0</v>
      </c>
      <c r="D511" s="118">
        <f>'Initial Client Information'!D511</f>
        <v>0</v>
      </c>
      <c r="E511" s="130">
        <f>'Initial Client Information'!E511</f>
        <v>0</v>
      </c>
      <c r="F511" s="140"/>
      <c r="G511" s="136"/>
      <c r="H511" s="136"/>
      <c r="I511" s="142"/>
      <c r="J511" s="176">
        <f>'Discharge Information'!F511</f>
        <v>0</v>
      </c>
      <c r="K511" s="87"/>
    </row>
    <row r="512" spans="1:11" ht="60" customHeight="1" x14ac:dyDescent="0.25">
      <c r="A512" s="1">
        <f t="shared" si="7"/>
        <v>500</v>
      </c>
      <c r="B512" s="116">
        <f>'Initial Client Information'!B512</f>
        <v>0</v>
      </c>
      <c r="C512" s="117">
        <f>'Initial Client Information'!C512</f>
        <v>0</v>
      </c>
      <c r="D512" s="118">
        <f>'Initial Client Information'!D512</f>
        <v>0</v>
      </c>
      <c r="E512" s="130">
        <f>'Initial Client Information'!E512</f>
        <v>0</v>
      </c>
      <c r="F512" s="140"/>
      <c r="G512" s="136"/>
      <c r="H512" s="136"/>
      <c r="I512" s="142"/>
      <c r="J512" s="176">
        <f>'Discharge Information'!F512</f>
        <v>0</v>
      </c>
      <c r="K512" s="87"/>
    </row>
  </sheetData>
  <sheetProtection algorithmName="SHA-512" hashValue="s/l07kkcRigbPXDfPYHwfABVAty8gsfaDbJHvetdH7VzGKHKcLPIpq+g452X4WSfuJ6BlQy8Q/R7VhCHyf9few==" saltValue="W/VgI0OGh2P7CBtCgWkE/A==" spinCount="100000" sheet="1" objects="1" scenarios="1"/>
  <mergeCells count="19">
    <mergeCell ref="A2:K2"/>
    <mergeCell ref="A3:K3"/>
    <mergeCell ref="A4:K4"/>
    <mergeCell ref="A5:D5"/>
    <mergeCell ref="I5:J5"/>
    <mergeCell ref="E5:H5"/>
    <mergeCell ref="A6:D6"/>
    <mergeCell ref="I6:J6"/>
    <mergeCell ref="A7:D8"/>
    <mergeCell ref="I7:J7"/>
    <mergeCell ref="I8:J8"/>
    <mergeCell ref="E6:H6"/>
    <mergeCell ref="E7:H8"/>
    <mergeCell ref="A9:D9"/>
    <mergeCell ref="E9:F9"/>
    <mergeCell ref="I9:J9"/>
    <mergeCell ref="A10:K10"/>
    <mergeCell ref="A11:K11"/>
    <mergeCell ref="G9:H9"/>
  </mergeCells>
  <conditionalFormatting sqref="A13:E512 K13:K512">
    <cfRule type="expression" dxfId="5" priority="643">
      <formula>#REF!&gt;=7/1/2021</formula>
    </cfRule>
  </conditionalFormatting>
  <conditionalFormatting sqref="A13:K512">
    <cfRule type="expression" dxfId="4" priority="1">
      <formula>$J13&gt;=7/1/2021</formula>
    </cfRule>
  </conditionalFormatting>
  <conditionalFormatting sqref="F13:G512 J13:J512">
    <cfRule type="expression" dxfId="3" priority="2">
      <formula>#REF!&gt;=7/1/2021</formula>
    </cfRule>
    <cfRule type="expression" dxfId="2" priority="3">
      <formula>#REF!&gt;=7/1/2021</formula>
    </cfRule>
  </conditionalFormatting>
  <conditionalFormatting sqref="F13:G512">
    <cfRule type="expression" dxfId="1" priority="7">
      <formula>$F13="Other (List in Note Section)"</formula>
    </cfRule>
  </conditionalFormatting>
  <conditionalFormatting sqref="J13:J512">
    <cfRule type="expression" dxfId="0" priority="4">
      <formula>#REF!&gt;=7/1/2021</formula>
    </cfRule>
  </conditionalFormatting>
  <dataValidations count="4">
    <dataValidation allowBlank="1" showInputMessage="1" showErrorMessage="1" prompt="will auto populate from Initial Client Information tab. " sqref="B13:E512" xr:uid="{6B0024C6-3932-4F72-8031-38DBFDE7B45A}"/>
    <dataValidation allowBlank="1" showInputMessage="1" showErrorMessage="1" prompt="General Note Section for Quarterly Tab. Do NOT include any identifying information.  " sqref="K13:K512" xr:uid="{C7204375-D492-4A6F-B989-7EE2BE9833FB}"/>
    <dataValidation allowBlank="1" showInputMessage="1" showErrorMessage="1" prompt="Note Section for Column F" sqref="G13:G512" xr:uid="{7FF00CF7-F0DF-40DD-BD1A-D57394E11C63}"/>
    <dataValidation allowBlank="1" showInputMessage="1" showErrorMessage="1" prompt="Admission Date to Psychiatric Facility.  Use MM/DD/YYYY format. " sqref="H13:H512" xr:uid="{EAA26AF9-CD7A-43AD-A3CD-C9270855F550}"/>
  </dataValidations>
  <pageMargins left="0.25" right="0.25" top="0.75" bottom="0.75" header="0.3" footer="0.3"/>
  <pageSetup paperSize="3"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prompt="Select an option from drop-down list. " xr:uid="{AB045129-C4AC-4F1F-A200-E92A7D78DED3}">
          <x14:formula1>
            <xm:f>boxes!$AB$51:$AB$56</xm:f>
          </x14:formula1>
          <xm:sqref>F13:F512</xm:sqref>
        </x14:dataValidation>
        <x14:dataValidation type="list" allowBlank="1" showInputMessage="1" showErrorMessage="1" xr:uid="{3F5E95AB-B890-4F8C-9261-55CFA791AD47}">
          <x14:formula1>
            <xm:f>boxes!$Z$41:$Z$47</xm:f>
          </x14:formula1>
          <xm:sqref>G9</xm:sqref>
        </x14:dataValidation>
        <x14:dataValidation type="list" allowBlank="1" showInputMessage="1" showErrorMessage="1" xr:uid="{8D8ADDB4-6DBC-4708-B62B-ABE9B31D6FE7}">
          <x14:formula1>
            <xm:f>boxes!$B$2:$B$13</xm:f>
          </x14:formula1>
          <xm:sqref>E9:F9</xm:sqref>
        </x14:dataValidation>
        <x14:dataValidation type="list" allowBlank="1" showInputMessage="1" showErrorMessage="1" prompt="Select an option from drop-down box. " xr:uid="{42565973-5092-4579-A0E5-F2989F28F907}">
          <x14:formula1>
            <xm:f>boxes!$M$9:$M$10</xm:f>
          </x14:formula1>
          <xm:sqref>I13:I512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9390D-1ACB-44B9-94A8-024D99D700CF}">
  <sheetPr>
    <tabColor rgb="FFFF0000"/>
  </sheetPr>
  <dimension ref="A1:H512"/>
  <sheetViews>
    <sheetView showZeros="0" workbookViewId="0">
      <selection activeCell="G13" sqref="G13"/>
    </sheetView>
  </sheetViews>
  <sheetFormatPr defaultRowHeight="15" x14ac:dyDescent="0.25"/>
  <cols>
    <col min="2" max="3" width="20.7109375" customWidth="1"/>
    <col min="4" max="4" width="14.7109375" customWidth="1"/>
    <col min="5" max="5" width="16.85546875" customWidth="1"/>
    <col min="6" max="6" width="14.7109375" customWidth="1"/>
    <col min="7" max="7" width="37.5703125" customWidth="1"/>
    <col min="8" max="8" width="47.85546875" customWidth="1"/>
    <col min="11" max="11" width="13.5703125" customWidth="1"/>
  </cols>
  <sheetData>
    <row r="1" spans="1:8" ht="39.950000000000003" customHeight="1" x14ac:dyDescent="0.25">
      <c r="A1" s="1" t="s">
        <v>15</v>
      </c>
      <c r="B1" s="126" t="s">
        <v>447</v>
      </c>
      <c r="C1" s="126" t="s">
        <v>448</v>
      </c>
      <c r="D1" s="127" t="s">
        <v>445</v>
      </c>
      <c r="E1" s="128" t="s">
        <v>443</v>
      </c>
      <c r="F1" s="77" t="s">
        <v>590</v>
      </c>
      <c r="G1" s="96" t="s">
        <v>444</v>
      </c>
      <c r="H1" s="77" t="s">
        <v>181</v>
      </c>
    </row>
    <row r="2" spans="1:8" ht="15.75" x14ac:dyDescent="0.25">
      <c r="A2" s="258" t="str">
        <f>'INITIAL SETUP'!A1</f>
        <v>WV Bureau for Behavioral Health - Adult Mental Health Services (Group Homes, Day Support)  R20240601</v>
      </c>
      <c r="B2" s="259"/>
      <c r="C2" s="259"/>
      <c r="D2" s="259"/>
      <c r="E2" s="259"/>
      <c r="F2" s="259"/>
      <c r="G2" s="259"/>
      <c r="H2" s="260"/>
    </row>
    <row r="3" spans="1:8" ht="15.75" x14ac:dyDescent="0.25">
      <c r="A3" s="261" t="str">
        <f>'INITIAL SETUP'!A2</f>
        <v>Grant Year:  FY 2025 (07/01/2024 - 06/30/2025)</v>
      </c>
      <c r="B3" s="262"/>
      <c r="C3" s="262"/>
      <c r="D3" s="262"/>
      <c r="E3" s="262"/>
      <c r="F3" s="262"/>
      <c r="G3" s="262"/>
      <c r="H3" s="263"/>
    </row>
    <row r="4" spans="1:8" x14ac:dyDescent="0.25">
      <c r="A4" s="225" t="str">
        <f>'INITIAL SETUP'!A3</f>
        <v xml:space="preserve">Program reports need to be submitted electronically, via e-mail to BBHReporting@wv.gov  within 25 calendar days of the end of each month </v>
      </c>
      <c r="B4" s="226"/>
      <c r="C4" s="226"/>
      <c r="D4" s="226"/>
      <c r="E4" s="226"/>
      <c r="F4" s="226"/>
      <c r="G4" s="226"/>
      <c r="H4" s="227"/>
    </row>
    <row r="5" spans="1:8" x14ac:dyDescent="0.25">
      <c r="A5" s="200" t="s">
        <v>8</v>
      </c>
      <c r="B5" s="201"/>
      <c r="C5" s="202"/>
      <c r="D5" s="266">
        <f>'INITIAL SETUP'!L4</f>
        <v>0</v>
      </c>
      <c r="E5" s="267"/>
      <c r="F5" s="268"/>
      <c r="G5" s="95" t="s">
        <v>2</v>
      </c>
      <c r="H5" s="42">
        <f>'INITIAL SETUP'!AJ4</f>
        <v>0</v>
      </c>
    </row>
    <row r="6" spans="1:8" x14ac:dyDescent="0.25">
      <c r="A6" s="200" t="s">
        <v>10</v>
      </c>
      <c r="B6" s="201"/>
      <c r="C6" s="202"/>
      <c r="D6" s="266">
        <f>'INITIAL SETUP'!L5</f>
        <v>0</v>
      </c>
      <c r="E6" s="267"/>
      <c r="F6" s="268"/>
      <c r="G6" s="95" t="s">
        <v>9</v>
      </c>
      <c r="H6" s="42">
        <f>'INITIAL SETUP'!AJ5</f>
        <v>0</v>
      </c>
    </row>
    <row r="7" spans="1:8" ht="15" customHeight="1" x14ac:dyDescent="0.25">
      <c r="A7" s="312" t="s">
        <v>0</v>
      </c>
      <c r="B7" s="313"/>
      <c r="C7" s="314"/>
      <c r="D7" s="271">
        <f>'INITIAL SETUP'!L6</f>
        <v>0</v>
      </c>
      <c r="E7" s="272"/>
      <c r="F7" s="273"/>
      <c r="G7" s="95" t="s">
        <v>166</v>
      </c>
      <c r="H7" s="42">
        <f>'INITIAL SETUP'!AJ6</f>
        <v>0</v>
      </c>
    </row>
    <row r="8" spans="1:8" x14ac:dyDescent="0.25">
      <c r="A8" s="312"/>
      <c r="B8" s="313"/>
      <c r="C8" s="314"/>
      <c r="D8" s="274"/>
      <c r="E8" s="275"/>
      <c r="F8" s="276"/>
      <c r="G8" s="93" t="s">
        <v>12</v>
      </c>
      <c r="H8" s="42">
        <f>'INITIAL SETUP'!AJ7</f>
        <v>0</v>
      </c>
    </row>
    <row r="9" spans="1:8" x14ac:dyDescent="0.25">
      <c r="A9" s="200" t="s">
        <v>11</v>
      </c>
      <c r="B9" s="201"/>
      <c r="C9" s="202"/>
      <c r="D9" s="302" t="s">
        <v>506</v>
      </c>
      <c r="E9" s="302"/>
      <c r="F9" s="94">
        <v>2025</v>
      </c>
      <c r="G9" s="93" t="s">
        <v>13</v>
      </c>
      <c r="H9" s="44">
        <f>'INITIAL SETUP'!AJ8</f>
        <v>0</v>
      </c>
    </row>
    <row r="10" spans="1:8" ht="20.100000000000001" customHeight="1" x14ac:dyDescent="0.25">
      <c r="A10" s="307" t="s">
        <v>502</v>
      </c>
      <c r="B10" s="297"/>
      <c r="C10" s="297"/>
      <c r="D10" s="297"/>
      <c r="E10" s="297"/>
      <c r="F10" s="297"/>
      <c r="G10" s="297"/>
      <c r="H10" s="308"/>
    </row>
    <row r="11" spans="1:8" x14ac:dyDescent="0.25">
      <c r="A11" s="309"/>
      <c r="B11" s="310"/>
      <c r="C11" s="310"/>
      <c r="D11" s="310"/>
      <c r="E11" s="310"/>
      <c r="F11" s="310"/>
      <c r="G11" s="310"/>
      <c r="H11" s="311"/>
    </row>
    <row r="12" spans="1:8" ht="46.5" x14ac:dyDescent="0.25">
      <c r="A12" s="11" t="s">
        <v>15</v>
      </c>
      <c r="B12" s="126" t="s">
        <v>447</v>
      </c>
      <c r="C12" s="126" t="s">
        <v>448</v>
      </c>
      <c r="D12" s="127" t="s">
        <v>445</v>
      </c>
      <c r="E12" s="128" t="s">
        <v>443</v>
      </c>
      <c r="F12" s="77" t="s">
        <v>590</v>
      </c>
      <c r="G12" s="96" t="s">
        <v>444</v>
      </c>
      <c r="H12" s="77" t="s">
        <v>181</v>
      </c>
    </row>
    <row r="13" spans="1:8" ht="50.1" customHeight="1" x14ac:dyDescent="0.25">
      <c r="A13" s="1">
        <f>ROW(A1)</f>
        <v>1</v>
      </c>
      <c r="B13" s="74">
        <f>'Initial Client Information'!B13</f>
        <v>0</v>
      </c>
      <c r="C13" s="32">
        <f>'Initial Client Information'!C13</f>
        <v>0</v>
      </c>
      <c r="D13" s="75">
        <f>'Initial Client Information'!D13</f>
        <v>0</v>
      </c>
      <c r="E13" s="31">
        <f>'Initial Client Information'!E13</f>
        <v>0</v>
      </c>
      <c r="F13" s="108"/>
      <c r="G13" s="79"/>
      <c r="H13" s="30"/>
    </row>
    <row r="14" spans="1:8" ht="50.1" customHeight="1" x14ac:dyDescent="0.25">
      <c r="A14" s="1">
        <f>ROW(July!A2)</f>
        <v>2</v>
      </c>
      <c r="B14" s="74">
        <f>'Initial Client Information'!B14</f>
        <v>0</v>
      </c>
      <c r="C14" s="32">
        <f>'Initial Client Information'!C14</f>
        <v>0</v>
      </c>
      <c r="D14" s="75">
        <f>'Initial Client Information'!D14</f>
        <v>0</v>
      </c>
      <c r="E14" s="31">
        <f>'Initial Client Information'!E14</f>
        <v>0</v>
      </c>
      <c r="F14" s="108"/>
      <c r="G14" s="79"/>
      <c r="H14" s="30"/>
    </row>
    <row r="15" spans="1:8" ht="50.1" customHeight="1" x14ac:dyDescent="0.25">
      <c r="A15" s="1">
        <f>ROW(July!A3)</f>
        <v>3</v>
      </c>
      <c r="B15" s="74">
        <f>'Initial Client Information'!B15</f>
        <v>0</v>
      </c>
      <c r="C15" s="32">
        <f>'Initial Client Information'!C15</f>
        <v>0</v>
      </c>
      <c r="D15" s="75">
        <f>'Initial Client Information'!D15</f>
        <v>0</v>
      </c>
      <c r="E15" s="31">
        <f>'Initial Client Information'!E15</f>
        <v>0</v>
      </c>
      <c r="F15" s="108"/>
      <c r="G15" s="79"/>
      <c r="H15" s="30"/>
    </row>
    <row r="16" spans="1:8" ht="50.1" customHeight="1" x14ac:dyDescent="0.25">
      <c r="A16" s="1">
        <f>ROW(July!A4)</f>
        <v>4</v>
      </c>
      <c r="B16" s="74">
        <f>'Initial Client Information'!B16</f>
        <v>0</v>
      </c>
      <c r="C16" s="32">
        <f>'Initial Client Information'!C16</f>
        <v>0</v>
      </c>
      <c r="D16" s="75">
        <f>'Initial Client Information'!D16</f>
        <v>0</v>
      </c>
      <c r="E16" s="31">
        <f>'Initial Client Information'!E16</f>
        <v>0</v>
      </c>
      <c r="F16" s="108"/>
      <c r="G16" s="79"/>
      <c r="H16" s="30"/>
    </row>
    <row r="17" spans="1:8" ht="50.1" customHeight="1" x14ac:dyDescent="0.25">
      <c r="A17" s="1">
        <f>ROW(July!A5)</f>
        <v>5</v>
      </c>
      <c r="B17" s="74">
        <f>'Initial Client Information'!B17</f>
        <v>0</v>
      </c>
      <c r="C17" s="32">
        <f>'Initial Client Information'!C17</f>
        <v>0</v>
      </c>
      <c r="D17" s="75">
        <f>'Initial Client Information'!D17</f>
        <v>0</v>
      </c>
      <c r="E17" s="31">
        <f>'Initial Client Information'!E17</f>
        <v>0</v>
      </c>
      <c r="F17" s="108"/>
      <c r="G17" s="79"/>
      <c r="H17" s="30"/>
    </row>
    <row r="18" spans="1:8" ht="50.1" customHeight="1" x14ac:dyDescent="0.25">
      <c r="A18" s="1">
        <f>ROW(July!A6)</f>
        <v>6</v>
      </c>
      <c r="B18" s="74">
        <f>'Initial Client Information'!B18</f>
        <v>0</v>
      </c>
      <c r="C18" s="32">
        <f>'Initial Client Information'!C18</f>
        <v>0</v>
      </c>
      <c r="D18" s="75">
        <f>'Initial Client Information'!D18</f>
        <v>0</v>
      </c>
      <c r="E18" s="31">
        <f>'Initial Client Information'!E18</f>
        <v>0</v>
      </c>
      <c r="F18" s="108"/>
      <c r="G18" s="79"/>
      <c r="H18" s="30"/>
    </row>
    <row r="19" spans="1:8" ht="50.1" customHeight="1" x14ac:dyDescent="0.25">
      <c r="A19" s="1">
        <f>ROW(July!A7)</f>
        <v>7</v>
      </c>
      <c r="B19" s="74">
        <f>'Initial Client Information'!B19</f>
        <v>0</v>
      </c>
      <c r="C19" s="32">
        <f>'Initial Client Information'!C19</f>
        <v>0</v>
      </c>
      <c r="D19" s="75">
        <f>'Initial Client Information'!D19</f>
        <v>0</v>
      </c>
      <c r="E19" s="31">
        <f>'Initial Client Information'!E19</f>
        <v>0</v>
      </c>
      <c r="F19" s="108"/>
      <c r="G19" s="79"/>
      <c r="H19" s="30"/>
    </row>
    <row r="20" spans="1:8" ht="50.1" customHeight="1" x14ac:dyDescent="0.25">
      <c r="A20" s="1">
        <f>ROW(July!A8)</f>
        <v>8</v>
      </c>
      <c r="B20" s="74">
        <f>'Initial Client Information'!B20</f>
        <v>0</v>
      </c>
      <c r="C20" s="32">
        <f>'Initial Client Information'!C20</f>
        <v>0</v>
      </c>
      <c r="D20" s="75">
        <f>'Initial Client Information'!D20</f>
        <v>0</v>
      </c>
      <c r="E20" s="31">
        <f>'Initial Client Information'!E20</f>
        <v>0</v>
      </c>
      <c r="F20" s="108"/>
      <c r="G20" s="79"/>
      <c r="H20" s="30"/>
    </row>
    <row r="21" spans="1:8" ht="50.1" customHeight="1" x14ac:dyDescent="0.25">
      <c r="A21" s="1">
        <f>ROW(July!A9)</f>
        <v>9</v>
      </c>
      <c r="B21" s="74">
        <f>'Initial Client Information'!B21</f>
        <v>0</v>
      </c>
      <c r="C21" s="32">
        <f>'Initial Client Information'!C21</f>
        <v>0</v>
      </c>
      <c r="D21" s="75">
        <f>'Initial Client Information'!D21</f>
        <v>0</v>
      </c>
      <c r="E21" s="31">
        <f>'Initial Client Information'!E21</f>
        <v>0</v>
      </c>
      <c r="F21" s="108"/>
      <c r="G21" s="79"/>
      <c r="H21" s="30"/>
    </row>
    <row r="22" spans="1:8" ht="50.1" customHeight="1" x14ac:dyDescent="0.25">
      <c r="A22" s="1">
        <f>ROW(July!A10)</f>
        <v>10</v>
      </c>
      <c r="B22" s="74">
        <f>'Initial Client Information'!B22</f>
        <v>0</v>
      </c>
      <c r="C22" s="32">
        <f>'Initial Client Information'!C22</f>
        <v>0</v>
      </c>
      <c r="D22" s="75">
        <f>'Initial Client Information'!D22</f>
        <v>0</v>
      </c>
      <c r="E22" s="31">
        <f>'Initial Client Information'!E22</f>
        <v>0</v>
      </c>
      <c r="F22" s="108"/>
      <c r="G22" s="79"/>
      <c r="H22" s="30"/>
    </row>
    <row r="23" spans="1:8" ht="50.1" customHeight="1" x14ac:dyDescent="0.25">
      <c r="A23" s="1" t="e">
        <f>ROW(July!#REF!)</f>
        <v>#REF!</v>
      </c>
      <c r="B23" s="74">
        <f>'Initial Client Information'!B23</f>
        <v>0</v>
      </c>
      <c r="C23" s="32">
        <f>'Initial Client Information'!C23</f>
        <v>0</v>
      </c>
      <c r="D23" s="75">
        <f>'Initial Client Information'!D23</f>
        <v>0</v>
      </c>
      <c r="E23" s="31">
        <f>'Initial Client Information'!E23</f>
        <v>0</v>
      </c>
      <c r="F23" s="108"/>
      <c r="G23" s="79"/>
      <c r="H23" s="30"/>
    </row>
    <row r="24" spans="1:8" ht="50.1" customHeight="1" x14ac:dyDescent="0.25">
      <c r="A24" s="1">
        <f t="shared" ref="A24:A87" si="0">ROW(A12)</f>
        <v>12</v>
      </c>
      <c r="B24" s="74">
        <f>'Initial Client Information'!B24</f>
        <v>0</v>
      </c>
      <c r="C24" s="32">
        <f>'Initial Client Information'!C24</f>
        <v>0</v>
      </c>
      <c r="D24" s="75">
        <f>'Initial Client Information'!D24</f>
        <v>0</v>
      </c>
      <c r="E24" s="31">
        <f>'Initial Client Information'!E24</f>
        <v>0</v>
      </c>
      <c r="F24" s="108"/>
      <c r="G24" s="79"/>
      <c r="H24" s="30"/>
    </row>
    <row r="25" spans="1:8" ht="50.1" customHeight="1" x14ac:dyDescent="0.25">
      <c r="A25" s="1">
        <f t="shared" si="0"/>
        <v>13</v>
      </c>
      <c r="B25" s="74">
        <f>'Initial Client Information'!B25</f>
        <v>0</v>
      </c>
      <c r="C25" s="32">
        <f>'Initial Client Information'!C25</f>
        <v>0</v>
      </c>
      <c r="D25" s="75">
        <f>'Initial Client Information'!D25</f>
        <v>0</v>
      </c>
      <c r="E25" s="31">
        <f>'Initial Client Information'!E25</f>
        <v>0</v>
      </c>
      <c r="F25" s="108"/>
      <c r="G25" s="79"/>
      <c r="H25" s="30"/>
    </row>
    <row r="26" spans="1:8" ht="50.1" customHeight="1" x14ac:dyDescent="0.25">
      <c r="A26" s="1">
        <f t="shared" si="0"/>
        <v>14</v>
      </c>
      <c r="B26" s="74">
        <f>'Initial Client Information'!B26</f>
        <v>0</v>
      </c>
      <c r="C26" s="32">
        <f>'Initial Client Information'!C26</f>
        <v>0</v>
      </c>
      <c r="D26" s="75">
        <f>'Initial Client Information'!D26</f>
        <v>0</v>
      </c>
      <c r="E26" s="31">
        <f>'Initial Client Information'!E26</f>
        <v>0</v>
      </c>
      <c r="F26" s="108"/>
      <c r="G26" s="79"/>
      <c r="H26" s="30"/>
    </row>
    <row r="27" spans="1:8" ht="50.1" customHeight="1" x14ac:dyDescent="0.25">
      <c r="A27" s="1">
        <f t="shared" si="0"/>
        <v>15</v>
      </c>
      <c r="B27" s="74">
        <f>'Initial Client Information'!B27</f>
        <v>0</v>
      </c>
      <c r="C27" s="32">
        <f>'Initial Client Information'!C27</f>
        <v>0</v>
      </c>
      <c r="D27" s="75">
        <f>'Initial Client Information'!D27</f>
        <v>0</v>
      </c>
      <c r="E27" s="31">
        <f>'Initial Client Information'!E27</f>
        <v>0</v>
      </c>
      <c r="F27" s="108"/>
      <c r="G27" s="79"/>
      <c r="H27" s="30"/>
    </row>
    <row r="28" spans="1:8" ht="50.1" customHeight="1" x14ac:dyDescent="0.25">
      <c r="A28" s="1">
        <f t="shared" si="0"/>
        <v>16</v>
      </c>
      <c r="B28" s="74">
        <f>'Initial Client Information'!B28</f>
        <v>0</v>
      </c>
      <c r="C28" s="32">
        <f>'Initial Client Information'!C28</f>
        <v>0</v>
      </c>
      <c r="D28" s="75">
        <f>'Initial Client Information'!D28</f>
        <v>0</v>
      </c>
      <c r="E28" s="31">
        <f>'Initial Client Information'!E28</f>
        <v>0</v>
      </c>
      <c r="F28" s="108"/>
      <c r="G28" s="79"/>
      <c r="H28" s="30"/>
    </row>
    <row r="29" spans="1:8" ht="50.1" customHeight="1" x14ac:dyDescent="0.25">
      <c r="A29" s="1">
        <f t="shared" si="0"/>
        <v>17</v>
      </c>
      <c r="B29" s="74">
        <f>'Initial Client Information'!B29</f>
        <v>0</v>
      </c>
      <c r="C29" s="32">
        <f>'Initial Client Information'!C29</f>
        <v>0</v>
      </c>
      <c r="D29" s="75">
        <f>'Initial Client Information'!D29</f>
        <v>0</v>
      </c>
      <c r="E29" s="31">
        <f>'Initial Client Information'!E29</f>
        <v>0</v>
      </c>
      <c r="F29" s="108"/>
      <c r="G29" s="79"/>
      <c r="H29" s="30"/>
    </row>
    <row r="30" spans="1:8" ht="50.1" customHeight="1" x14ac:dyDescent="0.25">
      <c r="A30" s="1">
        <f t="shared" si="0"/>
        <v>18</v>
      </c>
      <c r="B30" s="74">
        <f>'Initial Client Information'!B30</f>
        <v>0</v>
      </c>
      <c r="C30" s="32">
        <f>'Initial Client Information'!C30</f>
        <v>0</v>
      </c>
      <c r="D30" s="75">
        <f>'Initial Client Information'!D30</f>
        <v>0</v>
      </c>
      <c r="E30" s="31">
        <f>'Initial Client Information'!E30</f>
        <v>0</v>
      </c>
      <c r="F30" s="108"/>
      <c r="G30" s="79"/>
      <c r="H30" s="30"/>
    </row>
    <row r="31" spans="1:8" ht="50.1" customHeight="1" x14ac:dyDescent="0.25">
      <c r="A31" s="1">
        <f t="shared" si="0"/>
        <v>19</v>
      </c>
      <c r="B31" s="74">
        <f>'Initial Client Information'!B31</f>
        <v>0</v>
      </c>
      <c r="C31" s="32">
        <f>'Initial Client Information'!C31</f>
        <v>0</v>
      </c>
      <c r="D31" s="75">
        <f>'Initial Client Information'!D31</f>
        <v>0</v>
      </c>
      <c r="E31" s="31">
        <f>'Initial Client Information'!E31</f>
        <v>0</v>
      </c>
      <c r="F31" s="108"/>
      <c r="G31" s="79"/>
      <c r="H31" s="30"/>
    </row>
    <row r="32" spans="1:8" ht="50.1" customHeight="1" x14ac:dyDescent="0.25">
      <c r="A32" s="1">
        <f t="shared" si="0"/>
        <v>20</v>
      </c>
      <c r="B32" s="74">
        <f>'Initial Client Information'!B32</f>
        <v>0</v>
      </c>
      <c r="C32" s="32">
        <f>'Initial Client Information'!C32</f>
        <v>0</v>
      </c>
      <c r="D32" s="75">
        <f>'Initial Client Information'!D32</f>
        <v>0</v>
      </c>
      <c r="E32" s="31">
        <f>'Initial Client Information'!E32</f>
        <v>0</v>
      </c>
      <c r="F32" s="108"/>
      <c r="G32" s="79"/>
      <c r="H32" s="30"/>
    </row>
    <row r="33" spans="1:8" ht="50.1" customHeight="1" x14ac:dyDescent="0.25">
      <c r="A33" s="1">
        <f t="shared" si="0"/>
        <v>21</v>
      </c>
      <c r="B33" s="74">
        <f>'Initial Client Information'!B33</f>
        <v>0</v>
      </c>
      <c r="C33" s="32">
        <f>'Initial Client Information'!C33</f>
        <v>0</v>
      </c>
      <c r="D33" s="75">
        <f>'Initial Client Information'!D33</f>
        <v>0</v>
      </c>
      <c r="E33" s="31">
        <f>'Initial Client Information'!E33</f>
        <v>0</v>
      </c>
      <c r="F33" s="108"/>
      <c r="G33" s="79"/>
      <c r="H33" s="30"/>
    </row>
    <row r="34" spans="1:8" ht="50.1" customHeight="1" x14ac:dyDescent="0.25">
      <c r="A34" s="1">
        <f t="shared" si="0"/>
        <v>22</v>
      </c>
      <c r="B34" s="74">
        <f>'Initial Client Information'!B34</f>
        <v>0</v>
      </c>
      <c r="C34" s="32">
        <f>'Initial Client Information'!C34</f>
        <v>0</v>
      </c>
      <c r="D34" s="75">
        <f>'Initial Client Information'!D34</f>
        <v>0</v>
      </c>
      <c r="E34" s="31">
        <f>'Initial Client Information'!E34</f>
        <v>0</v>
      </c>
      <c r="F34" s="108"/>
      <c r="G34" s="79"/>
      <c r="H34" s="30"/>
    </row>
    <row r="35" spans="1:8" ht="50.1" customHeight="1" x14ac:dyDescent="0.25">
      <c r="A35" s="1">
        <f t="shared" si="0"/>
        <v>23</v>
      </c>
      <c r="B35" s="74">
        <f>'Initial Client Information'!B35</f>
        <v>0</v>
      </c>
      <c r="C35" s="32">
        <f>'Initial Client Information'!C35</f>
        <v>0</v>
      </c>
      <c r="D35" s="75">
        <f>'Initial Client Information'!D35</f>
        <v>0</v>
      </c>
      <c r="E35" s="31">
        <f>'Initial Client Information'!E35</f>
        <v>0</v>
      </c>
      <c r="F35" s="108"/>
      <c r="G35" s="79"/>
      <c r="H35" s="30"/>
    </row>
    <row r="36" spans="1:8" ht="50.1" customHeight="1" x14ac:dyDescent="0.25">
      <c r="A36" s="1">
        <f t="shared" si="0"/>
        <v>24</v>
      </c>
      <c r="B36" s="74">
        <f>'Initial Client Information'!B36</f>
        <v>0</v>
      </c>
      <c r="C36" s="32">
        <f>'Initial Client Information'!C36</f>
        <v>0</v>
      </c>
      <c r="D36" s="75">
        <f>'Initial Client Information'!D36</f>
        <v>0</v>
      </c>
      <c r="E36" s="31">
        <f>'Initial Client Information'!E36</f>
        <v>0</v>
      </c>
      <c r="F36" s="108"/>
      <c r="G36" s="79"/>
      <c r="H36" s="30"/>
    </row>
    <row r="37" spans="1:8" ht="50.1" customHeight="1" x14ac:dyDescent="0.25">
      <c r="A37" s="1">
        <f t="shared" si="0"/>
        <v>25</v>
      </c>
      <c r="B37" s="74">
        <f>'Initial Client Information'!B37</f>
        <v>0</v>
      </c>
      <c r="C37" s="32">
        <f>'Initial Client Information'!C37</f>
        <v>0</v>
      </c>
      <c r="D37" s="75">
        <f>'Initial Client Information'!D37</f>
        <v>0</v>
      </c>
      <c r="E37" s="31">
        <f>'Initial Client Information'!E37</f>
        <v>0</v>
      </c>
      <c r="F37" s="108"/>
      <c r="G37" s="79"/>
      <c r="H37" s="30"/>
    </row>
    <row r="38" spans="1:8" ht="50.1" customHeight="1" x14ac:dyDescent="0.25">
      <c r="A38" s="1">
        <f t="shared" si="0"/>
        <v>26</v>
      </c>
      <c r="B38" s="74">
        <f>'Initial Client Information'!B38</f>
        <v>0</v>
      </c>
      <c r="C38" s="32">
        <f>'Initial Client Information'!C38</f>
        <v>0</v>
      </c>
      <c r="D38" s="75">
        <f>'Initial Client Information'!D38</f>
        <v>0</v>
      </c>
      <c r="E38" s="31">
        <f>'Initial Client Information'!E38</f>
        <v>0</v>
      </c>
      <c r="F38" s="108"/>
      <c r="G38" s="79"/>
      <c r="H38" s="30"/>
    </row>
    <row r="39" spans="1:8" ht="50.1" customHeight="1" x14ac:dyDescent="0.25">
      <c r="A39" s="1">
        <f t="shared" si="0"/>
        <v>27</v>
      </c>
      <c r="B39" s="74">
        <f>'Initial Client Information'!B39</f>
        <v>0</v>
      </c>
      <c r="C39" s="32">
        <f>'Initial Client Information'!C39</f>
        <v>0</v>
      </c>
      <c r="D39" s="75">
        <f>'Initial Client Information'!D39</f>
        <v>0</v>
      </c>
      <c r="E39" s="31">
        <f>'Initial Client Information'!E39</f>
        <v>0</v>
      </c>
      <c r="F39" s="108"/>
      <c r="G39" s="79"/>
      <c r="H39" s="30"/>
    </row>
    <row r="40" spans="1:8" ht="50.1" customHeight="1" x14ac:dyDescent="0.25">
      <c r="A40" s="1">
        <f t="shared" si="0"/>
        <v>28</v>
      </c>
      <c r="B40" s="74">
        <f>'Initial Client Information'!B40</f>
        <v>0</v>
      </c>
      <c r="C40" s="32">
        <f>'Initial Client Information'!C40</f>
        <v>0</v>
      </c>
      <c r="D40" s="75">
        <f>'Initial Client Information'!D40</f>
        <v>0</v>
      </c>
      <c r="E40" s="31">
        <f>'Initial Client Information'!E40</f>
        <v>0</v>
      </c>
      <c r="F40" s="108"/>
      <c r="G40" s="79"/>
      <c r="H40" s="30"/>
    </row>
    <row r="41" spans="1:8" ht="50.1" customHeight="1" x14ac:dyDescent="0.25">
      <c r="A41" s="1">
        <f t="shared" si="0"/>
        <v>29</v>
      </c>
      <c r="B41" s="74">
        <f>'Initial Client Information'!B41</f>
        <v>0</v>
      </c>
      <c r="C41" s="32">
        <f>'Initial Client Information'!C41</f>
        <v>0</v>
      </c>
      <c r="D41" s="75">
        <f>'Initial Client Information'!D41</f>
        <v>0</v>
      </c>
      <c r="E41" s="31">
        <f>'Initial Client Information'!E41</f>
        <v>0</v>
      </c>
      <c r="F41" s="108"/>
      <c r="G41" s="79"/>
      <c r="H41" s="30"/>
    </row>
    <row r="42" spans="1:8" ht="50.1" customHeight="1" x14ac:dyDescent="0.25">
      <c r="A42" s="1">
        <f t="shared" si="0"/>
        <v>30</v>
      </c>
      <c r="B42" s="74">
        <f>'Initial Client Information'!B42</f>
        <v>0</v>
      </c>
      <c r="C42" s="32">
        <f>'Initial Client Information'!C42</f>
        <v>0</v>
      </c>
      <c r="D42" s="75">
        <f>'Initial Client Information'!D42</f>
        <v>0</v>
      </c>
      <c r="E42" s="31">
        <f>'Initial Client Information'!E42</f>
        <v>0</v>
      </c>
      <c r="F42" s="108"/>
      <c r="G42" s="79"/>
      <c r="H42" s="30"/>
    </row>
    <row r="43" spans="1:8" ht="50.1" customHeight="1" x14ac:dyDescent="0.25">
      <c r="A43" s="1">
        <f t="shared" si="0"/>
        <v>31</v>
      </c>
      <c r="B43" s="74">
        <f>'Initial Client Information'!B43</f>
        <v>0</v>
      </c>
      <c r="C43" s="32">
        <f>'Initial Client Information'!C43</f>
        <v>0</v>
      </c>
      <c r="D43" s="75">
        <f>'Initial Client Information'!D43</f>
        <v>0</v>
      </c>
      <c r="E43" s="31">
        <f>'Initial Client Information'!E43</f>
        <v>0</v>
      </c>
      <c r="F43" s="108"/>
      <c r="G43" s="79"/>
      <c r="H43" s="30"/>
    </row>
    <row r="44" spans="1:8" ht="50.1" customHeight="1" x14ac:dyDescent="0.25">
      <c r="A44" s="1">
        <f t="shared" si="0"/>
        <v>32</v>
      </c>
      <c r="B44" s="74">
        <f>'Initial Client Information'!B44</f>
        <v>0</v>
      </c>
      <c r="C44" s="32">
        <f>'Initial Client Information'!C44</f>
        <v>0</v>
      </c>
      <c r="D44" s="75">
        <f>'Initial Client Information'!D44</f>
        <v>0</v>
      </c>
      <c r="E44" s="31">
        <f>'Initial Client Information'!E44</f>
        <v>0</v>
      </c>
      <c r="F44" s="108"/>
      <c r="G44" s="79"/>
      <c r="H44" s="30"/>
    </row>
    <row r="45" spans="1:8" ht="50.1" customHeight="1" x14ac:dyDescent="0.25">
      <c r="A45" s="1">
        <f t="shared" si="0"/>
        <v>33</v>
      </c>
      <c r="B45" s="74">
        <f>'Initial Client Information'!B45</f>
        <v>0</v>
      </c>
      <c r="C45" s="32">
        <f>'Initial Client Information'!C45</f>
        <v>0</v>
      </c>
      <c r="D45" s="75">
        <f>'Initial Client Information'!D45</f>
        <v>0</v>
      </c>
      <c r="E45" s="31">
        <f>'Initial Client Information'!E45</f>
        <v>0</v>
      </c>
      <c r="F45" s="108"/>
      <c r="G45" s="79"/>
      <c r="H45" s="30"/>
    </row>
    <row r="46" spans="1:8" ht="50.1" customHeight="1" x14ac:dyDescent="0.25">
      <c r="A46" s="1">
        <f t="shared" si="0"/>
        <v>34</v>
      </c>
      <c r="B46" s="74">
        <f>'Initial Client Information'!B46</f>
        <v>0</v>
      </c>
      <c r="C46" s="32">
        <f>'Initial Client Information'!C46</f>
        <v>0</v>
      </c>
      <c r="D46" s="75">
        <f>'Initial Client Information'!D46</f>
        <v>0</v>
      </c>
      <c r="E46" s="31">
        <f>'Initial Client Information'!E46</f>
        <v>0</v>
      </c>
      <c r="F46" s="108"/>
      <c r="G46" s="79"/>
      <c r="H46" s="30"/>
    </row>
    <row r="47" spans="1:8" ht="50.1" customHeight="1" x14ac:dyDescent="0.25">
      <c r="A47" s="1">
        <f t="shared" si="0"/>
        <v>35</v>
      </c>
      <c r="B47" s="74">
        <f>'Initial Client Information'!B47</f>
        <v>0</v>
      </c>
      <c r="C47" s="32">
        <f>'Initial Client Information'!C47</f>
        <v>0</v>
      </c>
      <c r="D47" s="75">
        <f>'Initial Client Information'!D47</f>
        <v>0</v>
      </c>
      <c r="E47" s="31">
        <f>'Initial Client Information'!E47</f>
        <v>0</v>
      </c>
      <c r="F47" s="108"/>
      <c r="G47" s="79"/>
      <c r="H47" s="30"/>
    </row>
    <row r="48" spans="1:8" ht="50.1" customHeight="1" x14ac:dyDescent="0.25">
      <c r="A48" s="1">
        <f t="shared" si="0"/>
        <v>36</v>
      </c>
      <c r="B48" s="74">
        <f>'Initial Client Information'!B48</f>
        <v>0</v>
      </c>
      <c r="C48" s="32">
        <f>'Initial Client Information'!C48</f>
        <v>0</v>
      </c>
      <c r="D48" s="75">
        <f>'Initial Client Information'!D48</f>
        <v>0</v>
      </c>
      <c r="E48" s="31">
        <f>'Initial Client Information'!E48</f>
        <v>0</v>
      </c>
      <c r="F48" s="108"/>
      <c r="G48" s="79"/>
      <c r="H48" s="30"/>
    </row>
    <row r="49" spans="1:8" ht="50.1" customHeight="1" x14ac:dyDescent="0.25">
      <c r="A49" s="1">
        <f t="shared" si="0"/>
        <v>37</v>
      </c>
      <c r="B49" s="74">
        <f>'Initial Client Information'!B49</f>
        <v>0</v>
      </c>
      <c r="C49" s="32">
        <f>'Initial Client Information'!C49</f>
        <v>0</v>
      </c>
      <c r="D49" s="75">
        <f>'Initial Client Information'!D49</f>
        <v>0</v>
      </c>
      <c r="E49" s="31">
        <f>'Initial Client Information'!E49</f>
        <v>0</v>
      </c>
      <c r="F49" s="108"/>
      <c r="G49" s="79"/>
      <c r="H49" s="30"/>
    </row>
    <row r="50" spans="1:8" ht="50.1" customHeight="1" x14ac:dyDescent="0.25">
      <c r="A50" s="1">
        <f t="shared" si="0"/>
        <v>38</v>
      </c>
      <c r="B50" s="74">
        <f>'Initial Client Information'!B50</f>
        <v>0</v>
      </c>
      <c r="C50" s="32">
        <f>'Initial Client Information'!C50</f>
        <v>0</v>
      </c>
      <c r="D50" s="75">
        <f>'Initial Client Information'!D50</f>
        <v>0</v>
      </c>
      <c r="E50" s="31">
        <f>'Initial Client Information'!E50</f>
        <v>0</v>
      </c>
      <c r="F50" s="108"/>
      <c r="G50" s="79"/>
      <c r="H50" s="30"/>
    </row>
    <row r="51" spans="1:8" ht="50.1" customHeight="1" x14ac:dyDescent="0.25">
      <c r="A51" s="1">
        <f t="shared" si="0"/>
        <v>39</v>
      </c>
      <c r="B51" s="74">
        <f>'Initial Client Information'!B51</f>
        <v>0</v>
      </c>
      <c r="C51" s="32">
        <f>'Initial Client Information'!C51</f>
        <v>0</v>
      </c>
      <c r="D51" s="75">
        <f>'Initial Client Information'!D51</f>
        <v>0</v>
      </c>
      <c r="E51" s="31">
        <f>'Initial Client Information'!E51</f>
        <v>0</v>
      </c>
      <c r="F51" s="108"/>
      <c r="G51" s="79"/>
      <c r="H51" s="30"/>
    </row>
    <row r="52" spans="1:8" ht="50.1" customHeight="1" x14ac:dyDescent="0.25">
      <c r="A52" s="1">
        <f t="shared" si="0"/>
        <v>40</v>
      </c>
      <c r="B52" s="74">
        <f>'Initial Client Information'!B52</f>
        <v>0</v>
      </c>
      <c r="C52" s="32">
        <f>'Initial Client Information'!C52</f>
        <v>0</v>
      </c>
      <c r="D52" s="75">
        <f>'Initial Client Information'!D52</f>
        <v>0</v>
      </c>
      <c r="E52" s="31">
        <f>'Initial Client Information'!E52</f>
        <v>0</v>
      </c>
      <c r="F52" s="108"/>
      <c r="G52" s="79"/>
      <c r="H52" s="30"/>
    </row>
    <row r="53" spans="1:8" ht="50.1" customHeight="1" x14ac:dyDescent="0.25">
      <c r="A53" s="1">
        <f t="shared" si="0"/>
        <v>41</v>
      </c>
      <c r="B53" s="74">
        <f>'Initial Client Information'!B53</f>
        <v>0</v>
      </c>
      <c r="C53" s="32">
        <f>'Initial Client Information'!C53</f>
        <v>0</v>
      </c>
      <c r="D53" s="75">
        <f>'Initial Client Information'!D53</f>
        <v>0</v>
      </c>
      <c r="E53" s="31">
        <f>'Initial Client Information'!E53</f>
        <v>0</v>
      </c>
      <c r="F53" s="108"/>
      <c r="G53" s="79"/>
      <c r="H53" s="30"/>
    </row>
    <row r="54" spans="1:8" ht="50.1" customHeight="1" x14ac:dyDescent="0.25">
      <c r="A54" s="1">
        <f t="shared" si="0"/>
        <v>42</v>
      </c>
      <c r="B54" s="74">
        <f>'Initial Client Information'!B54</f>
        <v>0</v>
      </c>
      <c r="C54" s="32">
        <f>'Initial Client Information'!C54</f>
        <v>0</v>
      </c>
      <c r="D54" s="75">
        <f>'Initial Client Information'!D54</f>
        <v>0</v>
      </c>
      <c r="E54" s="31">
        <f>'Initial Client Information'!E54</f>
        <v>0</v>
      </c>
      <c r="F54" s="108"/>
      <c r="G54" s="79"/>
      <c r="H54" s="30"/>
    </row>
    <row r="55" spans="1:8" ht="50.1" customHeight="1" x14ac:dyDescent="0.25">
      <c r="A55" s="1">
        <f t="shared" si="0"/>
        <v>43</v>
      </c>
      <c r="B55" s="74">
        <f>'Initial Client Information'!B55</f>
        <v>0</v>
      </c>
      <c r="C55" s="32">
        <f>'Initial Client Information'!C55</f>
        <v>0</v>
      </c>
      <c r="D55" s="75">
        <f>'Initial Client Information'!D55</f>
        <v>0</v>
      </c>
      <c r="E55" s="31">
        <f>'Initial Client Information'!E55</f>
        <v>0</v>
      </c>
      <c r="F55" s="108"/>
      <c r="G55" s="79"/>
      <c r="H55" s="30"/>
    </row>
    <row r="56" spans="1:8" ht="50.1" customHeight="1" x14ac:dyDescent="0.25">
      <c r="A56" s="1">
        <f t="shared" si="0"/>
        <v>44</v>
      </c>
      <c r="B56" s="74">
        <f>'Initial Client Information'!B56</f>
        <v>0</v>
      </c>
      <c r="C56" s="32">
        <f>'Initial Client Information'!C56</f>
        <v>0</v>
      </c>
      <c r="D56" s="75">
        <f>'Initial Client Information'!D56</f>
        <v>0</v>
      </c>
      <c r="E56" s="31">
        <f>'Initial Client Information'!E56</f>
        <v>0</v>
      </c>
      <c r="F56" s="108"/>
      <c r="G56" s="79"/>
      <c r="H56" s="30"/>
    </row>
    <row r="57" spans="1:8" ht="50.1" customHeight="1" x14ac:dyDescent="0.25">
      <c r="A57" s="1">
        <f t="shared" si="0"/>
        <v>45</v>
      </c>
      <c r="B57" s="74">
        <f>'Initial Client Information'!B57</f>
        <v>0</v>
      </c>
      <c r="C57" s="32">
        <f>'Initial Client Information'!C57</f>
        <v>0</v>
      </c>
      <c r="D57" s="75">
        <f>'Initial Client Information'!D57</f>
        <v>0</v>
      </c>
      <c r="E57" s="31">
        <f>'Initial Client Information'!E57</f>
        <v>0</v>
      </c>
      <c r="F57" s="108"/>
      <c r="G57" s="79"/>
      <c r="H57" s="30"/>
    </row>
    <row r="58" spans="1:8" ht="50.1" customHeight="1" x14ac:dyDescent="0.25">
      <c r="A58" s="1">
        <f t="shared" si="0"/>
        <v>46</v>
      </c>
      <c r="B58" s="74">
        <f>'Initial Client Information'!B58</f>
        <v>0</v>
      </c>
      <c r="C58" s="32">
        <f>'Initial Client Information'!C58</f>
        <v>0</v>
      </c>
      <c r="D58" s="75">
        <f>'Initial Client Information'!D58</f>
        <v>0</v>
      </c>
      <c r="E58" s="31">
        <f>'Initial Client Information'!E58</f>
        <v>0</v>
      </c>
      <c r="F58" s="108"/>
      <c r="G58" s="79"/>
      <c r="H58" s="30"/>
    </row>
    <row r="59" spans="1:8" ht="50.1" customHeight="1" x14ac:dyDescent="0.25">
      <c r="A59" s="1">
        <f t="shared" si="0"/>
        <v>47</v>
      </c>
      <c r="B59" s="74">
        <f>'Initial Client Information'!B59</f>
        <v>0</v>
      </c>
      <c r="C59" s="32">
        <f>'Initial Client Information'!C59</f>
        <v>0</v>
      </c>
      <c r="D59" s="75">
        <f>'Initial Client Information'!D59</f>
        <v>0</v>
      </c>
      <c r="E59" s="31">
        <f>'Initial Client Information'!E59</f>
        <v>0</v>
      </c>
      <c r="F59" s="108"/>
      <c r="G59" s="79"/>
      <c r="H59" s="30"/>
    </row>
    <row r="60" spans="1:8" ht="50.1" customHeight="1" x14ac:dyDescent="0.25">
      <c r="A60" s="1">
        <f t="shared" si="0"/>
        <v>48</v>
      </c>
      <c r="B60" s="74">
        <f>'Initial Client Information'!B60</f>
        <v>0</v>
      </c>
      <c r="C60" s="32">
        <f>'Initial Client Information'!C60</f>
        <v>0</v>
      </c>
      <c r="D60" s="75">
        <f>'Initial Client Information'!D60</f>
        <v>0</v>
      </c>
      <c r="E60" s="31">
        <f>'Initial Client Information'!E60</f>
        <v>0</v>
      </c>
      <c r="F60" s="108"/>
      <c r="G60" s="79"/>
      <c r="H60" s="30"/>
    </row>
    <row r="61" spans="1:8" ht="50.1" customHeight="1" x14ac:dyDescent="0.25">
      <c r="A61" s="1">
        <f t="shared" si="0"/>
        <v>49</v>
      </c>
      <c r="B61" s="74">
        <f>'Initial Client Information'!B61</f>
        <v>0</v>
      </c>
      <c r="C61" s="32">
        <f>'Initial Client Information'!C61</f>
        <v>0</v>
      </c>
      <c r="D61" s="75">
        <f>'Initial Client Information'!D61</f>
        <v>0</v>
      </c>
      <c r="E61" s="31">
        <f>'Initial Client Information'!E61</f>
        <v>0</v>
      </c>
      <c r="F61" s="108"/>
      <c r="G61" s="79"/>
      <c r="H61" s="30"/>
    </row>
    <row r="62" spans="1:8" ht="50.1" customHeight="1" x14ac:dyDescent="0.25">
      <c r="A62" s="1">
        <f t="shared" si="0"/>
        <v>50</v>
      </c>
      <c r="B62" s="74">
        <f>'Initial Client Information'!B62</f>
        <v>0</v>
      </c>
      <c r="C62" s="32">
        <f>'Initial Client Information'!C62</f>
        <v>0</v>
      </c>
      <c r="D62" s="75">
        <f>'Initial Client Information'!D62</f>
        <v>0</v>
      </c>
      <c r="E62" s="31">
        <f>'Initial Client Information'!E62</f>
        <v>0</v>
      </c>
      <c r="F62" s="108"/>
      <c r="G62" s="79"/>
      <c r="H62" s="30"/>
    </row>
    <row r="63" spans="1:8" ht="50.1" customHeight="1" x14ac:dyDescent="0.25">
      <c r="A63" s="1">
        <f t="shared" si="0"/>
        <v>51</v>
      </c>
      <c r="B63" s="74">
        <f>'Initial Client Information'!B63</f>
        <v>0</v>
      </c>
      <c r="C63" s="32">
        <f>'Initial Client Information'!C63</f>
        <v>0</v>
      </c>
      <c r="D63" s="75">
        <f>'Initial Client Information'!D63</f>
        <v>0</v>
      </c>
      <c r="E63" s="31">
        <f>'Initial Client Information'!E63</f>
        <v>0</v>
      </c>
      <c r="F63" s="108"/>
      <c r="G63" s="79"/>
      <c r="H63" s="30"/>
    </row>
    <row r="64" spans="1:8" ht="50.1" customHeight="1" x14ac:dyDescent="0.25">
      <c r="A64" s="1">
        <f t="shared" si="0"/>
        <v>52</v>
      </c>
      <c r="B64" s="74">
        <f>'Initial Client Information'!B64</f>
        <v>0</v>
      </c>
      <c r="C64" s="32">
        <f>'Initial Client Information'!C64</f>
        <v>0</v>
      </c>
      <c r="D64" s="75">
        <f>'Initial Client Information'!D64</f>
        <v>0</v>
      </c>
      <c r="E64" s="31">
        <f>'Initial Client Information'!E64</f>
        <v>0</v>
      </c>
      <c r="F64" s="108"/>
      <c r="G64" s="79"/>
      <c r="H64" s="30"/>
    </row>
    <row r="65" spans="1:8" ht="50.1" customHeight="1" x14ac:dyDescent="0.25">
      <c r="A65" s="1">
        <f t="shared" si="0"/>
        <v>53</v>
      </c>
      <c r="B65" s="74">
        <f>'Initial Client Information'!B65</f>
        <v>0</v>
      </c>
      <c r="C65" s="32">
        <f>'Initial Client Information'!C65</f>
        <v>0</v>
      </c>
      <c r="D65" s="75">
        <f>'Initial Client Information'!D65</f>
        <v>0</v>
      </c>
      <c r="E65" s="31">
        <f>'Initial Client Information'!E65</f>
        <v>0</v>
      </c>
      <c r="F65" s="108"/>
      <c r="G65" s="79"/>
      <c r="H65" s="30"/>
    </row>
    <row r="66" spans="1:8" ht="50.1" customHeight="1" x14ac:dyDescent="0.25">
      <c r="A66" s="1">
        <f t="shared" si="0"/>
        <v>54</v>
      </c>
      <c r="B66" s="74">
        <f>'Initial Client Information'!B66</f>
        <v>0</v>
      </c>
      <c r="C66" s="32">
        <f>'Initial Client Information'!C66</f>
        <v>0</v>
      </c>
      <c r="D66" s="75">
        <f>'Initial Client Information'!D66</f>
        <v>0</v>
      </c>
      <c r="E66" s="31">
        <f>'Initial Client Information'!E66</f>
        <v>0</v>
      </c>
      <c r="F66" s="108"/>
      <c r="G66" s="79"/>
      <c r="H66" s="30"/>
    </row>
    <row r="67" spans="1:8" ht="50.1" customHeight="1" x14ac:dyDescent="0.25">
      <c r="A67" s="1">
        <f t="shared" si="0"/>
        <v>55</v>
      </c>
      <c r="B67" s="74">
        <f>'Initial Client Information'!B67</f>
        <v>0</v>
      </c>
      <c r="C67" s="32">
        <f>'Initial Client Information'!C67</f>
        <v>0</v>
      </c>
      <c r="D67" s="75">
        <f>'Initial Client Information'!D67</f>
        <v>0</v>
      </c>
      <c r="E67" s="31">
        <f>'Initial Client Information'!E67</f>
        <v>0</v>
      </c>
      <c r="F67" s="108"/>
      <c r="G67" s="79"/>
      <c r="H67" s="30"/>
    </row>
    <row r="68" spans="1:8" ht="50.1" customHeight="1" x14ac:dyDescent="0.25">
      <c r="A68" s="1">
        <f t="shared" si="0"/>
        <v>56</v>
      </c>
      <c r="B68" s="74">
        <f>'Initial Client Information'!B68</f>
        <v>0</v>
      </c>
      <c r="C68" s="32">
        <f>'Initial Client Information'!C68</f>
        <v>0</v>
      </c>
      <c r="D68" s="75">
        <f>'Initial Client Information'!D68</f>
        <v>0</v>
      </c>
      <c r="E68" s="31">
        <f>'Initial Client Information'!E68</f>
        <v>0</v>
      </c>
      <c r="F68" s="108"/>
      <c r="G68" s="79"/>
      <c r="H68" s="30"/>
    </row>
    <row r="69" spans="1:8" ht="50.1" customHeight="1" x14ac:dyDescent="0.25">
      <c r="A69" s="1">
        <f t="shared" si="0"/>
        <v>57</v>
      </c>
      <c r="B69" s="74">
        <f>'Initial Client Information'!B69</f>
        <v>0</v>
      </c>
      <c r="C69" s="32">
        <f>'Initial Client Information'!C69</f>
        <v>0</v>
      </c>
      <c r="D69" s="75">
        <f>'Initial Client Information'!D69</f>
        <v>0</v>
      </c>
      <c r="E69" s="31">
        <f>'Initial Client Information'!E69</f>
        <v>0</v>
      </c>
      <c r="F69" s="108"/>
      <c r="G69" s="79"/>
      <c r="H69" s="30"/>
    </row>
    <row r="70" spans="1:8" ht="50.1" customHeight="1" x14ac:dyDescent="0.25">
      <c r="A70" s="1">
        <f t="shared" si="0"/>
        <v>58</v>
      </c>
      <c r="B70" s="74">
        <f>'Initial Client Information'!B70</f>
        <v>0</v>
      </c>
      <c r="C70" s="32">
        <f>'Initial Client Information'!C70</f>
        <v>0</v>
      </c>
      <c r="D70" s="75">
        <f>'Initial Client Information'!D70</f>
        <v>0</v>
      </c>
      <c r="E70" s="31">
        <f>'Initial Client Information'!E70</f>
        <v>0</v>
      </c>
      <c r="F70" s="108"/>
      <c r="G70" s="79"/>
      <c r="H70" s="30"/>
    </row>
    <row r="71" spans="1:8" ht="50.1" customHeight="1" x14ac:dyDescent="0.25">
      <c r="A71" s="1">
        <f t="shared" si="0"/>
        <v>59</v>
      </c>
      <c r="B71" s="74">
        <f>'Initial Client Information'!B71</f>
        <v>0</v>
      </c>
      <c r="C71" s="32">
        <f>'Initial Client Information'!C71</f>
        <v>0</v>
      </c>
      <c r="D71" s="75">
        <f>'Initial Client Information'!D71</f>
        <v>0</v>
      </c>
      <c r="E71" s="31">
        <f>'Initial Client Information'!E71</f>
        <v>0</v>
      </c>
      <c r="F71" s="108"/>
      <c r="G71" s="79"/>
      <c r="H71" s="30"/>
    </row>
    <row r="72" spans="1:8" ht="50.1" customHeight="1" x14ac:dyDescent="0.25">
      <c r="A72" s="1">
        <f t="shared" si="0"/>
        <v>60</v>
      </c>
      <c r="B72" s="74">
        <f>'Initial Client Information'!B72</f>
        <v>0</v>
      </c>
      <c r="C72" s="32">
        <f>'Initial Client Information'!C72</f>
        <v>0</v>
      </c>
      <c r="D72" s="75">
        <f>'Initial Client Information'!D72</f>
        <v>0</v>
      </c>
      <c r="E72" s="31">
        <f>'Initial Client Information'!E72</f>
        <v>0</v>
      </c>
      <c r="F72" s="108"/>
      <c r="G72" s="79"/>
      <c r="H72" s="30"/>
    </row>
    <row r="73" spans="1:8" ht="50.1" customHeight="1" x14ac:dyDescent="0.25">
      <c r="A73" s="1">
        <f t="shared" si="0"/>
        <v>61</v>
      </c>
      <c r="B73" s="74">
        <f>'Initial Client Information'!B73</f>
        <v>0</v>
      </c>
      <c r="C73" s="32">
        <f>'Initial Client Information'!C73</f>
        <v>0</v>
      </c>
      <c r="D73" s="75">
        <f>'Initial Client Information'!D73</f>
        <v>0</v>
      </c>
      <c r="E73" s="31">
        <f>'Initial Client Information'!E73</f>
        <v>0</v>
      </c>
      <c r="F73" s="108"/>
      <c r="G73" s="79"/>
      <c r="H73" s="30"/>
    </row>
    <row r="74" spans="1:8" ht="50.1" customHeight="1" x14ac:dyDescent="0.25">
      <c r="A74" s="1">
        <f t="shared" si="0"/>
        <v>62</v>
      </c>
      <c r="B74" s="74">
        <f>'Initial Client Information'!B74</f>
        <v>0</v>
      </c>
      <c r="C74" s="32">
        <f>'Initial Client Information'!C74</f>
        <v>0</v>
      </c>
      <c r="D74" s="75">
        <f>'Initial Client Information'!D74</f>
        <v>0</v>
      </c>
      <c r="E74" s="31">
        <f>'Initial Client Information'!E74</f>
        <v>0</v>
      </c>
      <c r="F74" s="108"/>
      <c r="G74" s="79"/>
      <c r="H74" s="30"/>
    </row>
    <row r="75" spans="1:8" ht="50.1" customHeight="1" x14ac:dyDescent="0.25">
      <c r="A75" s="1">
        <f t="shared" si="0"/>
        <v>63</v>
      </c>
      <c r="B75" s="74">
        <f>'Initial Client Information'!B75</f>
        <v>0</v>
      </c>
      <c r="C75" s="32">
        <f>'Initial Client Information'!C75</f>
        <v>0</v>
      </c>
      <c r="D75" s="75">
        <f>'Initial Client Information'!D75</f>
        <v>0</v>
      </c>
      <c r="E75" s="31">
        <f>'Initial Client Information'!E75</f>
        <v>0</v>
      </c>
      <c r="F75" s="108"/>
      <c r="G75" s="79"/>
      <c r="H75" s="30"/>
    </row>
    <row r="76" spans="1:8" ht="50.1" customHeight="1" x14ac:dyDescent="0.25">
      <c r="A76" s="1">
        <f t="shared" si="0"/>
        <v>64</v>
      </c>
      <c r="B76" s="74">
        <f>'Initial Client Information'!B76</f>
        <v>0</v>
      </c>
      <c r="C76" s="32">
        <f>'Initial Client Information'!C76</f>
        <v>0</v>
      </c>
      <c r="D76" s="75">
        <f>'Initial Client Information'!D76</f>
        <v>0</v>
      </c>
      <c r="E76" s="31">
        <f>'Initial Client Information'!E76</f>
        <v>0</v>
      </c>
      <c r="F76" s="108"/>
      <c r="G76" s="79"/>
      <c r="H76" s="30"/>
    </row>
    <row r="77" spans="1:8" ht="50.1" customHeight="1" x14ac:dyDescent="0.25">
      <c r="A77" s="1">
        <f t="shared" si="0"/>
        <v>65</v>
      </c>
      <c r="B77" s="74">
        <f>'Initial Client Information'!B77</f>
        <v>0</v>
      </c>
      <c r="C77" s="32">
        <f>'Initial Client Information'!C77</f>
        <v>0</v>
      </c>
      <c r="D77" s="75">
        <f>'Initial Client Information'!D77</f>
        <v>0</v>
      </c>
      <c r="E77" s="31">
        <f>'Initial Client Information'!E77</f>
        <v>0</v>
      </c>
      <c r="F77" s="108"/>
      <c r="G77" s="79"/>
      <c r="H77" s="30"/>
    </row>
    <row r="78" spans="1:8" ht="50.1" customHeight="1" x14ac:dyDescent="0.25">
      <c r="A78" s="1">
        <f t="shared" si="0"/>
        <v>66</v>
      </c>
      <c r="B78" s="74">
        <f>'Initial Client Information'!B78</f>
        <v>0</v>
      </c>
      <c r="C78" s="32">
        <f>'Initial Client Information'!C78</f>
        <v>0</v>
      </c>
      <c r="D78" s="75">
        <f>'Initial Client Information'!D78</f>
        <v>0</v>
      </c>
      <c r="E78" s="31">
        <f>'Initial Client Information'!E78</f>
        <v>0</v>
      </c>
      <c r="F78" s="108"/>
      <c r="G78" s="79"/>
      <c r="H78" s="30"/>
    </row>
    <row r="79" spans="1:8" ht="50.1" customHeight="1" x14ac:dyDescent="0.25">
      <c r="A79" s="1">
        <f t="shared" si="0"/>
        <v>67</v>
      </c>
      <c r="B79" s="74">
        <f>'Initial Client Information'!B79</f>
        <v>0</v>
      </c>
      <c r="C79" s="32">
        <f>'Initial Client Information'!C79</f>
        <v>0</v>
      </c>
      <c r="D79" s="75">
        <f>'Initial Client Information'!D79</f>
        <v>0</v>
      </c>
      <c r="E79" s="31">
        <f>'Initial Client Information'!E79</f>
        <v>0</v>
      </c>
      <c r="F79" s="108"/>
      <c r="G79" s="79"/>
      <c r="H79" s="30"/>
    </row>
    <row r="80" spans="1:8" ht="50.1" customHeight="1" x14ac:dyDescent="0.25">
      <c r="A80" s="1">
        <f t="shared" si="0"/>
        <v>68</v>
      </c>
      <c r="B80" s="74">
        <f>'Initial Client Information'!B80</f>
        <v>0</v>
      </c>
      <c r="C80" s="32">
        <f>'Initial Client Information'!C80</f>
        <v>0</v>
      </c>
      <c r="D80" s="75">
        <f>'Initial Client Information'!D80</f>
        <v>0</v>
      </c>
      <c r="E80" s="31">
        <f>'Initial Client Information'!E80</f>
        <v>0</v>
      </c>
      <c r="F80" s="108"/>
      <c r="G80" s="79"/>
      <c r="H80" s="30"/>
    </row>
    <row r="81" spans="1:8" ht="50.1" customHeight="1" x14ac:dyDescent="0.25">
      <c r="A81" s="1">
        <f t="shared" si="0"/>
        <v>69</v>
      </c>
      <c r="B81" s="74">
        <f>'Initial Client Information'!B81</f>
        <v>0</v>
      </c>
      <c r="C81" s="32">
        <f>'Initial Client Information'!C81</f>
        <v>0</v>
      </c>
      <c r="D81" s="75">
        <f>'Initial Client Information'!D81</f>
        <v>0</v>
      </c>
      <c r="E81" s="31">
        <f>'Initial Client Information'!E81</f>
        <v>0</v>
      </c>
      <c r="F81" s="108"/>
      <c r="G81" s="79"/>
      <c r="H81" s="30"/>
    </row>
    <row r="82" spans="1:8" ht="50.1" customHeight="1" x14ac:dyDescent="0.25">
      <c r="A82" s="1">
        <f t="shared" si="0"/>
        <v>70</v>
      </c>
      <c r="B82" s="74">
        <f>'Initial Client Information'!B82</f>
        <v>0</v>
      </c>
      <c r="C82" s="32">
        <f>'Initial Client Information'!C82</f>
        <v>0</v>
      </c>
      <c r="D82" s="75">
        <f>'Initial Client Information'!D82</f>
        <v>0</v>
      </c>
      <c r="E82" s="31">
        <f>'Initial Client Information'!E82</f>
        <v>0</v>
      </c>
      <c r="F82" s="108"/>
      <c r="G82" s="79"/>
      <c r="H82" s="30"/>
    </row>
    <row r="83" spans="1:8" ht="50.1" customHeight="1" x14ac:dyDescent="0.25">
      <c r="A83" s="1">
        <f t="shared" si="0"/>
        <v>71</v>
      </c>
      <c r="B83" s="74">
        <f>'Initial Client Information'!B83</f>
        <v>0</v>
      </c>
      <c r="C83" s="32">
        <f>'Initial Client Information'!C83</f>
        <v>0</v>
      </c>
      <c r="D83" s="75">
        <f>'Initial Client Information'!D83</f>
        <v>0</v>
      </c>
      <c r="E83" s="31">
        <f>'Initial Client Information'!E83</f>
        <v>0</v>
      </c>
      <c r="F83" s="108"/>
      <c r="G83" s="79"/>
      <c r="H83" s="30"/>
    </row>
    <row r="84" spans="1:8" ht="50.1" customHeight="1" x14ac:dyDescent="0.25">
      <c r="A84" s="1">
        <f t="shared" si="0"/>
        <v>72</v>
      </c>
      <c r="B84" s="74">
        <f>'Initial Client Information'!B84</f>
        <v>0</v>
      </c>
      <c r="C84" s="32">
        <f>'Initial Client Information'!C84</f>
        <v>0</v>
      </c>
      <c r="D84" s="75">
        <f>'Initial Client Information'!D84</f>
        <v>0</v>
      </c>
      <c r="E84" s="31">
        <f>'Initial Client Information'!E84</f>
        <v>0</v>
      </c>
      <c r="F84" s="108"/>
      <c r="G84" s="79"/>
      <c r="H84" s="30"/>
    </row>
    <row r="85" spans="1:8" ht="50.1" customHeight="1" x14ac:dyDescent="0.25">
      <c r="A85" s="1">
        <f t="shared" si="0"/>
        <v>73</v>
      </c>
      <c r="B85" s="74">
        <f>'Initial Client Information'!B85</f>
        <v>0</v>
      </c>
      <c r="C85" s="32">
        <f>'Initial Client Information'!C85</f>
        <v>0</v>
      </c>
      <c r="D85" s="75">
        <f>'Initial Client Information'!D85</f>
        <v>0</v>
      </c>
      <c r="E85" s="31">
        <f>'Initial Client Information'!E85</f>
        <v>0</v>
      </c>
      <c r="F85" s="108"/>
      <c r="G85" s="79"/>
      <c r="H85" s="30"/>
    </row>
    <row r="86" spans="1:8" ht="50.1" customHeight="1" x14ac:dyDescent="0.25">
      <c r="A86" s="1">
        <f t="shared" si="0"/>
        <v>74</v>
      </c>
      <c r="B86" s="74">
        <f>'Initial Client Information'!B86</f>
        <v>0</v>
      </c>
      <c r="C86" s="32">
        <f>'Initial Client Information'!C86</f>
        <v>0</v>
      </c>
      <c r="D86" s="75">
        <f>'Initial Client Information'!D86</f>
        <v>0</v>
      </c>
      <c r="E86" s="31">
        <f>'Initial Client Information'!E86</f>
        <v>0</v>
      </c>
      <c r="F86" s="108"/>
      <c r="G86" s="79"/>
      <c r="H86" s="30"/>
    </row>
    <row r="87" spans="1:8" ht="50.1" customHeight="1" x14ac:dyDescent="0.25">
      <c r="A87" s="1">
        <f t="shared" si="0"/>
        <v>75</v>
      </c>
      <c r="B87" s="74">
        <f>'Initial Client Information'!B87</f>
        <v>0</v>
      </c>
      <c r="C87" s="32">
        <f>'Initial Client Information'!C87</f>
        <v>0</v>
      </c>
      <c r="D87" s="75">
        <f>'Initial Client Information'!D87</f>
        <v>0</v>
      </c>
      <c r="E87" s="31">
        <f>'Initial Client Information'!E87</f>
        <v>0</v>
      </c>
      <c r="F87" s="108"/>
      <c r="G87" s="79"/>
      <c r="H87" s="30"/>
    </row>
    <row r="88" spans="1:8" ht="50.1" customHeight="1" x14ac:dyDescent="0.25">
      <c r="A88" s="1">
        <f t="shared" ref="A88:A151" si="1">ROW(A76)</f>
        <v>76</v>
      </c>
      <c r="B88" s="74">
        <f>'Initial Client Information'!B88</f>
        <v>0</v>
      </c>
      <c r="C88" s="32">
        <f>'Initial Client Information'!C88</f>
        <v>0</v>
      </c>
      <c r="D88" s="75">
        <f>'Initial Client Information'!D88</f>
        <v>0</v>
      </c>
      <c r="E88" s="31">
        <f>'Initial Client Information'!E88</f>
        <v>0</v>
      </c>
      <c r="F88" s="108"/>
      <c r="G88" s="79"/>
      <c r="H88" s="30"/>
    </row>
    <row r="89" spans="1:8" ht="50.1" customHeight="1" x14ac:dyDescent="0.25">
      <c r="A89" s="1">
        <f t="shared" si="1"/>
        <v>77</v>
      </c>
      <c r="B89" s="74">
        <f>'Initial Client Information'!B89</f>
        <v>0</v>
      </c>
      <c r="C89" s="32">
        <f>'Initial Client Information'!C89</f>
        <v>0</v>
      </c>
      <c r="D89" s="75">
        <f>'Initial Client Information'!D89</f>
        <v>0</v>
      </c>
      <c r="E89" s="31">
        <f>'Initial Client Information'!E89</f>
        <v>0</v>
      </c>
      <c r="F89" s="108"/>
      <c r="G89" s="79"/>
      <c r="H89" s="30"/>
    </row>
    <row r="90" spans="1:8" ht="50.1" customHeight="1" x14ac:dyDescent="0.25">
      <c r="A90" s="1">
        <f t="shared" si="1"/>
        <v>78</v>
      </c>
      <c r="B90" s="74">
        <f>'Initial Client Information'!B90</f>
        <v>0</v>
      </c>
      <c r="C90" s="32">
        <f>'Initial Client Information'!C90</f>
        <v>0</v>
      </c>
      <c r="D90" s="75">
        <f>'Initial Client Information'!D90</f>
        <v>0</v>
      </c>
      <c r="E90" s="31">
        <f>'Initial Client Information'!E90</f>
        <v>0</v>
      </c>
      <c r="F90" s="108"/>
      <c r="G90" s="79"/>
      <c r="H90" s="30"/>
    </row>
    <row r="91" spans="1:8" ht="50.1" customHeight="1" x14ac:dyDescent="0.25">
      <c r="A91" s="1">
        <f t="shared" si="1"/>
        <v>79</v>
      </c>
      <c r="B91" s="74">
        <f>'Initial Client Information'!B91</f>
        <v>0</v>
      </c>
      <c r="C91" s="32">
        <f>'Initial Client Information'!C91</f>
        <v>0</v>
      </c>
      <c r="D91" s="75">
        <f>'Initial Client Information'!D91</f>
        <v>0</v>
      </c>
      <c r="E91" s="31">
        <f>'Initial Client Information'!E91</f>
        <v>0</v>
      </c>
      <c r="F91" s="108"/>
      <c r="G91" s="79"/>
      <c r="H91" s="30"/>
    </row>
    <row r="92" spans="1:8" ht="50.1" customHeight="1" x14ac:dyDescent="0.25">
      <c r="A92" s="1">
        <f t="shared" si="1"/>
        <v>80</v>
      </c>
      <c r="B92" s="74">
        <f>'Initial Client Information'!B92</f>
        <v>0</v>
      </c>
      <c r="C92" s="32">
        <f>'Initial Client Information'!C92</f>
        <v>0</v>
      </c>
      <c r="D92" s="75">
        <f>'Initial Client Information'!D92</f>
        <v>0</v>
      </c>
      <c r="E92" s="31">
        <f>'Initial Client Information'!E92</f>
        <v>0</v>
      </c>
      <c r="F92" s="108"/>
      <c r="G92" s="79"/>
      <c r="H92" s="30"/>
    </row>
    <row r="93" spans="1:8" ht="50.1" customHeight="1" x14ac:dyDescent="0.25">
      <c r="A93" s="1">
        <f t="shared" si="1"/>
        <v>81</v>
      </c>
      <c r="B93" s="74">
        <f>'Initial Client Information'!B93</f>
        <v>0</v>
      </c>
      <c r="C93" s="32">
        <f>'Initial Client Information'!C93</f>
        <v>0</v>
      </c>
      <c r="D93" s="75">
        <f>'Initial Client Information'!D93</f>
        <v>0</v>
      </c>
      <c r="E93" s="31">
        <f>'Initial Client Information'!E93</f>
        <v>0</v>
      </c>
      <c r="F93" s="108"/>
      <c r="G93" s="79"/>
      <c r="H93" s="30"/>
    </row>
    <row r="94" spans="1:8" ht="50.1" customHeight="1" x14ac:dyDescent="0.25">
      <c r="A94" s="1">
        <f t="shared" si="1"/>
        <v>82</v>
      </c>
      <c r="B94" s="74">
        <f>'Initial Client Information'!B94</f>
        <v>0</v>
      </c>
      <c r="C94" s="32">
        <f>'Initial Client Information'!C94</f>
        <v>0</v>
      </c>
      <c r="D94" s="75">
        <f>'Initial Client Information'!D94</f>
        <v>0</v>
      </c>
      <c r="E94" s="31">
        <f>'Initial Client Information'!E94</f>
        <v>0</v>
      </c>
      <c r="F94" s="108"/>
      <c r="G94" s="79"/>
      <c r="H94" s="30"/>
    </row>
    <row r="95" spans="1:8" ht="50.1" customHeight="1" x14ac:dyDescent="0.25">
      <c r="A95" s="1">
        <f t="shared" si="1"/>
        <v>83</v>
      </c>
      <c r="B95" s="74">
        <f>'Initial Client Information'!B95</f>
        <v>0</v>
      </c>
      <c r="C95" s="32">
        <f>'Initial Client Information'!C95</f>
        <v>0</v>
      </c>
      <c r="D95" s="75">
        <f>'Initial Client Information'!D95</f>
        <v>0</v>
      </c>
      <c r="E95" s="31">
        <f>'Initial Client Information'!E95</f>
        <v>0</v>
      </c>
      <c r="F95" s="108"/>
      <c r="G95" s="79"/>
      <c r="H95" s="30"/>
    </row>
    <row r="96" spans="1:8" ht="50.1" customHeight="1" x14ac:dyDescent="0.25">
      <c r="A96" s="1">
        <f t="shared" si="1"/>
        <v>84</v>
      </c>
      <c r="B96" s="74">
        <f>'Initial Client Information'!B96</f>
        <v>0</v>
      </c>
      <c r="C96" s="32">
        <f>'Initial Client Information'!C96</f>
        <v>0</v>
      </c>
      <c r="D96" s="75">
        <f>'Initial Client Information'!D96</f>
        <v>0</v>
      </c>
      <c r="E96" s="31">
        <f>'Initial Client Information'!E96</f>
        <v>0</v>
      </c>
      <c r="F96" s="108"/>
      <c r="G96" s="79"/>
      <c r="H96" s="30"/>
    </row>
    <row r="97" spans="1:8" ht="50.1" customHeight="1" x14ac:dyDescent="0.25">
      <c r="A97" s="1">
        <f t="shared" si="1"/>
        <v>85</v>
      </c>
      <c r="B97" s="74">
        <f>'Initial Client Information'!B97</f>
        <v>0</v>
      </c>
      <c r="C97" s="32">
        <f>'Initial Client Information'!C97</f>
        <v>0</v>
      </c>
      <c r="D97" s="75">
        <f>'Initial Client Information'!D97</f>
        <v>0</v>
      </c>
      <c r="E97" s="31">
        <f>'Initial Client Information'!E97</f>
        <v>0</v>
      </c>
      <c r="F97" s="108"/>
      <c r="G97" s="79"/>
      <c r="H97" s="30"/>
    </row>
    <row r="98" spans="1:8" ht="50.1" customHeight="1" x14ac:dyDescent="0.25">
      <c r="A98" s="1">
        <f t="shared" si="1"/>
        <v>86</v>
      </c>
      <c r="B98" s="74">
        <f>'Initial Client Information'!B98</f>
        <v>0</v>
      </c>
      <c r="C98" s="32">
        <f>'Initial Client Information'!C98</f>
        <v>0</v>
      </c>
      <c r="D98" s="75">
        <f>'Initial Client Information'!D98</f>
        <v>0</v>
      </c>
      <c r="E98" s="31">
        <f>'Initial Client Information'!E98</f>
        <v>0</v>
      </c>
      <c r="F98" s="108"/>
      <c r="G98" s="79"/>
      <c r="H98" s="30"/>
    </row>
    <row r="99" spans="1:8" ht="50.1" customHeight="1" x14ac:dyDescent="0.25">
      <c r="A99" s="1">
        <f t="shared" si="1"/>
        <v>87</v>
      </c>
      <c r="B99" s="74">
        <f>'Initial Client Information'!B99</f>
        <v>0</v>
      </c>
      <c r="C99" s="32">
        <f>'Initial Client Information'!C99</f>
        <v>0</v>
      </c>
      <c r="D99" s="75">
        <f>'Initial Client Information'!D99</f>
        <v>0</v>
      </c>
      <c r="E99" s="31">
        <f>'Initial Client Information'!E99</f>
        <v>0</v>
      </c>
      <c r="F99" s="108"/>
      <c r="G99" s="79"/>
      <c r="H99" s="30"/>
    </row>
    <row r="100" spans="1:8" ht="50.1" customHeight="1" x14ac:dyDescent="0.25">
      <c r="A100" s="1">
        <f t="shared" si="1"/>
        <v>88</v>
      </c>
      <c r="B100" s="74">
        <f>'Initial Client Information'!B100</f>
        <v>0</v>
      </c>
      <c r="C100" s="32">
        <f>'Initial Client Information'!C100</f>
        <v>0</v>
      </c>
      <c r="D100" s="75">
        <f>'Initial Client Information'!D100</f>
        <v>0</v>
      </c>
      <c r="E100" s="31">
        <f>'Initial Client Information'!E100</f>
        <v>0</v>
      </c>
      <c r="F100" s="108"/>
      <c r="G100" s="79"/>
      <c r="H100" s="30"/>
    </row>
    <row r="101" spans="1:8" ht="50.1" customHeight="1" x14ac:dyDescent="0.25">
      <c r="A101" s="1">
        <f t="shared" si="1"/>
        <v>89</v>
      </c>
      <c r="B101" s="74">
        <f>'Initial Client Information'!B101</f>
        <v>0</v>
      </c>
      <c r="C101" s="32">
        <f>'Initial Client Information'!C101</f>
        <v>0</v>
      </c>
      <c r="D101" s="75">
        <f>'Initial Client Information'!D101</f>
        <v>0</v>
      </c>
      <c r="E101" s="31">
        <f>'Initial Client Information'!E101</f>
        <v>0</v>
      </c>
      <c r="F101" s="108"/>
      <c r="G101" s="79"/>
      <c r="H101" s="30"/>
    </row>
    <row r="102" spans="1:8" ht="50.1" customHeight="1" x14ac:dyDescent="0.25">
      <c r="A102" s="1">
        <f t="shared" si="1"/>
        <v>90</v>
      </c>
      <c r="B102" s="74">
        <f>'Initial Client Information'!B102</f>
        <v>0</v>
      </c>
      <c r="C102" s="32">
        <f>'Initial Client Information'!C102</f>
        <v>0</v>
      </c>
      <c r="D102" s="75">
        <f>'Initial Client Information'!D102</f>
        <v>0</v>
      </c>
      <c r="E102" s="31">
        <f>'Initial Client Information'!E102</f>
        <v>0</v>
      </c>
      <c r="F102" s="108"/>
      <c r="G102" s="79"/>
      <c r="H102" s="30"/>
    </row>
    <row r="103" spans="1:8" ht="50.1" customHeight="1" x14ac:dyDescent="0.25">
      <c r="A103" s="1">
        <f t="shared" si="1"/>
        <v>91</v>
      </c>
      <c r="B103" s="74">
        <f>'Initial Client Information'!B103</f>
        <v>0</v>
      </c>
      <c r="C103" s="32">
        <f>'Initial Client Information'!C103</f>
        <v>0</v>
      </c>
      <c r="D103" s="75">
        <f>'Initial Client Information'!D103</f>
        <v>0</v>
      </c>
      <c r="E103" s="31">
        <f>'Initial Client Information'!E103</f>
        <v>0</v>
      </c>
      <c r="F103" s="108"/>
      <c r="G103" s="79"/>
      <c r="H103" s="30"/>
    </row>
    <row r="104" spans="1:8" ht="50.1" customHeight="1" x14ac:dyDescent="0.25">
      <c r="A104" s="1">
        <f t="shared" si="1"/>
        <v>92</v>
      </c>
      <c r="B104" s="74">
        <f>'Initial Client Information'!B104</f>
        <v>0</v>
      </c>
      <c r="C104" s="32">
        <f>'Initial Client Information'!C104</f>
        <v>0</v>
      </c>
      <c r="D104" s="75">
        <f>'Initial Client Information'!D104</f>
        <v>0</v>
      </c>
      <c r="E104" s="31">
        <f>'Initial Client Information'!E104</f>
        <v>0</v>
      </c>
      <c r="F104" s="108"/>
      <c r="G104" s="79"/>
      <c r="H104" s="30"/>
    </row>
    <row r="105" spans="1:8" ht="50.1" customHeight="1" x14ac:dyDescent="0.25">
      <c r="A105" s="1">
        <f t="shared" si="1"/>
        <v>93</v>
      </c>
      <c r="B105" s="74">
        <f>'Initial Client Information'!B105</f>
        <v>0</v>
      </c>
      <c r="C105" s="32">
        <f>'Initial Client Information'!C105</f>
        <v>0</v>
      </c>
      <c r="D105" s="75">
        <f>'Initial Client Information'!D105</f>
        <v>0</v>
      </c>
      <c r="E105" s="31">
        <f>'Initial Client Information'!E105</f>
        <v>0</v>
      </c>
      <c r="F105" s="108"/>
      <c r="G105" s="79"/>
      <c r="H105" s="30"/>
    </row>
    <row r="106" spans="1:8" ht="50.1" customHeight="1" x14ac:dyDescent="0.25">
      <c r="A106" s="1">
        <f t="shared" si="1"/>
        <v>94</v>
      </c>
      <c r="B106" s="74">
        <f>'Initial Client Information'!B106</f>
        <v>0</v>
      </c>
      <c r="C106" s="32">
        <f>'Initial Client Information'!C106</f>
        <v>0</v>
      </c>
      <c r="D106" s="75">
        <f>'Initial Client Information'!D106</f>
        <v>0</v>
      </c>
      <c r="E106" s="31">
        <f>'Initial Client Information'!E106</f>
        <v>0</v>
      </c>
      <c r="F106" s="108"/>
      <c r="G106" s="79"/>
      <c r="H106" s="30"/>
    </row>
    <row r="107" spans="1:8" ht="50.1" customHeight="1" x14ac:dyDescent="0.25">
      <c r="A107" s="1">
        <f t="shared" si="1"/>
        <v>95</v>
      </c>
      <c r="B107" s="74">
        <f>'Initial Client Information'!B107</f>
        <v>0</v>
      </c>
      <c r="C107" s="32">
        <f>'Initial Client Information'!C107</f>
        <v>0</v>
      </c>
      <c r="D107" s="75">
        <f>'Initial Client Information'!D107</f>
        <v>0</v>
      </c>
      <c r="E107" s="31">
        <f>'Initial Client Information'!E107</f>
        <v>0</v>
      </c>
      <c r="F107" s="108"/>
      <c r="G107" s="79"/>
      <c r="H107" s="30"/>
    </row>
    <row r="108" spans="1:8" ht="50.1" customHeight="1" x14ac:dyDescent="0.25">
      <c r="A108" s="1">
        <f t="shared" si="1"/>
        <v>96</v>
      </c>
      <c r="B108" s="74">
        <f>'Initial Client Information'!B108</f>
        <v>0</v>
      </c>
      <c r="C108" s="32">
        <f>'Initial Client Information'!C108</f>
        <v>0</v>
      </c>
      <c r="D108" s="75">
        <f>'Initial Client Information'!D108</f>
        <v>0</v>
      </c>
      <c r="E108" s="31">
        <f>'Initial Client Information'!E108</f>
        <v>0</v>
      </c>
      <c r="F108" s="108"/>
      <c r="G108" s="79"/>
      <c r="H108" s="30"/>
    </row>
    <row r="109" spans="1:8" ht="50.1" customHeight="1" x14ac:dyDescent="0.25">
      <c r="A109" s="1">
        <f t="shared" si="1"/>
        <v>97</v>
      </c>
      <c r="B109" s="74">
        <f>'Initial Client Information'!B109</f>
        <v>0</v>
      </c>
      <c r="C109" s="32">
        <f>'Initial Client Information'!C109</f>
        <v>0</v>
      </c>
      <c r="D109" s="75">
        <f>'Initial Client Information'!D109</f>
        <v>0</v>
      </c>
      <c r="E109" s="31">
        <f>'Initial Client Information'!E109</f>
        <v>0</v>
      </c>
      <c r="F109" s="108"/>
      <c r="G109" s="79"/>
      <c r="H109" s="30"/>
    </row>
    <row r="110" spans="1:8" ht="50.1" customHeight="1" x14ac:dyDescent="0.25">
      <c r="A110" s="1">
        <f t="shared" si="1"/>
        <v>98</v>
      </c>
      <c r="B110" s="74">
        <f>'Initial Client Information'!B110</f>
        <v>0</v>
      </c>
      <c r="C110" s="32">
        <f>'Initial Client Information'!C110</f>
        <v>0</v>
      </c>
      <c r="D110" s="75">
        <f>'Initial Client Information'!D110</f>
        <v>0</v>
      </c>
      <c r="E110" s="31">
        <f>'Initial Client Information'!E110</f>
        <v>0</v>
      </c>
      <c r="F110" s="108"/>
      <c r="G110" s="79"/>
      <c r="H110" s="30"/>
    </row>
    <row r="111" spans="1:8" ht="50.1" customHeight="1" x14ac:dyDescent="0.25">
      <c r="A111" s="1">
        <f t="shared" si="1"/>
        <v>99</v>
      </c>
      <c r="B111" s="74">
        <f>'Initial Client Information'!B111</f>
        <v>0</v>
      </c>
      <c r="C111" s="32">
        <f>'Initial Client Information'!C111</f>
        <v>0</v>
      </c>
      <c r="D111" s="75">
        <f>'Initial Client Information'!D111</f>
        <v>0</v>
      </c>
      <c r="E111" s="31">
        <f>'Initial Client Information'!E111</f>
        <v>0</v>
      </c>
      <c r="F111" s="108"/>
      <c r="G111" s="79"/>
      <c r="H111" s="30"/>
    </row>
    <row r="112" spans="1:8" ht="50.1" customHeight="1" x14ac:dyDescent="0.25">
      <c r="A112" s="1">
        <f t="shared" si="1"/>
        <v>100</v>
      </c>
      <c r="B112" s="74">
        <f>'Initial Client Information'!B112</f>
        <v>0</v>
      </c>
      <c r="C112" s="32">
        <f>'Initial Client Information'!C112</f>
        <v>0</v>
      </c>
      <c r="D112" s="75">
        <f>'Initial Client Information'!D112</f>
        <v>0</v>
      </c>
      <c r="E112" s="31">
        <f>'Initial Client Information'!E112</f>
        <v>0</v>
      </c>
      <c r="F112" s="108"/>
      <c r="G112" s="79"/>
      <c r="H112" s="30"/>
    </row>
    <row r="113" spans="1:8" ht="50.1" customHeight="1" x14ac:dyDescent="0.25">
      <c r="A113" s="1">
        <f t="shared" si="1"/>
        <v>101</v>
      </c>
      <c r="B113" s="74">
        <f>'Initial Client Information'!B113</f>
        <v>0</v>
      </c>
      <c r="C113" s="32">
        <f>'Initial Client Information'!C113</f>
        <v>0</v>
      </c>
      <c r="D113" s="75">
        <f>'Initial Client Information'!D113</f>
        <v>0</v>
      </c>
      <c r="E113" s="31">
        <f>'Initial Client Information'!E113</f>
        <v>0</v>
      </c>
      <c r="F113" s="108"/>
      <c r="G113" s="79"/>
      <c r="H113" s="30"/>
    </row>
    <row r="114" spans="1:8" ht="50.1" customHeight="1" x14ac:dyDescent="0.25">
      <c r="A114" s="1">
        <f t="shared" si="1"/>
        <v>102</v>
      </c>
      <c r="B114" s="74">
        <f>'Initial Client Information'!B114</f>
        <v>0</v>
      </c>
      <c r="C114" s="32">
        <f>'Initial Client Information'!C114</f>
        <v>0</v>
      </c>
      <c r="D114" s="75">
        <f>'Initial Client Information'!D114</f>
        <v>0</v>
      </c>
      <c r="E114" s="31">
        <f>'Initial Client Information'!E114</f>
        <v>0</v>
      </c>
      <c r="F114" s="108"/>
      <c r="G114" s="79"/>
      <c r="H114" s="30"/>
    </row>
    <row r="115" spans="1:8" ht="50.1" customHeight="1" x14ac:dyDescent="0.25">
      <c r="A115" s="1">
        <f t="shared" si="1"/>
        <v>103</v>
      </c>
      <c r="B115" s="74">
        <f>'Initial Client Information'!B115</f>
        <v>0</v>
      </c>
      <c r="C115" s="32">
        <f>'Initial Client Information'!C115</f>
        <v>0</v>
      </c>
      <c r="D115" s="75">
        <f>'Initial Client Information'!D115</f>
        <v>0</v>
      </c>
      <c r="E115" s="31">
        <f>'Initial Client Information'!E115</f>
        <v>0</v>
      </c>
      <c r="F115" s="108"/>
      <c r="G115" s="79"/>
      <c r="H115" s="30"/>
    </row>
    <row r="116" spans="1:8" ht="50.1" customHeight="1" x14ac:dyDescent="0.25">
      <c r="A116" s="1">
        <f t="shared" si="1"/>
        <v>104</v>
      </c>
      <c r="B116" s="74">
        <f>'Initial Client Information'!B116</f>
        <v>0</v>
      </c>
      <c r="C116" s="32">
        <f>'Initial Client Information'!C116</f>
        <v>0</v>
      </c>
      <c r="D116" s="75">
        <f>'Initial Client Information'!D116</f>
        <v>0</v>
      </c>
      <c r="E116" s="31">
        <f>'Initial Client Information'!E116</f>
        <v>0</v>
      </c>
      <c r="F116" s="108"/>
      <c r="G116" s="79"/>
      <c r="H116" s="30"/>
    </row>
    <row r="117" spans="1:8" ht="50.1" customHeight="1" x14ac:dyDescent="0.25">
      <c r="A117" s="1">
        <f t="shared" si="1"/>
        <v>105</v>
      </c>
      <c r="B117" s="74">
        <f>'Initial Client Information'!B117</f>
        <v>0</v>
      </c>
      <c r="C117" s="32">
        <f>'Initial Client Information'!C117</f>
        <v>0</v>
      </c>
      <c r="D117" s="75">
        <f>'Initial Client Information'!D117</f>
        <v>0</v>
      </c>
      <c r="E117" s="31">
        <f>'Initial Client Information'!E117</f>
        <v>0</v>
      </c>
      <c r="F117" s="108"/>
      <c r="G117" s="79"/>
      <c r="H117" s="30"/>
    </row>
    <row r="118" spans="1:8" ht="50.1" customHeight="1" x14ac:dyDescent="0.25">
      <c r="A118" s="1">
        <f t="shared" si="1"/>
        <v>106</v>
      </c>
      <c r="B118" s="74">
        <f>'Initial Client Information'!B118</f>
        <v>0</v>
      </c>
      <c r="C118" s="32">
        <f>'Initial Client Information'!C118</f>
        <v>0</v>
      </c>
      <c r="D118" s="75">
        <f>'Initial Client Information'!D118</f>
        <v>0</v>
      </c>
      <c r="E118" s="31">
        <f>'Initial Client Information'!E118</f>
        <v>0</v>
      </c>
      <c r="F118" s="108"/>
      <c r="G118" s="79"/>
      <c r="H118" s="30"/>
    </row>
    <row r="119" spans="1:8" ht="50.1" customHeight="1" x14ac:dyDescent="0.25">
      <c r="A119" s="1">
        <f t="shared" si="1"/>
        <v>107</v>
      </c>
      <c r="B119" s="74">
        <f>'Initial Client Information'!B119</f>
        <v>0</v>
      </c>
      <c r="C119" s="32">
        <f>'Initial Client Information'!C119</f>
        <v>0</v>
      </c>
      <c r="D119" s="75">
        <f>'Initial Client Information'!D119</f>
        <v>0</v>
      </c>
      <c r="E119" s="31">
        <f>'Initial Client Information'!E119</f>
        <v>0</v>
      </c>
      <c r="F119" s="108"/>
      <c r="G119" s="79"/>
      <c r="H119" s="30"/>
    </row>
    <row r="120" spans="1:8" ht="50.1" customHeight="1" x14ac:dyDescent="0.25">
      <c r="A120" s="1">
        <f t="shared" si="1"/>
        <v>108</v>
      </c>
      <c r="B120" s="74">
        <f>'Initial Client Information'!B120</f>
        <v>0</v>
      </c>
      <c r="C120" s="32">
        <f>'Initial Client Information'!C120</f>
        <v>0</v>
      </c>
      <c r="D120" s="75">
        <f>'Initial Client Information'!D120</f>
        <v>0</v>
      </c>
      <c r="E120" s="31">
        <f>'Initial Client Information'!E120</f>
        <v>0</v>
      </c>
      <c r="F120" s="108"/>
      <c r="G120" s="79"/>
      <c r="H120" s="30"/>
    </row>
    <row r="121" spans="1:8" ht="50.1" customHeight="1" x14ac:dyDescent="0.25">
      <c r="A121" s="1">
        <f t="shared" si="1"/>
        <v>109</v>
      </c>
      <c r="B121" s="74">
        <f>'Initial Client Information'!B121</f>
        <v>0</v>
      </c>
      <c r="C121" s="32">
        <f>'Initial Client Information'!C121</f>
        <v>0</v>
      </c>
      <c r="D121" s="75">
        <f>'Initial Client Information'!D121</f>
        <v>0</v>
      </c>
      <c r="E121" s="31">
        <f>'Initial Client Information'!E121</f>
        <v>0</v>
      </c>
      <c r="F121" s="108"/>
      <c r="G121" s="79"/>
      <c r="H121" s="30"/>
    </row>
    <row r="122" spans="1:8" ht="50.1" customHeight="1" x14ac:dyDescent="0.25">
      <c r="A122" s="1">
        <f t="shared" si="1"/>
        <v>110</v>
      </c>
      <c r="B122" s="74">
        <f>'Initial Client Information'!B122</f>
        <v>0</v>
      </c>
      <c r="C122" s="32">
        <f>'Initial Client Information'!C122</f>
        <v>0</v>
      </c>
      <c r="D122" s="75">
        <f>'Initial Client Information'!D122</f>
        <v>0</v>
      </c>
      <c r="E122" s="31">
        <f>'Initial Client Information'!E122</f>
        <v>0</v>
      </c>
      <c r="F122" s="108"/>
      <c r="G122" s="79"/>
      <c r="H122" s="30"/>
    </row>
    <row r="123" spans="1:8" ht="50.1" customHeight="1" x14ac:dyDescent="0.25">
      <c r="A123" s="1">
        <f t="shared" si="1"/>
        <v>111</v>
      </c>
      <c r="B123" s="74">
        <f>'Initial Client Information'!B123</f>
        <v>0</v>
      </c>
      <c r="C123" s="32">
        <f>'Initial Client Information'!C123</f>
        <v>0</v>
      </c>
      <c r="D123" s="75">
        <f>'Initial Client Information'!D123</f>
        <v>0</v>
      </c>
      <c r="E123" s="31">
        <f>'Initial Client Information'!E123</f>
        <v>0</v>
      </c>
      <c r="F123" s="108"/>
      <c r="G123" s="79"/>
      <c r="H123" s="30"/>
    </row>
    <row r="124" spans="1:8" ht="50.1" customHeight="1" x14ac:dyDescent="0.25">
      <c r="A124" s="1">
        <f t="shared" si="1"/>
        <v>112</v>
      </c>
      <c r="B124" s="74">
        <f>'Initial Client Information'!B124</f>
        <v>0</v>
      </c>
      <c r="C124" s="32">
        <f>'Initial Client Information'!C124</f>
        <v>0</v>
      </c>
      <c r="D124" s="75">
        <f>'Initial Client Information'!D124</f>
        <v>0</v>
      </c>
      <c r="E124" s="31">
        <f>'Initial Client Information'!E124</f>
        <v>0</v>
      </c>
      <c r="F124" s="108"/>
      <c r="G124" s="79"/>
      <c r="H124" s="30"/>
    </row>
    <row r="125" spans="1:8" ht="50.1" customHeight="1" x14ac:dyDescent="0.25">
      <c r="A125" s="1">
        <f t="shared" si="1"/>
        <v>113</v>
      </c>
      <c r="B125" s="74">
        <f>'Initial Client Information'!B125</f>
        <v>0</v>
      </c>
      <c r="C125" s="32">
        <f>'Initial Client Information'!C125</f>
        <v>0</v>
      </c>
      <c r="D125" s="75">
        <f>'Initial Client Information'!D125</f>
        <v>0</v>
      </c>
      <c r="E125" s="31">
        <f>'Initial Client Information'!E125</f>
        <v>0</v>
      </c>
      <c r="F125" s="108"/>
      <c r="G125" s="79"/>
      <c r="H125" s="30"/>
    </row>
    <row r="126" spans="1:8" ht="50.1" customHeight="1" x14ac:dyDescent="0.25">
      <c r="A126" s="1">
        <f t="shared" si="1"/>
        <v>114</v>
      </c>
      <c r="B126" s="74">
        <f>'Initial Client Information'!B126</f>
        <v>0</v>
      </c>
      <c r="C126" s="32">
        <f>'Initial Client Information'!C126</f>
        <v>0</v>
      </c>
      <c r="D126" s="75">
        <f>'Initial Client Information'!D126</f>
        <v>0</v>
      </c>
      <c r="E126" s="31">
        <f>'Initial Client Information'!E126</f>
        <v>0</v>
      </c>
      <c r="F126" s="108"/>
      <c r="G126" s="79"/>
      <c r="H126" s="30"/>
    </row>
    <row r="127" spans="1:8" ht="50.1" customHeight="1" x14ac:dyDescent="0.25">
      <c r="A127" s="1">
        <f t="shared" si="1"/>
        <v>115</v>
      </c>
      <c r="B127" s="74">
        <f>'Initial Client Information'!B127</f>
        <v>0</v>
      </c>
      <c r="C127" s="32">
        <f>'Initial Client Information'!C127</f>
        <v>0</v>
      </c>
      <c r="D127" s="75">
        <f>'Initial Client Information'!D127</f>
        <v>0</v>
      </c>
      <c r="E127" s="31">
        <f>'Initial Client Information'!E127</f>
        <v>0</v>
      </c>
      <c r="F127" s="108"/>
      <c r="G127" s="79"/>
      <c r="H127" s="30"/>
    </row>
    <row r="128" spans="1:8" ht="50.1" customHeight="1" x14ac:dyDescent="0.25">
      <c r="A128" s="1">
        <f t="shared" si="1"/>
        <v>116</v>
      </c>
      <c r="B128" s="74">
        <f>'Initial Client Information'!B128</f>
        <v>0</v>
      </c>
      <c r="C128" s="32">
        <f>'Initial Client Information'!C128</f>
        <v>0</v>
      </c>
      <c r="D128" s="75">
        <f>'Initial Client Information'!D128</f>
        <v>0</v>
      </c>
      <c r="E128" s="31">
        <f>'Initial Client Information'!E128</f>
        <v>0</v>
      </c>
      <c r="F128" s="108"/>
      <c r="G128" s="79"/>
      <c r="H128" s="30"/>
    </row>
    <row r="129" spans="1:8" ht="50.1" customHeight="1" x14ac:dyDescent="0.25">
      <c r="A129" s="1">
        <f t="shared" si="1"/>
        <v>117</v>
      </c>
      <c r="B129" s="74">
        <f>'Initial Client Information'!B129</f>
        <v>0</v>
      </c>
      <c r="C129" s="32">
        <f>'Initial Client Information'!C129</f>
        <v>0</v>
      </c>
      <c r="D129" s="75">
        <f>'Initial Client Information'!D129</f>
        <v>0</v>
      </c>
      <c r="E129" s="31">
        <f>'Initial Client Information'!E129</f>
        <v>0</v>
      </c>
      <c r="F129" s="108"/>
      <c r="G129" s="79"/>
      <c r="H129" s="30"/>
    </row>
    <row r="130" spans="1:8" ht="50.1" customHeight="1" x14ac:dyDescent="0.25">
      <c r="A130" s="1">
        <f t="shared" si="1"/>
        <v>118</v>
      </c>
      <c r="B130" s="74">
        <f>'Initial Client Information'!B130</f>
        <v>0</v>
      </c>
      <c r="C130" s="32">
        <f>'Initial Client Information'!C130</f>
        <v>0</v>
      </c>
      <c r="D130" s="75">
        <f>'Initial Client Information'!D130</f>
        <v>0</v>
      </c>
      <c r="E130" s="31">
        <f>'Initial Client Information'!E130</f>
        <v>0</v>
      </c>
      <c r="F130" s="108"/>
      <c r="G130" s="79"/>
      <c r="H130" s="30"/>
    </row>
    <row r="131" spans="1:8" ht="50.1" customHeight="1" x14ac:dyDescent="0.25">
      <c r="A131" s="1">
        <f t="shared" si="1"/>
        <v>119</v>
      </c>
      <c r="B131" s="74">
        <f>'Initial Client Information'!B131</f>
        <v>0</v>
      </c>
      <c r="C131" s="32">
        <f>'Initial Client Information'!C131</f>
        <v>0</v>
      </c>
      <c r="D131" s="75">
        <f>'Initial Client Information'!D131</f>
        <v>0</v>
      </c>
      <c r="E131" s="31">
        <f>'Initial Client Information'!E131</f>
        <v>0</v>
      </c>
      <c r="F131" s="108"/>
      <c r="G131" s="79"/>
      <c r="H131" s="30"/>
    </row>
    <row r="132" spans="1:8" ht="50.1" customHeight="1" x14ac:dyDescent="0.25">
      <c r="A132" s="1">
        <f t="shared" si="1"/>
        <v>120</v>
      </c>
      <c r="B132" s="74">
        <f>'Initial Client Information'!B132</f>
        <v>0</v>
      </c>
      <c r="C132" s="32">
        <f>'Initial Client Information'!C132</f>
        <v>0</v>
      </c>
      <c r="D132" s="75">
        <f>'Initial Client Information'!D132</f>
        <v>0</v>
      </c>
      <c r="E132" s="31">
        <f>'Initial Client Information'!E132</f>
        <v>0</v>
      </c>
      <c r="F132" s="108"/>
      <c r="G132" s="79"/>
      <c r="H132" s="30"/>
    </row>
    <row r="133" spans="1:8" ht="50.1" customHeight="1" x14ac:dyDescent="0.25">
      <c r="A133" s="1">
        <f t="shared" si="1"/>
        <v>121</v>
      </c>
      <c r="B133" s="74">
        <f>'Initial Client Information'!B133</f>
        <v>0</v>
      </c>
      <c r="C133" s="32">
        <f>'Initial Client Information'!C133</f>
        <v>0</v>
      </c>
      <c r="D133" s="75">
        <f>'Initial Client Information'!D133</f>
        <v>0</v>
      </c>
      <c r="E133" s="31">
        <f>'Initial Client Information'!E133</f>
        <v>0</v>
      </c>
      <c r="F133" s="108"/>
      <c r="G133" s="79"/>
      <c r="H133" s="30"/>
    </row>
    <row r="134" spans="1:8" ht="50.1" customHeight="1" x14ac:dyDescent="0.25">
      <c r="A134" s="1">
        <f t="shared" si="1"/>
        <v>122</v>
      </c>
      <c r="B134" s="74">
        <f>'Initial Client Information'!B134</f>
        <v>0</v>
      </c>
      <c r="C134" s="32">
        <f>'Initial Client Information'!C134</f>
        <v>0</v>
      </c>
      <c r="D134" s="75">
        <f>'Initial Client Information'!D134</f>
        <v>0</v>
      </c>
      <c r="E134" s="31">
        <f>'Initial Client Information'!E134</f>
        <v>0</v>
      </c>
      <c r="F134" s="108"/>
      <c r="G134" s="79"/>
      <c r="H134" s="30"/>
    </row>
    <row r="135" spans="1:8" ht="50.1" customHeight="1" x14ac:dyDescent="0.25">
      <c r="A135" s="1">
        <f t="shared" si="1"/>
        <v>123</v>
      </c>
      <c r="B135" s="74">
        <f>'Initial Client Information'!B135</f>
        <v>0</v>
      </c>
      <c r="C135" s="32">
        <f>'Initial Client Information'!C135</f>
        <v>0</v>
      </c>
      <c r="D135" s="75">
        <f>'Initial Client Information'!D135</f>
        <v>0</v>
      </c>
      <c r="E135" s="31">
        <f>'Initial Client Information'!E135</f>
        <v>0</v>
      </c>
      <c r="F135" s="108"/>
      <c r="G135" s="79"/>
      <c r="H135" s="30"/>
    </row>
    <row r="136" spans="1:8" ht="50.1" customHeight="1" x14ac:dyDescent="0.25">
      <c r="A136" s="1">
        <f t="shared" si="1"/>
        <v>124</v>
      </c>
      <c r="B136" s="74">
        <f>'Initial Client Information'!B136</f>
        <v>0</v>
      </c>
      <c r="C136" s="32">
        <f>'Initial Client Information'!C136</f>
        <v>0</v>
      </c>
      <c r="D136" s="75">
        <f>'Initial Client Information'!D136</f>
        <v>0</v>
      </c>
      <c r="E136" s="31">
        <f>'Initial Client Information'!E136</f>
        <v>0</v>
      </c>
      <c r="F136" s="108"/>
      <c r="G136" s="79"/>
      <c r="H136" s="30"/>
    </row>
    <row r="137" spans="1:8" ht="50.1" customHeight="1" x14ac:dyDescent="0.25">
      <c r="A137" s="1">
        <f t="shared" si="1"/>
        <v>125</v>
      </c>
      <c r="B137" s="74">
        <f>'Initial Client Information'!B137</f>
        <v>0</v>
      </c>
      <c r="C137" s="32">
        <f>'Initial Client Information'!C137</f>
        <v>0</v>
      </c>
      <c r="D137" s="75">
        <f>'Initial Client Information'!D137</f>
        <v>0</v>
      </c>
      <c r="E137" s="31">
        <f>'Initial Client Information'!E137</f>
        <v>0</v>
      </c>
      <c r="F137" s="108"/>
      <c r="G137" s="79"/>
      <c r="H137" s="30"/>
    </row>
    <row r="138" spans="1:8" ht="50.1" customHeight="1" x14ac:dyDescent="0.25">
      <c r="A138" s="1">
        <f t="shared" si="1"/>
        <v>126</v>
      </c>
      <c r="B138" s="74">
        <f>'Initial Client Information'!B138</f>
        <v>0</v>
      </c>
      <c r="C138" s="32">
        <f>'Initial Client Information'!C138</f>
        <v>0</v>
      </c>
      <c r="D138" s="75">
        <f>'Initial Client Information'!D138</f>
        <v>0</v>
      </c>
      <c r="E138" s="31">
        <f>'Initial Client Information'!E138</f>
        <v>0</v>
      </c>
      <c r="F138" s="108"/>
      <c r="G138" s="79"/>
      <c r="H138" s="30"/>
    </row>
    <row r="139" spans="1:8" ht="50.1" customHeight="1" x14ac:dyDescent="0.25">
      <c r="A139" s="1">
        <f t="shared" si="1"/>
        <v>127</v>
      </c>
      <c r="B139" s="74">
        <f>'Initial Client Information'!B139</f>
        <v>0</v>
      </c>
      <c r="C139" s="32">
        <f>'Initial Client Information'!C139</f>
        <v>0</v>
      </c>
      <c r="D139" s="75">
        <f>'Initial Client Information'!D139</f>
        <v>0</v>
      </c>
      <c r="E139" s="31">
        <f>'Initial Client Information'!E139</f>
        <v>0</v>
      </c>
      <c r="F139" s="108"/>
      <c r="G139" s="79"/>
      <c r="H139" s="30"/>
    </row>
    <row r="140" spans="1:8" ht="50.1" customHeight="1" x14ac:dyDescent="0.25">
      <c r="A140" s="1">
        <f t="shared" si="1"/>
        <v>128</v>
      </c>
      <c r="B140" s="74">
        <f>'Initial Client Information'!B140</f>
        <v>0</v>
      </c>
      <c r="C140" s="32">
        <f>'Initial Client Information'!C140</f>
        <v>0</v>
      </c>
      <c r="D140" s="75">
        <f>'Initial Client Information'!D140</f>
        <v>0</v>
      </c>
      <c r="E140" s="31">
        <f>'Initial Client Information'!E140</f>
        <v>0</v>
      </c>
      <c r="F140" s="108"/>
      <c r="G140" s="79"/>
      <c r="H140" s="30"/>
    </row>
    <row r="141" spans="1:8" ht="50.1" customHeight="1" x14ac:dyDescent="0.25">
      <c r="A141" s="1">
        <f t="shared" si="1"/>
        <v>129</v>
      </c>
      <c r="B141" s="74">
        <f>'Initial Client Information'!B141</f>
        <v>0</v>
      </c>
      <c r="C141" s="32">
        <f>'Initial Client Information'!C141</f>
        <v>0</v>
      </c>
      <c r="D141" s="75">
        <f>'Initial Client Information'!D141</f>
        <v>0</v>
      </c>
      <c r="E141" s="31">
        <f>'Initial Client Information'!E141</f>
        <v>0</v>
      </c>
      <c r="F141" s="108"/>
      <c r="G141" s="79"/>
      <c r="H141" s="30"/>
    </row>
    <row r="142" spans="1:8" ht="50.1" customHeight="1" x14ac:dyDescent="0.25">
      <c r="A142" s="1">
        <f t="shared" si="1"/>
        <v>130</v>
      </c>
      <c r="B142" s="74">
        <f>'Initial Client Information'!B142</f>
        <v>0</v>
      </c>
      <c r="C142" s="32">
        <f>'Initial Client Information'!C142</f>
        <v>0</v>
      </c>
      <c r="D142" s="75">
        <f>'Initial Client Information'!D142</f>
        <v>0</v>
      </c>
      <c r="E142" s="31">
        <f>'Initial Client Information'!E142</f>
        <v>0</v>
      </c>
      <c r="F142" s="108"/>
      <c r="G142" s="79"/>
      <c r="H142" s="30"/>
    </row>
    <row r="143" spans="1:8" ht="50.1" customHeight="1" x14ac:dyDescent="0.25">
      <c r="A143" s="1">
        <f t="shared" si="1"/>
        <v>131</v>
      </c>
      <c r="B143" s="74">
        <f>'Initial Client Information'!B143</f>
        <v>0</v>
      </c>
      <c r="C143" s="32">
        <f>'Initial Client Information'!C143</f>
        <v>0</v>
      </c>
      <c r="D143" s="75">
        <f>'Initial Client Information'!D143</f>
        <v>0</v>
      </c>
      <c r="E143" s="31">
        <f>'Initial Client Information'!E143</f>
        <v>0</v>
      </c>
      <c r="F143" s="108"/>
      <c r="G143" s="79"/>
      <c r="H143" s="30"/>
    </row>
    <row r="144" spans="1:8" ht="50.1" customHeight="1" x14ac:dyDescent="0.25">
      <c r="A144" s="1">
        <f t="shared" si="1"/>
        <v>132</v>
      </c>
      <c r="B144" s="74">
        <f>'Initial Client Information'!B144</f>
        <v>0</v>
      </c>
      <c r="C144" s="32">
        <f>'Initial Client Information'!C144</f>
        <v>0</v>
      </c>
      <c r="D144" s="75">
        <f>'Initial Client Information'!D144</f>
        <v>0</v>
      </c>
      <c r="E144" s="31">
        <f>'Initial Client Information'!E144</f>
        <v>0</v>
      </c>
      <c r="F144" s="108"/>
      <c r="G144" s="79"/>
      <c r="H144" s="30"/>
    </row>
    <row r="145" spans="1:8" ht="50.1" customHeight="1" x14ac:dyDescent="0.25">
      <c r="A145" s="1">
        <f t="shared" si="1"/>
        <v>133</v>
      </c>
      <c r="B145" s="74">
        <f>'Initial Client Information'!B145</f>
        <v>0</v>
      </c>
      <c r="C145" s="32">
        <f>'Initial Client Information'!C145</f>
        <v>0</v>
      </c>
      <c r="D145" s="75">
        <f>'Initial Client Information'!D145</f>
        <v>0</v>
      </c>
      <c r="E145" s="31">
        <f>'Initial Client Information'!E145</f>
        <v>0</v>
      </c>
      <c r="F145" s="108"/>
      <c r="G145" s="79"/>
      <c r="H145" s="30"/>
    </row>
    <row r="146" spans="1:8" ht="50.1" customHeight="1" x14ac:dyDescent="0.25">
      <c r="A146" s="1">
        <f t="shared" si="1"/>
        <v>134</v>
      </c>
      <c r="B146" s="74">
        <f>'Initial Client Information'!B146</f>
        <v>0</v>
      </c>
      <c r="C146" s="32">
        <f>'Initial Client Information'!C146</f>
        <v>0</v>
      </c>
      <c r="D146" s="75">
        <f>'Initial Client Information'!D146</f>
        <v>0</v>
      </c>
      <c r="E146" s="31">
        <f>'Initial Client Information'!E146</f>
        <v>0</v>
      </c>
      <c r="F146" s="108"/>
      <c r="G146" s="79"/>
      <c r="H146" s="30"/>
    </row>
    <row r="147" spans="1:8" ht="50.1" customHeight="1" x14ac:dyDescent="0.25">
      <c r="A147" s="1">
        <f t="shared" si="1"/>
        <v>135</v>
      </c>
      <c r="B147" s="74">
        <f>'Initial Client Information'!B147</f>
        <v>0</v>
      </c>
      <c r="C147" s="32">
        <f>'Initial Client Information'!C147</f>
        <v>0</v>
      </c>
      <c r="D147" s="75">
        <f>'Initial Client Information'!D147</f>
        <v>0</v>
      </c>
      <c r="E147" s="31">
        <f>'Initial Client Information'!E147</f>
        <v>0</v>
      </c>
      <c r="F147" s="108"/>
      <c r="G147" s="79"/>
      <c r="H147" s="30"/>
    </row>
    <row r="148" spans="1:8" ht="50.1" customHeight="1" x14ac:dyDescent="0.25">
      <c r="A148" s="1">
        <f t="shared" si="1"/>
        <v>136</v>
      </c>
      <c r="B148" s="74">
        <f>'Initial Client Information'!B148</f>
        <v>0</v>
      </c>
      <c r="C148" s="32">
        <f>'Initial Client Information'!C148</f>
        <v>0</v>
      </c>
      <c r="D148" s="75">
        <f>'Initial Client Information'!D148</f>
        <v>0</v>
      </c>
      <c r="E148" s="31">
        <f>'Initial Client Information'!E148</f>
        <v>0</v>
      </c>
      <c r="F148" s="108"/>
      <c r="G148" s="79"/>
      <c r="H148" s="30"/>
    </row>
    <row r="149" spans="1:8" ht="50.1" customHeight="1" x14ac:dyDescent="0.25">
      <c r="A149" s="1">
        <f t="shared" si="1"/>
        <v>137</v>
      </c>
      <c r="B149" s="74">
        <f>'Initial Client Information'!B149</f>
        <v>0</v>
      </c>
      <c r="C149" s="32">
        <f>'Initial Client Information'!C149</f>
        <v>0</v>
      </c>
      <c r="D149" s="75">
        <f>'Initial Client Information'!D149</f>
        <v>0</v>
      </c>
      <c r="E149" s="31">
        <f>'Initial Client Information'!E149</f>
        <v>0</v>
      </c>
      <c r="F149" s="108"/>
      <c r="G149" s="79"/>
      <c r="H149" s="30"/>
    </row>
    <row r="150" spans="1:8" ht="50.1" customHeight="1" x14ac:dyDescent="0.25">
      <c r="A150" s="1">
        <f t="shared" si="1"/>
        <v>138</v>
      </c>
      <c r="B150" s="74">
        <f>'Initial Client Information'!B150</f>
        <v>0</v>
      </c>
      <c r="C150" s="32">
        <f>'Initial Client Information'!C150</f>
        <v>0</v>
      </c>
      <c r="D150" s="75">
        <f>'Initial Client Information'!D150</f>
        <v>0</v>
      </c>
      <c r="E150" s="31">
        <f>'Initial Client Information'!E150</f>
        <v>0</v>
      </c>
      <c r="F150" s="108"/>
      <c r="G150" s="79"/>
      <c r="H150" s="30"/>
    </row>
    <row r="151" spans="1:8" ht="50.1" customHeight="1" x14ac:dyDescent="0.25">
      <c r="A151" s="1">
        <f t="shared" si="1"/>
        <v>139</v>
      </c>
      <c r="B151" s="74">
        <f>'Initial Client Information'!B151</f>
        <v>0</v>
      </c>
      <c r="C151" s="32">
        <f>'Initial Client Information'!C151</f>
        <v>0</v>
      </c>
      <c r="D151" s="75">
        <f>'Initial Client Information'!D151</f>
        <v>0</v>
      </c>
      <c r="E151" s="31">
        <f>'Initial Client Information'!E151</f>
        <v>0</v>
      </c>
      <c r="F151" s="108"/>
      <c r="G151" s="79"/>
      <c r="H151" s="30"/>
    </row>
    <row r="152" spans="1:8" ht="50.1" customHeight="1" x14ac:dyDescent="0.25">
      <c r="A152" s="1">
        <f t="shared" ref="A152:A215" si="2">ROW(A140)</f>
        <v>140</v>
      </c>
      <c r="B152" s="74">
        <f>'Initial Client Information'!B152</f>
        <v>0</v>
      </c>
      <c r="C152" s="32">
        <f>'Initial Client Information'!C152</f>
        <v>0</v>
      </c>
      <c r="D152" s="75">
        <f>'Initial Client Information'!D152</f>
        <v>0</v>
      </c>
      <c r="E152" s="31">
        <f>'Initial Client Information'!E152</f>
        <v>0</v>
      </c>
      <c r="F152" s="108"/>
      <c r="G152" s="79"/>
      <c r="H152" s="30"/>
    </row>
    <row r="153" spans="1:8" ht="50.1" customHeight="1" x14ac:dyDescent="0.25">
      <c r="A153" s="1">
        <f t="shared" si="2"/>
        <v>141</v>
      </c>
      <c r="B153" s="74">
        <f>'Initial Client Information'!B153</f>
        <v>0</v>
      </c>
      <c r="C153" s="32">
        <f>'Initial Client Information'!C153</f>
        <v>0</v>
      </c>
      <c r="D153" s="75">
        <f>'Initial Client Information'!D153</f>
        <v>0</v>
      </c>
      <c r="E153" s="31">
        <f>'Initial Client Information'!E153</f>
        <v>0</v>
      </c>
      <c r="F153" s="108"/>
      <c r="G153" s="79"/>
      <c r="H153" s="30"/>
    </row>
    <row r="154" spans="1:8" ht="50.1" customHeight="1" x14ac:dyDescent="0.25">
      <c r="A154" s="1">
        <f t="shared" si="2"/>
        <v>142</v>
      </c>
      <c r="B154" s="74">
        <f>'Initial Client Information'!B154</f>
        <v>0</v>
      </c>
      <c r="C154" s="32">
        <f>'Initial Client Information'!C154</f>
        <v>0</v>
      </c>
      <c r="D154" s="75">
        <f>'Initial Client Information'!D154</f>
        <v>0</v>
      </c>
      <c r="E154" s="31">
        <f>'Initial Client Information'!E154</f>
        <v>0</v>
      </c>
      <c r="F154" s="108"/>
      <c r="G154" s="79"/>
      <c r="H154" s="30"/>
    </row>
    <row r="155" spans="1:8" ht="50.1" customHeight="1" x14ac:dyDescent="0.25">
      <c r="A155" s="1">
        <f t="shared" si="2"/>
        <v>143</v>
      </c>
      <c r="B155" s="74">
        <f>'Initial Client Information'!B155</f>
        <v>0</v>
      </c>
      <c r="C155" s="32">
        <f>'Initial Client Information'!C155</f>
        <v>0</v>
      </c>
      <c r="D155" s="75">
        <f>'Initial Client Information'!D155</f>
        <v>0</v>
      </c>
      <c r="E155" s="31">
        <f>'Initial Client Information'!E155</f>
        <v>0</v>
      </c>
      <c r="F155" s="108"/>
      <c r="G155" s="79"/>
      <c r="H155" s="30"/>
    </row>
    <row r="156" spans="1:8" ht="50.1" customHeight="1" x14ac:dyDescent="0.25">
      <c r="A156" s="1">
        <f t="shared" si="2"/>
        <v>144</v>
      </c>
      <c r="B156" s="74">
        <f>'Initial Client Information'!B156</f>
        <v>0</v>
      </c>
      <c r="C156" s="32">
        <f>'Initial Client Information'!C156</f>
        <v>0</v>
      </c>
      <c r="D156" s="75">
        <f>'Initial Client Information'!D156</f>
        <v>0</v>
      </c>
      <c r="E156" s="31">
        <f>'Initial Client Information'!E156</f>
        <v>0</v>
      </c>
      <c r="F156" s="108"/>
      <c r="G156" s="79"/>
      <c r="H156" s="30"/>
    </row>
    <row r="157" spans="1:8" ht="50.1" customHeight="1" x14ac:dyDescent="0.25">
      <c r="A157" s="1">
        <f t="shared" si="2"/>
        <v>145</v>
      </c>
      <c r="B157" s="74">
        <f>'Initial Client Information'!B157</f>
        <v>0</v>
      </c>
      <c r="C157" s="32">
        <f>'Initial Client Information'!C157</f>
        <v>0</v>
      </c>
      <c r="D157" s="75">
        <f>'Initial Client Information'!D157</f>
        <v>0</v>
      </c>
      <c r="E157" s="31">
        <f>'Initial Client Information'!E157</f>
        <v>0</v>
      </c>
      <c r="F157" s="108"/>
      <c r="G157" s="79"/>
      <c r="H157" s="30"/>
    </row>
    <row r="158" spans="1:8" ht="50.1" customHeight="1" x14ac:dyDescent="0.25">
      <c r="A158" s="1">
        <f t="shared" si="2"/>
        <v>146</v>
      </c>
      <c r="B158" s="74">
        <f>'Initial Client Information'!B158</f>
        <v>0</v>
      </c>
      <c r="C158" s="32">
        <f>'Initial Client Information'!C158</f>
        <v>0</v>
      </c>
      <c r="D158" s="75">
        <f>'Initial Client Information'!D158</f>
        <v>0</v>
      </c>
      <c r="E158" s="31">
        <f>'Initial Client Information'!E158</f>
        <v>0</v>
      </c>
      <c r="F158" s="108"/>
      <c r="G158" s="79"/>
      <c r="H158" s="30"/>
    </row>
    <row r="159" spans="1:8" ht="50.1" customHeight="1" x14ac:dyDescent="0.25">
      <c r="A159" s="1">
        <f t="shared" si="2"/>
        <v>147</v>
      </c>
      <c r="B159" s="74">
        <f>'Initial Client Information'!B159</f>
        <v>0</v>
      </c>
      <c r="C159" s="32">
        <f>'Initial Client Information'!C159</f>
        <v>0</v>
      </c>
      <c r="D159" s="75">
        <f>'Initial Client Information'!D159</f>
        <v>0</v>
      </c>
      <c r="E159" s="31">
        <f>'Initial Client Information'!E159</f>
        <v>0</v>
      </c>
      <c r="F159" s="108"/>
      <c r="G159" s="79"/>
      <c r="H159" s="30"/>
    </row>
    <row r="160" spans="1:8" ht="50.1" customHeight="1" x14ac:dyDescent="0.25">
      <c r="A160" s="1">
        <f t="shared" si="2"/>
        <v>148</v>
      </c>
      <c r="B160" s="74">
        <f>'Initial Client Information'!B160</f>
        <v>0</v>
      </c>
      <c r="C160" s="32">
        <f>'Initial Client Information'!C160</f>
        <v>0</v>
      </c>
      <c r="D160" s="75">
        <f>'Initial Client Information'!D160</f>
        <v>0</v>
      </c>
      <c r="E160" s="31">
        <f>'Initial Client Information'!E160</f>
        <v>0</v>
      </c>
      <c r="F160" s="108"/>
      <c r="G160" s="79"/>
      <c r="H160" s="30"/>
    </row>
    <row r="161" spans="1:8" ht="50.1" customHeight="1" x14ac:dyDescent="0.25">
      <c r="A161" s="1">
        <f t="shared" si="2"/>
        <v>149</v>
      </c>
      <c r="B161" s="74">
        <f>'Initial Client Information'!B161</f>
        <v>0</v>
      </c>
      <c r="C161" s="32">
        <f>'Initial Client Information'!C161</f>
        <v>0</v>
      </c>
      <c r="D161" s="75">
        <f>'Initial Client Information'!D161</f>
        <v>0</v>
      </c>
      <c r="E161" s="31">
        <f>'Initial Client Information'!E161</f>
        <v>0</v>
      </c>
      <c r="F161" s="108"/>
      <c r="G161" s="79"/>
      <c r="H161" s="30"/>
    </row>
    <row r="162" spans="1:8" ht="50.1" customHeight="1" x14ac:dyDescent="0.25">
      <c r="A162" s="1">
        <f t="shared" si="2"/>
        <v>150</v>
      </c>
      <c r="B162" s="74">
        <f>'Initial Client Information'!B162</f>
        <v>0</v>
      </c>
      <c r="C162" s="32">
        <f>'Initial Client Information'!C162</f>
        <v>0</v>
      </c>
      <c r="D162" s="75">
        <f>'Initial Client Information'!D162</f>
        <v>0</v>
      </c>
      <c r="E162" s="31">
        <f>'Initial Client Information'!E162</f>
        <v>0</v>
      </c>
      <c r="F162" s="108"/>
      <c r="G162" s="79"/>
      <c r="H162" s="30"/>
    </row>
    <row r="163" spans="1:8" ht="50.1" customHeight="1" x14ac:dyDescent="0.25">
      <c r="A163" s="1">
        <f t="shared" si="2"/>
        <v>151</v>
      </c>
      <c r="B163" s="74">
        <f>'Initial Client Information'!B163</f>
        <v>0</v>
      </c>
      <c r="C163" s="32">
        <f>'Initial Client Information'!C163</f>
        <v>0</v>
      </c>
      <c r="D163" s="75">
        <f>'Initial Client Information'!D163</f>
        <v>0</v>
      </c>
      <c r="E163" s="31">
        <f>'Initial Client Information'!E163</f>
        <v>0</v>
      </c>
      <c r="F163" s="108"/>
      <c r="G163" s="79"/>
      <c r="H163" s="30"/>
    </row>
    <row r="164" spans="1:8" ht="50.1" customHeight="1" x14ac:dyDescent="0.25">
      <c r="A164" s="1">
        <f t="shared" si="2"/>
        <v>152</v>
      </c>
      <c r="B164" s="74">
        <f>'Initial Client Information'!B164</f>
        <v>0</v>
      </c>
      <c r="C164" s="32">
        <f>'Initial Client Information'!C164</f>
        <v>0</v>
      </c>
      <c r="D164" s="75">
        <f>'Initial Client Information'!D164</f>
        <v>0</v>
      </c>
      <c r="E164" s="31">
        <f>'Initial Client Information'!E164</f>
        <v>0</v>
      </c>
      <c r="F164" s="108"/>
      <c r="G164" s="79"/>
      <c r="H164" s="30"/>
    </row>
    <row r="165" spans="1:8" ht="50.1" customHeight="1" x14ac:dyDescent="0.25">
      <c r="A165" s="1">
        <f t="shared" si="2"/>
        <v>153</v>
      </c>
      <c r="B165" s="74">
        <f>'Initial Client Information'!B165</f>
        <v>0</v>
      </c>
      <c r="C165" s="32">
        <f>'Initial Client Information'!C165</f>
        <v>0</v>
      </c>
      <c r="D165" s="75">
        <f>'Initial Client Information'!D165</f>
        <v>0</v>
      </c>
      <c r="E165" s="31">
        <f>'Initial Client Information'!E165</f>
        <v>0</v>
      </c>
      <c r="F165" s="108"/>
      <c r="G165" s="79"/>
      <c r="H165" s="30"/>
    </row>
    <row r="166" spans="1:8" ht="50.1" customHeight="1" x14ac:dyDescent="0.25">
      <c r="A166" s="1">
        <f t="shared" si="2"/>
        <v>154</v>
      </c>
      <c r="B166" s="74">
        <f>'Initial Client Information'!B166</f>
        <v>0</v>
      </c>
      <c r="C166" s="32">
        <f>'Initial Client Information'!C166</f>
        <v>0</v>
      </c>
      <c r="D166" s="75">
        <f>'Initial Client Information'!D166</f>
        <v>0</v>
      </c>
      <c r="E166" s="31">
        <f>'Initial Client Information'!E166</f>
        <v>0</v>
      </c>
      <c r="F166" s="108"/>
      <c r="G166" s="79"/>
      <c r="H166" s="30"/>
    </row>
    <row r="167" spans="1:8" ht="50.1" customHeight="1" x14ac:dyDescent="0.25">
      <c r="A167" s="1">
        <f t="shared" si="2"/>
        <v>155</v>
      </c>
      <c r="B167" s="74">
        <f>'Initial Client Information'!B167</f>
        <v>0</v>
      </c>
      <c r="C167" s="32">
        <f>'Initial Client Information'!C167</f>
        <v>0</v>
      </c>
      <c r="D167" s="75">
        <f>'Initial Client Information'!D167</f>
        <v>0</v>
      </c>
      <c r="E167" s="31">
        <f>'Initial Client Information'!E167</f>
        <v>0</v>
      </c>
      <c r="F167" s="108"/>
      <c r="G167" s="79"/>
      <c r="H167" s="30"/>
    </row>
    <row r="168" spans="1:8" ht="50.1" customHeight="1" x14ac:dyDescent="0.25">
      <c r="A168" s="1">
        <f t="shared" si="2"/>
        <v>156</v>
      </c>
      <c r="B168" s="74">
        <f>'Initial Client Information'!B168</f>
        <v>0</v>
      </c>
      <c r="C168" s="32">
        <f>'Initial Client Information'!C168</f>
        <v>0</v>
      </c>
      <c r="D168" s="75">
        <f>'Initial Client Information'!D168</f>
        <v>0</v>
      </c>
      <c r="E168" s="31">
        <f>'Initial Client Information'!E168</f>
        <v>0</v>
      </c>
      <c r="F168" s="108"/>
      <c r="G168" s="79"/>
      <c r="H168" s="30"/>
    </row>
    <row r="169" spans="1:8" ht="50.1" customHeight="1" x14ac:dyDescent="0.25">
      <c r="A169" s="1">
        <f t="shared" si="2"/>
        <v>157</v>
      </c>
      <c r="B169" s="74">
        <f>'Initial Client Information'!B169</f>
        <v>0</v>
      </c>
      <c r="C169" s="32">
        <f>'Initial Client Information'!C169</f>
        <v>0</v>
      </c>
      <c r="D169" s="75">
        <f>'Initial Client Information'!D169</f>
        <v>0</v>
      </c>
      <c r="E169" s="31">
        <f>'Initial Client Information'!E169</f>
        <v>0</v>
      </c>
      <c r="F169" s="108"/>
      <c r="G169" s="79"/>
      <c r="H169" s="30"/>
    </row>
    <row r="170" spans="1:8" ht="50.1" customHeight="1" x14ac:dyDescent="0.25">
      <c r="A170" s="1">
        <f t="shared" si="2"/>
        <v>158</v>
      </c>
      <c r="B170" s="74">
        <f>'Initial Client Information'!B170</f>
        <v>0</v>
      </c>
      <c r="C170" s="32">
        <f>'Initial Client Information'!C170</f>
        <v>0</v>
      </c>
      <c r="D170" s="75">
        <f>'Initial Client Information'!D170</f>
        <v>0</v>
      </c>
      <c r="E170" s="31">
        <f>'Initial Client Information'!E170</f>
        <v>0</v>
      </c>
      <c r="F170" s="108"/>
      <c r="G170" s="79"/>
      <c r="H170" s="30"/>
    </row>
    <row r="171" spans="1:8" ht="50.1" customHeight="1" x14ac:dyDescent="0.25">
      <c r="A171" s="1">
        <f t="shared" si="2"/>
        <v>159</v>
      </c>
      <c r="B171" s="74">
        <f>'Initial Client Information'!B171</f>
        <v>0</v>
      </c>
      <c r="C171" s="32">
        <f>'Initial Client Information'!C171</f>
        <v>0</v>
      </c>
      <c r="D171" s="75">
        <f>'Initial Client Information'!D171</f>
        <v>0</v>
      </c>
      <c r="E171" s="31">
        <f>'Initial Client Information'!E171</f>
        <v>0</v>
      </c>
      <c r="F171" s="108"/>
      <c r="G171" s="79"/>
      <c r="H171" s="30"/>
    </row>
    <row r="172" spans="1:8" ht="50.1" customHeight="1" x14ac:dyDescent="0.25">
      <c r="A172" s="1">
        <f t="shared" si="2"/>
        <v>160</v>
      </c>
      <c r="B172" s="74">
        <f>'Initial Client Information'!B172</f>
        <v>0</v>
      </c>
      <c r="C172" s="32">
        <f>'Initial Client Information'!C172</f>
        <v>0</v>
      </c>
      <c r="D172" s="75">
        <f>'Initial Client Information'!D172</f>
        <v>0</v>
      </c>
      <c r="E172" s="31">
        <f>'Initial Client Information'!E172</f>
        <v>0</v>
      </c>
      <c r="F172" s="108"/>
      <c r="G172" s="79"/>
      <c r="H172" s="30"/>
    </row>
    <row r="173" spans="1:8" ht="50.1" customHeight="1" x14ac:dyDescent="0.25">
      <c r="A173" s="1">
        <f t="shared" si="2"/>
        <v>161</v>
      </c>
      <c r="B173" s="74">
        <f>'Initial Client Information'!B173</f>
        <v>0</v>
      </c>
      <c r="C173" s="32">
        <f>'Initial Client Information'!C173</f>
        <v>0</v>
      </c>
      <c r="D173" s="75">
        <f>'Initial Client Information'!D173</f>
        <v>0</v>
      </c>
      <c r="E173" s="31">
        <f>'Initial Client Information'!E173</f>
        <v>0</v>
      </c>
      <c r="F173" s="108"/>
      <c r="G173" s="79"/>
      <c r="H173" s="30"/>
    </row>
    <row r="174" spans="1:8" ht="50.1" customHeight="1" x14ac:dyDescent="0.25">
      <c r="A174" s="1">
        <f t="shared" si="2"/>
        <v>162</v>
      </c>
      <c r="B174" s="74">
        <f>'Initial Client Information'!B174</f>
        <v>0</v>
      </c>
      <c r="C174" s="32">
        <f>'Initial Client Information'!C174</f>
        <v>0</v>
      </c>
      <c r="D174" s="75">
        <f>'Initial Client Information'!D174</f>
        <v>0</v>
      </c>
      <c r="E174" s="31">
        <f>'Initial Client Information'!E174</f>
        <v>0</v>
      </c>
      <c r="F174" s="108"/>
      <c r="G174" s="79"/>
      <c r="H174" s="30"/>
    </row>
    <row r="175" spans="1:8" ht="50.1" customHeight="1" x14ac:dyDescent="0.25">
      <c r="A175" s="1">
        <f t="shared" si="2"/>
        <v>163</v>
      </c>
      <c r="B175" s="74">
        <f>'Initial Client Information'!B175</f>
        <v>0</v>
      </c>
      <c r="C175" s="32">
        <f>'Initial Client Information'!C175</f>
        <v>0</v>
      </c>
      <c r="D175" s="75">
        <f>'Initial Client Information'!D175</f>
        <v>0</v>
      </c>
      <c r="E175" s="31">
        <f>'Initial Client Information'!E175</f>
        <v>0</v>
      </c>
      <c r="F175" s="108"/>
      <c r="G175" s="79"/>
      <c r="H175" s="30"/>
    </row>
    <row r="176" spans="1:8" ht="50.1" customHeight="1" x14ac:dyDescent="0.25">
      <c r="A176" s="1">
        <f t="shared" si="2"/>
        <v>164</v>
      </c>
      <c r="B176" s="74">
        <f>'Initial Client Information'!B176</f>
        <v>0</v>
      </c>
      <c r="C176" s="32">
        <f>'Initial Client Information'!C176</f>
        <v>0</v>
      </c>
      <c r="D176" s="75">
        <f>'Initial Client Information'!D176</f>
        <v>0</v>
      </c>
      <c r="E176" s="31">
        <f>'Initial Client Information'!E176</f>
        <v>0</v>
      </c>
      <c r="F176" s="108"/>
      <c r="G176" s="79"/>
      <c r="H176" s="30"/>
    </row>
    <row r="177" spans="1:8" ht="50.1" customHeight="1" x14ac:dyDescent="0.25">
      <c r="A177" s="1">
        <f t="shared" si="2"/>
        <v>165</v>
      </c>
      <c r="B177" s="74">
        <f>'Initial Client Information'!B177</f>
        <v>0</v>
      </c>
      <c r="C177" s="32">
        <f>'Initial Client Information'!C177</f>
        <v>0</v>
      </c>
      <c r="D177" s="75">
        <f>'Initial Client Information'!D177</f>
        <v>0</v>
      </c>
      <c r="E177" s="31">
        <f>'Initial Client Information'!E177</f>
        <v>0</v>
      </c>
      <c r="F177" s="108"/>
      <c r="G177" s="79"/>
      <c r="H177" s="30"/>
    </row>
    <row r="178" spans="1:8" ht="50.1" customHeight="1" x14ac:dyDescent="0.25">
      <c r="A178" s="1">
        <f t="shared" si="2"/>
        <v>166</v>
      </c>
      <c r="B178" s="74">
        <f>'Initial Client Information'!B178</f>
        <v>0</v>
      </c>
      <c r="C178" s="32">
        <f>'Initial Client Information'!C178</f>
        <v>0</v>
      </c>
      <c r="D178" s="75">
        <f>'Initial Client Information'!D178</f>
        <v>0</v>
      </c>
      <c r="E178" s="31">
        <f>'Initial Client Information'!E178</f>
        <v>0</v>
      </c>
      <c r="F178" s="108"/>
      <c r="G178" s="79"/>
      <c r="H178" s="30"/>
    </row>
    <row r="179" spans="1:8" ht="50.1" customHeight="1" x14ac:dyDescent="0.25">
      <c r="A179" s="1">
        <f t="shared" si="2"/>
        <v>167</v>
      </c>
      <c r="B179" s="74">
        <f>'Initial Client Information'!B179</f>
        <v>0</v>
      </c>
      <c r="C179" s="32">
        <f>'Initial Client Information'!C179</f>
        <v>0</v>
      </c>
      <c r="D179" s="75">
        <f>'Initial Client Information'!D179</f>
        <v>0</v>
      </c>
      <c r="E179" s="31">
        <f>'Initial Client Information'!E179</f>
        <v>0</v>
      </c>
      <c r="F179" s="108"/>
      <c r="G179" s="79"/>
      <c r="H179" s="30"/>
    </row>
    <row r="180" spans="1:8" ht="50.1" customHeight="1" x14ac:dyDescent="0.25">
      <c r="A180" s="1">
        <f t="shared" si="2"/>
        <v>168</v>
      </c>
      <c r="B180" s="74">
        <f>'Initial Client Information'!B180</f>
        <v>0</v>
      </c>
      <c r="C180" s="32">
        <f>'Initial Client Information'!C180</f>
        <v>0</v>
      </c>
      <c r="D180" s="75">
        <f>'Initial Client Information'!D180</f>
        <v>0</v>
      </c>
      <c r="E180" s="31">
        <f>'Initial Client Information'!E180</f>
        <v>0</v>
      </c>
      <c r="F180" s="108"/>
      <c r="G180" s="79"/>
      <c r="H180" s="30"/>
    </row>
    <row r="181" spans="1:8" ht="50.1" customHeight="1" x14ac:dyDescent="0.25">
      <c r="A181" s="1">
        <f t="shared" si="2"/>
        <v>169</v>
      </c>
      <c r="B181" s="74">
        <f>'Initial Client Information'!B181</f>
        <v>0</v>
      </c>
      <c r="C181" s="32">
        <f>'Initial Client Information'!C181</f>
        <v>0</v>
      </c>
      <c r="D181" s="75">
        <f>'Initial Client Information'!D181</f>
        <v>0</v>
      </c>
      <c r="E181" s="31">
        <f>'Initial Client Information'!E181</f>
        <v>0</v>
      </c>
      <c r="F181" s="108"/>
      <c r="G181" s="79"/>
      <c r="H181" s="30"/>
    </row>
    <row r="182" spans="1:8" ht="50.1" customHeight="1" x14ac:dyDescent="0.25">
      <c r="A182" s="1">
        <f t="shared" si="2"/>
        <v>170</v>
      </c>
      <c r="B182" s="74">
        <f>'Initial Client Information'!B182</f>
        <v>0</v>
      </c>
      <c r="C182" s="32">
        <f>'Initial Client Information'!C182</f>
        <v>0</v>
      </c>
      <c r="D182" s="75">
        <f>'Initial Client Information'!D182</f>
        <v>0</v>
      </c>
      <c r="E182" s="31">
        <f>'Initial Client Information'!E182</f>
        <v>0</v>
      </c>
      <c r="F182" s="108"/>
      <c r="G182" s="79"/>
      <c r="H182" s="30"/>
    </row>
    <row r="183" spans="1:8" ht="50.1" customHeight="1" x14ac:dyDescent="0.25">
      <c r="A183" s="1">
        <f t="shared" si="2"/>
        <v>171</v>
      </c>
      <c r="B183" s="74">
        <f>'Initial Client Information'!B183</f>
        <v>0</v>
      </c>
      <c r="C183" s="32">
        <f>'Initial Client Information'!C183</f>
        <v>0</v>
      </c>
      <c r="D183" s="75">
        <f>'Initial Client Information'!D183</f>
        <v>0</v>
      </c>
      <c r="E183" s="31">
        <f>'Initial Client Information'!E183</f>
        <v>0</v>
      </c>
      <c r="F183" s="108"/>
      <c r="G183" s="79"/>
      <c r="H183" s="30"/>
    </row>
    <row r="184" spans="1:8" ht="50.1" customHeight="1" x14ac:dyDescent="0.25">
      <c r="A184" s="1">
        <f t="shared" si="2"/>
        <v>172</v>
      </c>
      <c r="B184" s="74">
        <f>'Initial Client Information'!B184</f>
        <v>0</v>
      </c>
      <c r="C184" s="32">
        <f>'Initial Client Information'!C184</f>
        <v>0</v>
      </c>
      <c r="D184" s="75">
        <f>'Initial Client Information'!D184</f>
        <v>0</v>
      </c>
      <c r="E184" s="31">
        <f>'Initial Client Information'!E184</f>
        <v>0</v>
      </c>
      <c r="F184" s="108"/>
      <c r="G184" s="79"/>
      <c r="H184" s="30"/>
    </row>
    <row r="185" spans="1:8" ht="50.1" customHeight="1" x14ac:dyDescent="0.25">
      <c r="A185" s="1">
        <f t="shared" si="2"/>
        <v>173</v>
      </c>
      <c r="B185" s="74">
        <f>'Initial Client Information'!B185</f>
        <v>0</v>
      </c>
      <c r="C185" s="32">
        <f>'Initial Client Information'!C185</f>
        <v>0</v>
      </c>
      <c r="D185" s="75">
        <f>'Initial Client Information'!D185</f>
        <v>0</v>
      </c>
      <c r="E185" s="31">
        <f>'Initial Client Information'!E185</f>
        <v>0</v>
      </c>
      <c r="F185" s="108"/>
      <c r="G185" s="79"/>
      <c r="H185" s="30"/>
    </row>
    <row r="186" spans="1:8" ht="50.1" customHeight="1" x14ac:dyDescent="0.25">
      <c r="A186" s="1">
        <f t="shared" si="2"/>
        <v>174</v>
      </c>
      <c r="B186" s="74">
        <f>'Initial Client Information'!B186</f>
        <v>0</v>
      </c>
      <c r="C186" s="32">
        <f>'Initial Client Information'!C186</f>
        <v>0</v>
      </c>
      <c r="D186" s="75">
        <f>'Initial Client Information'!D186</f>
        <v>0</v>
      </c>
      <c r="E186" s="31">
        <f>'Initial Client Information'!E186</f>
        <v>0</v>
      </c>
      <c r="F186" s="108"/>
      <c r="G186" s="79"/>
      <c r="H186" s="30"/>
    </row>
    <row r="187" spans="1:8" ht="50.1" customHeight="1" x14ac:dyDescent="0.25">
      <c r="A187" s="1">
        <f t="shared" si="2"/>
        <v>175</v>
      </c>
      <c r="B187" s="74">
        <f>'Initial Client Information'!B187</f>
        <v>0</v>
      </c>
      <c r="C187" s="32">
        <f>'Initial Client Information'!C187</f>
        <v>0</v>
      </c>
      <c r="D187" s="75">
        <f>'Initial Client Information'!D187</f>
        <v>0</v>
      </c>
      <c r="E187" s="31">
        <f>'Initial Client Information'!E187</f>
        <v>0</v>
      </c>
      <c r="F187" s="108"/>
      <c r="G187" s="79"/>
      <c r="H187" s="30"/>
    </row>
    <row r="188" spans="1:8" ht="50.1" customHeight="1" x14ac:dyDescent="0.25">
      <c r="A188" s="1">
        <f t="shared" si="2"/>
        <v>176</v>
      </c>
      <c r="B188" s="74">
        <f>'Initial Client Information'!B188</f>
        <v>0</v>
      </c>
      <c r="C188" s="32">
        <f>'Initial Client Information'!C188</f>
        <v>0</v>
      </c>
      <c r="D188" s="75">
        <f>'Initial Client Information'!D188</f>
        <v>0</v>
      </c>
      <c r="E188" s="31">
        <f>'Initial Client Information'!E188</f>
        <v>0</v>
      </c>
      <c r="F188" s="108"/>
      <c r="G188" s="79"/>
      <c r="H188" s="30"/>
    </row>
    <row r="189" spans="1:8" ht="50.1" customHeight="1" x14ac:dyDescent="0.25">
      <c r="A189" s="1">
        <f t="shared" si="2"/>
        <v>177</v>
      </c>
      <c r="B189" s="74">
        <f>'Initial Client Information'!B189</f>
        <v>0</v>
      </c>
      <c r="C189" s="32">
        <f>'Initial Client Information'!C189</f>
        <v>0</v>
      </c>
      <c r="D189" s="75">
        <f>'Initial Client Information'!D189</f>
        <v>0</v>
      </c>
      <c r="E189" s="31">
        <f>'Initial Client Information'!E189</f>
        <v>0</v>
      </c>
      <c r="F189" s="108"/>
      <c r="G189" s="79"/>
      <c r="H189" s="30"/>
    </row>
    <row r="190" spans="1:8" ht="50.1" customHeight="1" x14ac:dyDescent="0.25">
      <c r="A190" s="1">
        <f t="shared" si="2"/>
        <v>178</v>
      </c>
      <c r="B190" s="74">
        <f>'Initial Client Information'!B190</f>
        <v>0</v>
      </c>
      <c r="C190" s="32">
        <f>'Initial Client Information'!C190</f>
        <v>0</v>
      </c>
      <c r="D190" s="75">
        <f>'Initial Client Information'!D190</f>
        <v>0</v>
      </c>
      <c r="E190" s="31">
        <f>'Initial Client Information'!E190</f>
        <v>0</v>
      </c>
      <c r="F190" s="108"/>
      <c r="G190" s="79"/>
      <c r="H190" s="30"/>
    </row>
    <row r="191" spans="1:8" ht="50.1" customHeight="1" x14ac:dyDescent="0.25">
      <c r="A191" s="1">
        <f t="shared" si="2"/>
        <v>179</v>
      </c>
      <c r="B191" s="74">
        <f>'Initial Client Information'!B191</f>
        <v>0</v>
      </c>
      <c r="C191" s="32">
        <f>'Initial Client Information'!C191</f>
        <v>0</v>
      </c>
      <c r="D191" s="75">
        <f>'Initial Client Information'!D191</f>
        <v>0</v>
      </c>
      <c r="E191" s="31">
        <f>'Initial Client Information'!E191</f>
        <v>0</v>
      </c>
      <c r="F191" s="108"/>
      <c r="G191" s="79"/>
      <c r="H191" s="30"/>
    </row>
    <row r="192" spans="1:8" ht="50.1" customHeight="1" x14ac:dyDescent="0.25">
      <c r="A192" s="1">
        <f t="shared" si="2"/>
        <v>180</v>
      </c>
      <c r="B192" s="74">
        <f>'Initial Client Information'!B192</f>
        <v>0</v>
      </c>
      <c r="C192" s="32">
        <f>'Initial Client Information'!C192</f>
        <v>0</v>
      </c>
      <c r="D192" s="75">
        <f>'Initial Client Information'!D192</f>
        <v>0</v>
      </c>
      <c r="E192" s="31">
        <f>'Initial Client Information'!E192</f>
        <v>0</v>
      </c>
      <c r="F192" s="108"/>
      <c r="G192" s="79"/>
      <c r="H192" s="30"/>
    </row>
    <row r="193" spans="1:8" ht="50.1" customHeight="1" x14ac:dyDescent="0.25">
      <c r="A193" s="1">
        <f t="shared" si="2"/>
        <v>181</v>
      </c>
      <c r="B193" s="74">
        <f>'Initial Client Information'!B193</f>
        <v>0</v>
      </c>
      <c r="C193" s="32">
        <f>'Initial Client Information'!C193</f>
        <v>0</v>
      </c>
      <c r="D193" s="75">
        <f>'Initial Client Information'!D193</f>
        <v>0</v>
      </c>
      <c r="E193" s="31">
        <f>'Initial Client Information'!E193</f>
        <v>0</v>
      </c>
      <c r="F193" s="108"/>
      <c r="G193" s="79"/>
      <c r="H193" s="30"/>
    </row>
    <row r="194" spans="1:8" ht="50.1" customHeight="1" x14ac:dyDescent="0.25">
      <c r="A194" s="1">
        <f t="shared" si="2"/>
        <v>182</v>
      </c>
      <c r="B194" s="74">
        <f>'Initial Client Information'!B194</f>
        <v>0</v>
      </c>
      <c r="C194" s="32">
        <f>'Initial Client Information'!C194</f>
        <v>0</v>
      </c>
      <c r="D194" s="75">
        <f>'Initial Client Information'!D194</f>
        <v>0</v>
      </c>
      <c r="E194" s="31">
        <f>'Initial Client Information'!E194</f>
        <v>0</v>
      </c>
      <c r="F194" s="108"/>
      <c r="G194" s="79"/>
      <c r="H194" s="30"/>
    </row>
    <row r="195" spans="1:8" ht="50.1" customHeight="1" x14ac:dyDescent="0.25">
      <c r="A195" s="1">
        <f t="shared" si="2"/>
        <v>183</v>
      </c>
      <c r="B195" s="74">
        <f>'Initial Client Information'!B195</f>
        <v>0</v>
      </c>
      <c r="C195" s="32">
        <f>'Initial Client Information'!C195</f>
        <v>0</v>
      </c>
      <c r="D195" s="75">
        <f>'Initial Client Information'!D195</f>
        <v>0</v>
      </c>
      <c r="E195" s="31">
        <f>'Initial Client Information'!E195</f>
        <v>0</v>
      </c>
      <c r="F195" s="108"/>
      <c r="G195" s="79"/>
      <c r="H195" s="30"/>
    </row>
    <row r="196" spans="1:8" ht="50.1" customHeight="1" x14ac:dyDescent="0.25">
      <c r="A196" s="1">
        <f t="shared" si="2"/>
        <v>184</v>
      </c>
      <c r="B196" s="74">
        <f>'Initial Client Information'!B196</f>
        <v>0</v>
      </c>
      <c r="C196" s="32">
        <f>'Initial Client Information'!C196</f>
        <v>0</v>
      </c>
      <c r="D196" s="75">
        <f>'Initial Client Information'!D196</f>
        <v>0</v>
      </c>
      <c r="E196" s="31">
        <f>'Initial Client Information'!E196</f>
        <v>0</v>
      </c>
      <c r="F196" s="108"/>
      <c r="G196" s="79"/>
      <c r="H196" s="30"/>
    </row>
    <row r="197" spans="1:8" ht="50.1" customHeight="1" x14ac:dyDescent="0.25">
      <c r="A197" s="1">
        <f t="shared" si="2"/>
        <v>185</v>
      </c>
      <c r="B197" s="74">
        <f>'Initial Client Information'!B197</f>
        <v>0</v>
      </c>
      <c r="C197" s="32">
        <f>'Initial Client Information'!C197</f>
        <v>0</v>
      </c>
      <c r="D197" s="75">
        <f>'Initial Client Information'!D197</f>
        <v>0</v>
      </c>
      <c r="E197" s="31">
        <f>'Initial Client Information'!E197</f>
        <v>0</v>
      </c>
      <c r="F197" s="108"/>
      <c r="G197" s="79"/>
      <c r="H197" s="30"/>
    </row>
    <row r="198" spans="1:8" ht="50.1" customHeight="1" x14ac:dyDescent="0.25">
      <c r="A198" s="1">
        <f t="shared" si="2"/>
        <v>186</v>
      </c>
      <c r="B198" s="74">
        <f>'Initial Client Information'!B198</f>
        <v>0</v>
      </c>
      <c r="C198" s="32">
        <f>'Initial Client Information'!C198</f>
        <v>0</v>
      </c>
      <c r="D198" s="75">
        <f>'Initial Client Information'!D198</f>
        <v>0</v>
      </c>
      <c r="E198" s="31">
        <f>'Initial Client Information'!E198</f>
        <v>0</v>
      </c>
      <c r="F198" s="108"/>
      <c r="G198" s="79"/>
      <c r="H198" s="30"/>
    </row>
    <row r="199" spans="1:8" ht="50.1" customHeight="1" x14ac:dyDescent="0.25">
      <c r="A199" s="1">
        <f t="shared" si="2"/>
        <v>187</v>
      </c>
      <c r="B199" s="74">
        <f>'Initial Client Information'!B199</f>
        <v>0</v>
      </c>
      <c r="C199" s="32">
        <f>'Initial Client Information'!C199</f>
        <v>0</v>
      </c>
      <c r="D199" s="75">
        <f>'Initial Client Information'!D199</f>
        <v>0</v>
      </c>
      <c r="E199" s="31">
        <f>'Initial Client Information'!E199</f>
        <v>0</v>
      </c>
      <c r="F199" s="108"/>
      <c r="G199" s="79"/>
      <c r="H199" s="30"/>
    </row>
    <row r="200" spans="1:8" ht="50.1" customHeight="1" x14ac:dyDescent="0.25">
      <c r="A200" s="1">
        <f t="shared" si="2"/>
        <v>188</v>
      </c>
      <c r="B200" s="74">
        <f>'Initial Client Information'!B200</f>
        <v>0</v>
      </c>
      <c r="C200" s="32">
        <f>'Initial Client Information'!C200</f>
        <v>0</v>
      </c>
      <c r="D200" s="75">
        <f>'Initial Client Information'!D200</f>
        <v>0</v>
      </c>
      <c r="E200" s="31">
        <f>'Initial Client Information'!E200</f>
        <v>0</v>
      </c>
      <c r="F200" s="108"/>
      <c r="G200" s="79"/>
      <c r="H200" s="30"/>
    </row>
    <row r="201" spans="1:8" ht="50.1" customHeight="1" x14ac:dyDescent="0.25">
      <c r="A201" s="1">
        <f t="shared" si="2"/>
        <v>189</v>
      </c>
      <c r="B201" s="74">
        <f>'Initial Client Information'!B201</f>
        <v>0</v>
      </c>
      <c r="C201" s="32">
        <f>'Initial Client Information'!C201</f>
        <v>0</v>
      </c>
      <c r="D201" s="75">
        <f>'Initial Client Information'!D201</f>
        <v>0</v>
      </c>
      <c r="E201" s="31">
        <f>'Initial Client Information'!E201</f>
        <v>0</v>
      </c>
      <c r="F201" s="108"/>
      <c r="G201" s="79"/>
      <c r="H201" s="30"/>
    </row>
    <row r="202" spans="1:8" ht="50.1" customHeight="1" x14ac:dyDescent="0.25">
      <c r="A202" s="1">
        <f t="shared" si="2"/>
        <v>190</v>
      </c>
      <c r="B202" s="74">
        <f>'Initial Client Information'!B202</f>
        <v>0</v>
      </c>
      <c r="C202" s="32">
        <f>'Initial Client Information'!C202</f>
        <v>0</v>
      </c>
      <c r="D202" s="75">
        <f>'Initial Client Information'!D202</f>
        <v>0</v>
      </c>
      <c r="E202" s="31">
        <f>'Initial Client Information'!E202</f>
        <v>0</v>
      </c>
      <c r="F202" s="108"/>
      <c r="G202" s="79"/>
      <c r="H202" s="30"/>
    </row>
    <row r="203" spans="1:8" ht="50.1" customHeight="1" x14ac:dyDescent="0.25">
      <c r="A203" s="1">
        <f t="shared" si="2"/>
        <v>191</v>
      </c>
      <c r="B203" s="74">
        <f>'Initial Client Information'!B203</f>
        <v>0</v>
      </c>
      <c r="C203" s="32">
        <f>'Initial Client Information'!C203</f>
        <v>0</v>
      </c>
      <c r="D203" s="75">
        <f>'Initial Client Information'!D203</f>
        <v>0</v>
      </c>
      <c r="E203" s="31">
        <f>'Initial Client Information'!E203</f>
        <v>0</v>
      </c>
      <c r="F203" s="108"/>
      <c r="G203" s="79"/>
      <c r="H203" s="30"/>
    </row>
    <row r="204" spans="1:8" ht="50.1" customHeight="1" x14ac:dyDescent="0.25">
      <c r="A204" s="1">
        <f t="shared" si="2"/>
        <v>192</v>
      </c>
      <c r="B204" s="74">
        <f>'Initial Client Information'!B204</f>
        <v>0</v>
      </c>
      <c r="C204" s="32">
        <f>'Initial Client Information'!C204</f>
        <v>0</v>
      </c>
      <c r="D204" s="75">
        <f>'Initial Client Information'!D204</f>
        <v>0</v>
      </c>
      <c r="E204" s="31">
        <f>'Initial Client Information'!E204</f>
        <v>0</v>
      </c>
      <c r="F204" s="108"/>
      <c r="G204" s="79"/>
      <c r="H204" s="30"/>
    </row>
    <row r="205" spans="1:8" ht="50.1" customHeight="1" x14ac:dyDescent="0.25">
      <c r="A205" s="1">
        <f t="shared" si="2"/>
        <v>193</v>
      </c>
      <c r="B205" s="74">
        <f>'Initial Client Information'!B205</f>
        <v>0</v>
      </c>
      <c r="C205" s="32">
        <f>'Initial Client Information'!C205</f>
        <v>0</v>
      </c>
      <c r="D205" s="75">
        <f>'Initial Client Information'!D205</f>
        <v>0</v>
      </c>
      <c r="E205" s="31">
        <f>'Initial Client Information'!E205</f>
        <v>0</v>
      </c>
      <c r="F205" s="108"/>
      <c r="G205" s="79"/>
      <c r="H205" s="30"/>
    </row>
    <row r="206" spans="1:8" ht="50.1" customHeight="1" x14ac:dyDescent="0.25">
      <c r="A206" s="1">
        <f t="shared" si="2"/>
        <v>194</v>
      </c>
      <c r="B206" s="74">
        <f>'Initial Client Information'!B206</f>
        <v>0</v>
      </c>
      <c r="C206" s="32">
        <f>'Initial Client Information'!C206</f>
        <v>0</v>
      </c>
      <c r="D206" s="75">
        <f>'Initial Client Information'!D206</f>
        <v>0</v>
      </c>
      <c r="E206" s="31">
        <f>'Initial Client Information'!E206</f>
        <v>0</v>
      </c>
      <c r="F206" s="108"/>
      <c r="G206" s="79"/>
      <c r="H206" s="30"/>
    </row>
    <row r="207" spans="1:8" ht="50.1" customHeight="1" x14ac:dyDescent="0.25">
      <c r="A207" s="1">
        <f t="shared" si="2"/>
        <v>195</v>
      </c>
      <c r="B207" s="74">
        <f>'Initial Client Information'!B207</f>
        <v>0</v>
      </c>
      <c r="C207" s="32">
        <f>'Initial Client Information'!C207</f>
        <v>0</v>
      </c>
      <c r="D207" s="75">
        <f>'Initial Client Information'!D207</f>
        <v>0</v>
      </c>
      <c r="E207" s="31">
        <f>'Initial Client Information'!E207</f>
        <v>0</v>
      </c>
      <c r="F207" s="108"/>
      <c r="G207" s="79"/>
      <c r="H207" s="30"/>
    </row>
    <row r="208" spans="1:8" ht="50.1" customHeight="1" x14ac:dyDescent="0.25">
      <c r="A208" s="1">
        <f t="shared" si="2"/>
        <v>196</v>
      </c>
      <c r="B208" s="74">
        <f>'Initial Client Information'!B208</f>
        <v>0</v>
      </c>
      <c r="C208" s="32">
        <f>'Initial Client Information'!C208</f>
        <v>0</v>
      </c>
      <c r="D208" s="75">
        <f>'Initial Client Information'!D208</f>
        <v>0</v>
      </c>
      <c r="E208" s="31">
        <f>'Initial Client Information'!E208</f>
        <v>0</v>
      </c>
      <c r="F208" s="108"/>
      <c r="G208" s="79"/>
      <c r="H208" s="30"/>
    </row>
    <row r="209" spans="1:8" ht="50.1" customHeight="1" x14ac:dyDescent="0.25">
      <c r="A209" s="1">
        <f t="shared" si="2"/>
        <v>197</v>
      </c>
      <c r="B209" s="74">
        <f>'Initial Client Information'!B209</f>
        <v>0</v>
      </c>
      <c r="C209" s="32">
        <f>'Initial Client Information'!C209</f>
        <v>0</v>
      </c>
      <c r="D209" s="75">
        <f>'Initial Client Information'!D209</f>
        <v>0</v>
      </c>
      <c r="E209" s="31">
        <f>'Initial Client Information'!E209</f>
        <v>0</v>
      </c>
      <c r="F209" s="108"/>
      <c r="G209" s="79"/>
      <c r="H209" s="30"/>
    </row>
    <row r="210" spans="1:8" ht="50.1" customHeight="1" x14ac:dyDescent="0.25">
      <c r="A210" s="1">
        <f t="shared" si="2"/>
        <v>198</v>
      </c>
      <c r="B210" s="74">
        <f>'Initial Client Information'!B210</f>
        <v>0</v>
      </c>
      <c r="C210" s="32">
        <f>'Initial Client Information'!C210</f>
        <v>0</v>
      </c>
      <c r="D210" s="75">
        <f>'Initial Client Information'!D210</f>
        <v>0</v>
      </c>
      <c r="E210" s="31">
        <f>'Initial Client Information'!E210</f>
        <v>0</v>
      </c>
      <c r="F210" s="108"/>
      <c r="G210" s="79"/>
      <c r="H210" s="30"/>
    </row>
    <row r="211" spans="1:8" ht="50.1" customHeight="1" x14ac:dyDescent="0.25">
      <c r="A211" s="1">
        <f t="shared" si="2"/>
        <v>199</v>
      </c>
      <c r="B211" s="74">
        <f>'Initial Client Information'!B211</f>
        <v>0</v>
      </c>
      <c r="C211" s="32">
        <f>'Initial Client Information'!C211</f>
        <v>0</v>
      </c>
      <c r="D211" s="75">
        <f>'Initial Client Information'!D211</f>
        <v>0</v>
      </c>
      <c r="E211" s="31">
        <f>'Initial Client Information'!E211</f>
        <v>0</v>
      </c>
      <c r="F211" s="108"/>
      <c r="G211" s="79"/>
      <c r="H211" s="30"/>
    </row>
    <row r="212" spans="1:8" ht="50.1" customHeight="1" x14ac:dyDescent="0.25">
      <c r="A212" s="1">
        <f t="shared" si="2"/>
        <v>200</v>
      </c>
      <c r="B212" s="74">
        <f>'Initial Client Information'!B212</f>
        <v>0</v>
      </c>
      <c r="C212" s="32">
        <f>'Initial Client Information'!C212</f>
        <v>0</v>
      </c>
      <c r="D212" s="75">
        <f>'Initial Client Information'!D212</f>
        <v>0</v>
      </c>
      <c r="E212" s="31">
        <f>'Initial Client Information'!E212</f>
        <v>0</v>
      </c>
      <c r="F212" s="108"/>
      <c r="G212" s="79"/>
      <c r="H212" s="30"/>
    </row>
    <row r="213" spans="1:8" ht="50.1" customHeight="1" x14ac:dyDescent="0.25">
      <c r="A213" s="1">
        <f t="shared" si="2"/>
        <v>201</v>
      </c>
      <c r="B213" s="74">
        <f>'Initial Client Information'!B213</f>
        <v>0</v>
      </c>
      <c r="C213" s="32">
        <f>'Initial Client Information'!C213</f>
        <v>0</v>
      </c>
      <c r="D213" s="75">
        <f>'Initial Client Information'!D213</f>
        <v>0</v>
      </c>
      <c r="E213" s="31">
        <f>'Initial Client Information'!E213</f>
        <v>0</v>
      </c>
      <c r="F213" s="108"/>
      <c r="G213" s="79"/>
      <c r="H213" s="30"/>
    </row>
    <row r="214" spans="1:8" ht="50.1" customHeight="1" x14ac:dyDescent="0.25">
      <c r="A214" s="1">
        <f t="shared" si="2"/>
        <v>202</v>
      </c>
      <c r="B214" s="74">
        <f>'Initial Client Information'!B214</f>
        <v>0</v>
      </c>
      <c r="C214" s="32">
        <f>'Initial Client Information'!C214</f>
        <v>0</v>
      </c>
      <c r="D214" s="75">
        <f>'Initial Client Information'!D214</f>
        <v>0</v>
      </c>
      <c r="E214" s="31">
        <f>'Initial Client Information'!E214</f>
        <v>0</v>
      </c>
      <c r="F214" s="108"/>
      <c r="G214" s="79"/>
      <c r="H214" s="30"/>
    </row>
    <row r="215" spans="1:8" ht="50.1" customHeight="1" x14ac:dyDescent="0.25">
      <c r="A215" s="1">
        <f t="shared" si="2"/>
        <v>203</v>
      </c>
      <c r="B215" s="74">
        <f>'Initial Client Information'!B215</f>
        <v>0</v>
      </c>
      <c r="C215" s="32">
        <f>'Initial Client Information'!C215</f>
        <v>0</v>
      </c>
      <c r="D215" s="75">
        <f>'Initial Client Information'!D215</f>
        <v>0</v>
      </c>
      <c r="E215" s="31">
        <f>'Initial Client Information'!E215</f>
        <v>0</v>
      </c>
      <c r="F215" s="108"/>
      <c r="G215" s="79"/>
      <c r="H215" s="30"/>
    </row>
    <row r="216" spans="1:8" ht="50.1" customHeight="1" x14ac:dyDescent="0.25">
      <c r="A216" s="1">
        <f t="shared" ref="A216:A279" si="3">ROW(A204)</f>
        <v>204</v>
      </c>
      <c r="B216" s="74">
        <f>'Initial Client Information'!B216</f>
        <v>0</v>
      </c>
      <c r="C216" s="32">
        <f>'Initial Client Information'!C216</f>
        <v>0</v>
      </c>
      <c r="D216" s="75">
        <f>'Initial Client Information'!D216</f>
        <v>0</v>
      </c>
      <c r="E216" s="31">
        <f>'Initial Client Information'!E216</f>
        <v>0</v>
      </c>
      <c r="F216" s="108"/>
      <c r="G216" s="79"/>
      <c r="H216" s="30"/>
    </row>
    <row r="217" spans="1:8" ht="50.1" customHeight="1" x14ac:dyDescent="0.25">
      <c r="A217" s="1">
        <f t="shared" si="3"/>
        <v>205</v>
      </c>
      <c r="B217" s="74">
        <f>'Initial Client Information'!B217</f>
        <v>0</v>
      </c>
      <c r="C217" s="32">
        <f>'Initial Client Information'!C217</f>
        <v>0</v>
      </c>
      <c r="D217" s="75">
        <f>'Initial Client Information'!D217</f>
        <v>0</v>
      </c>
      <c r="E217" s="31">
        <f>'Initial Client Information'!E217</f>
        <v>0</v>
      </c>
      <c r="F217" s="108"/>
      <c r="G217" s="79"/>
      <c r="H217" s="30"/>
    </row>
    <row r="218" spans="1:8" ht="50.1" customHeight="1" x14ac:dyDescent="0.25">
      <c r="A218" s="1">
        <f t="shared" si="3"/>
        <v>206</v>
      </c>
      <c r="B218" s="74">
        <f>'Initial Client Information'!B218</f>
        <v>0</v>
      </c>
      <c r="C218" s="32">
        <f>'Initial Client Information'!C218</f>
        <v>0</v>
      </c>
      <c r="D218" s="75">
        <f>'Initial Client Information'!D218</f>
        <v>0</v>
      </c>
      <c r="E218" s="31">
        <f>'Initial Client Information'!E218</f>
        <v>0</v>
      </c>
      <c r="F218" s="108"/>
      <c r="G218" s="79"/>
      <c r="H218" s="30"/>
    </row>
    <row r="219" spans="1:8" ht="50.1" customHeight="1" x14ac:dyDescent="0.25">
      <c r="A219" s="1">
        <f t="shared" si="3"/>
        <v>207</v>
      </c>
      <c r="B219" s="74">
        <f>'Initial Client Information'!B219</f>
        <v>0</v>
      </c>
      <c r="C219" s="32">
        <f>'Initial Client Information'!C219</f>
        <v>0</v>
      </c>
      <c r="D219" s="75">
        <f>'Initial Client Information'!D219</f>
        <v>0</v>
      </c>
      <c r="E219" s="31">
        <f>'Initial Client Information'!E219</f>
        <v>0</v>
      </c>
      <c r="F219" s="108"/>
      <c r="G219" s="79"/>
      <c r="H219" s="30"/>
    </row>
    <row r="220" spans="1:8" ht="50.1" customHeight="1" x14ac:dyDescent="0.25">
      <c r="A220" s="1">
        <f t="shared" si="3"/>
        <v>208</v>
      </c>
      <c r="B220" s="74">
        <f>'Initial Client Information'!B220</f>
        <v>0</v>
      </c>
      <c r="C220" s="32">
        <f>'Initial Client Information'!C220</f>
        <v>0</v>
      </c>
      <c r="D220" s="75">
        <f>'Initial Client Information'!D220</f>
        <v>0</v>
      </c>
      <c r="E220" s="31">
        <f>'Initial Client Information'!E220</f>
        <v>0</v>
      </c>
      <c r="F220" s="108"/>
      <c r="G220" s="79"/>
      <c r="H220" s="30"/>
    </row>
    <row r="221" spans="1:8" ht="50.1" customHeight="1" x14ac:dyDescent="0.25">
      <c r="A221" s="1">
        <f t="shared" si="3"/>
        <v>209</v>
      </c>
      <c r="B221" s="74">
        <f>'Initial Client Information'!B221</f>
        <v>0</v>
      </c>
      <c r="C221" s="32">
        <f>'Initial Client Information'!C221</f>
        <v>0</v>
      </c>
      <c r="D221" s="75">
        <f>'Initial Client Information'!D221</f>
        <v>0</v>
      </c>
      <c r="E221" s="31">
        <f>'Initial Client Information'!E221</f>
        <v>0</v>
      </c>
      <c r="F221" s="108"/>
      <c r="G221" s="79"/>
      <c r="H221" s="30"/>
    </row>
    <row r="222" spans="1:8" ht="50.1" customHeight="1" x14ac:dyDescent="0.25">
      <c r="A222" s="1">
        <f t="shared" si="3"/>
        <v>210</v>
      </c>
      <c r="B222" s="74">
        <f>'Initial Client Information'!B222</f>
        <v>0</v>
      </c>
      <c r="C222" s="32">
        <f>'Initial Client Information'!C222</f>
        <v>0</v>
      </c>
      <c r="D222" s="75">
        <f>'Initial Client Information'!D222</f>
        <v>0</v>
      </c>
      <c r="E222" s="31">
        <f>'Initial Client Information'!E222</f>
        <v>0</v>
      </c>
      <c r="F222" s="108"/>
      <c r="G222" s="79"/>
      <c r="H222" s="30"/>
    </row>
    <row r="223" spans="1:8" ht="50.1" customHeight="1" x14ac:dyDescent="0.25">
      <c r="A223" s="1">
        <f t="shared" si="3"/>
        <v>211</v>
      </c>
      <c r="B223" s="74">
        <f>'Initial Client Information'!B223</f>
        <v>0</v>
      </c>
      <c r="C223" s="32">
        <f>'Initial Client Information'!C223</f>
        <v>0</v>
      </c>
      <c r="D223" s="75">
        <f>'Initial Client Information'!D223</f>
        <v>0</v>
      </c>
      <c r="E223" s="31">
        <f>'Initial Client Information'!E223</f>
        <v>0</v>
      </c>
      <c r="F223" s="108"/>
      <c r="G223" s="79"/>
      <c r="H223" s="30"/>
    </row>
    <row r="224" spans="1:8" ht="50.1" customHeight="1" x14ac:dyDescent="0.25">
      <c r="A224" s="1">
        <f t="shared" si="3"/>
        <v>212</v>
      </c>
      <c r="B224" s="74">
        <f>'Initial Client Information'!B224</f>
        <v>0</v>
      </c>
      <c r="C224" s="32">
        <f>'Initial Client Information'!C224</f>
        <v>0</v>
      </c>
      <c r="D224" s="75">
        <f>'Initial Client Information'!D224</f>
        <v>0</v>
      </c>
      <c r="E224" s="31">
        <f>'Initial Client Information'!E224</f>
        <v>0</v>
      </c>
      <c r="F224" s="108"/>
      <c r="G224" s="79"/>
      <c r="H224" s="30"/>
    </row>
    <row r="225" spans="1:8" ht="50.1" customHeight="1" x14ac:dyDescent="0.25">
      <c r="A225" s="1">
        <f t="shared" si="3"/>
        <v>213</v>
      </c>
      <c r="B225" s="74">
        <f>'Initial Client Information'!B225</f>
        <v>0</v>
      </c>
      <c r="C225" s="32">
        <f>'Initial Client Information'!C225</f>
        <v>0</v>
      </c>
      <c r="D225" s="75">
        <f>'Initial Client Information'!D225</f>
        <v>0</v>
      </c>
      <c r="E225" s="31">
        <f>'Initial Client Information'!E225</f>
        <v>0</v>
      </c>
      <c r="F225" s="108"/>
      <c r="G225" s="79"/>
      <c r="H225" s="30"/>
    </row>
    <row r="226" spans="1:8" ht="50.1" customHeight="1" x14ac:dyDescent="0.25">
      <c r="A226" s="1">
        <f t="shared" si="3"/>
        <v>214</v>
      </c>
      <c r="B226" s="74">
        <f>'Initial Client Information'!B226</f>
        <v>0</v>
      </c>
      <c r="C226" s="32">
        <f>'Initial Client Information'!C226</f>
        <v>0</v>
      </c>
      <c r="D226" s="75">
        <f>'Initial Client Information'!D226</f>
        <v>0</v>
      </c>
      <c r="E226" s="31">
        <f>'Initial Client Information'!E226</f>
        <v>0</v>
      </c>
      <c r="F226" s="108"/>
      <c r="G226" s="79"/>
      <c r="H226" s="30"/>
    </row>
    <row r="227" spans="1:8" ht="50.1" customHeight="1" x14ac:dyDescent="0.25">
      <c r="A227" s="1">
        <f t="shared" si="3"/>
        <v>215</v>
      </c>
      <c r="B227" s="74">
        <f>'Initial Client Information'!B227</f>
        <v>0</v>
      </c>
      <c r="C227" s="32">
        <f>'Initial Client Information'!C227</f>
        <v>0</v>
      </c>
      <c r="D227" s="75">
        <f>'Initial Client Information'!D227</f>
        <v>0</v>
      </c>
      <c r="E227" s="31">
        <f>'Initial Client Information'!E227</f>
        <v>0</v>
      </c>
      <c r="F227" s="108"/>
      <c r="G227" s="79"/>
      <c r="H227" s="30"/>
    </row>
    <row r="228" spans="1:8" ht="50.1" customHeight="1" x14ac:dyDescent="0.25">
      <c r="A228" s="1">
        <f t="shared" si="3"/>
        <v>216</v>
      </c>
      <c r="B228" s="74">
        <f>'Initial Client Information'!B228</f>
        <v>0</v>
      </c>
      <c r="C228" s="32">
        <f>'Initial Client Information'!C228</f>
        <v>0</v>
      </c>
      <c r="D228" s="75">
        <f>'Initial Client Information'!D228</f>
        <v>0</v>
      </c>
      <c r="E228" s="31">
        <f>'Initial Client Information'!E228</f>
        <v>0</v>
      </c>
      <c r="F228" s="108"/>
      <c r="G228" s="79"/>
      <c r="H228" s="30"/>
    </row>
    <row r="229" spans="1:8" ht="50.1" customHeight="1" x14ac:dyDescent="0.25">
      <c r="A229" s="1">
        <f t="shared" si="3"/>
        <v>217</v>
      </c>
      <c r="B229" s="74">
        <f>'Initial Client Information'!B229</f>
        <v>0</v>
      </c>
      <c r="C229" s="32">
        <f>'Initial Client Information'!C229</f>
        <v>0</v>
      </c>
      <c r="D229" s="75">
        <f>'Initial Client Information'!D229</f>
        <v>0</v>
      </c>
      <c r="E229" s="31">
        <f>'Initial Client Information'!E229</f>
        <v>0</v>
      </c>
      <c r="F229" s="108"/>
      <c r="G229" s="79"/>
      <c r="H229" s="30"/>
    </row>
    <row r="230" spans="1:8" ht="50.1" customHeight="1" x14ac:dyDescent="0.25">
      <c r="A230" s="1">
        <f t="shared" si="3"/>
        <v>218</v>
      </c>
      <c r="B230" s="74">
        <f>'Initial Client Information'!B230</f>
        <v>0</v>
      </c>
      <c r="C230" s="32">
        <f>'Initial Client Information'!C230</f>
        <v>0</v>
      </c>
      <c r="D230" s="75">
        <f>'Initial Client Information'!D230</f>
        <v>0</v>
      </c>
      <c r="E230" s="31">
        <f>'Initial Client Information'!E230</f>
        <v>0</v>
      </c>
      <c r="F230" s="108"/>
      <c r="G230" s="79"/>
      <c r="H230" s="30"/>
    </row>
    <row r="231" spans="1:8" ht="50.1" customHeight="1" x14ac:dyDescent="0.25">
      <c r="A231" s="1">
        <f t="shared" si="3"/>
        <v>219</v>
      </c>
      <c r="B231" s="74">
        <f>'Initial Client Information'!B231</f>
        <v>0</v>
      </c>
      <c r="C231" s="32">
        <f>'Initial Client Information'!C231</f>
        <v>0</v>
      </c>
      <c r="D231" s="75">
        <f>'Initial Client Information'!D231</f>
        <v>0</v>
      </c>
      <c r="E231" s="31">
        <f>'Initial Client Information'!E231</f>
        <v>0</v>
      </c>
      <c r="F231" s="108"/>
      <c r="G231" s="79"/>
      <c r="H231" s="30"/>
    </row>
    <row r="232" spans="1:8" ht="50.1" customHeight="1" x14ac:dyDescent="0.25">
      <c r="A232" s="1">
        <f t="shared" si="3"/>
        <v>220</v>
      </c>
      <c r="B232" s="74">
        <f>'Initial Client Information'!B232</f>
        <v>0</v>
      </c>
      <c r="C232" s="32">
        <f>'Initial Client Information'!C232</f>
        <v>0</v>
      </c>
      <c r="D232" s="75">
        <f>'Initial Client Information'!D232</f>
        <v>0</v>
      </c>
      <c r="E232" s="31">
        <f>'Initial Client Information'!E232</f>
        <v>0</v>
      </c>
      <c r="F232" s="108"/>
      <c r="G232" s="79"/>
      <c r="H232" s="30"/>
    </row>
    <row r="233" spans="1:8" ht="50.1" customHeight="1" x14ac:dyDescent="0.25">
      <c r="A233" s="1">
        <f t="shared" si="3"/>
        <v>221</v>
      </c>
      <c r="B233" s="74">
        <f>'Initial Client Information'!B233</f>
        <v>0</v>
      </c>
      <c r="C233" s="32">
        <f>'Initial Client Information'!C233</f>
        <v>0</v>
      </c>
      <c r="D233" s="75">
        <f>'Initial Client Information'!D233</f>
        <v>0</v>
      </c>
      <c r="E233" s="31">
        <f>'Initial Client Information'!E233</f>
        <v>0</v>
      </c>
      <c r="F233" s="108"/>
      <c r="G233" s="79"/>
      <c r="H233" s="30"/>
    </row>
    <row r="234" spans="1:8" ht="50.1" customHeight="1" x14ac:dyDescent="0.25">
      <c r="A234" s="1">
        <f t="shared" si="3"/>
        <v>222</v>
      </c>
      <c r="B234" s="74">
        <f>'Initial Client Information'!B234</f>
        <v>0</v>
      </c>
      <c r="C234" s="32">
        <f>'Initial Client Information'!C234</f>
        <v>0</v>
      </c>
      <c r="D234" s="75">
        <f>'Initial Client Information'!D234</f>
        <v>0</v>
      </c>
      <c r="E234" s="31">
        <f>'Initial Client Information'!E234</f>
        <v>0</v>
      </c>
      <c r="F234" s="108"/>
      <c r="G234" s="79"/>
      <c r="H234" s="30"/>
    </row>
    <row r="235" spans="1:8" ht="50.1" customHeight="1" x14ac:dyDescent="0.25">
      <c r="A235" s="1">
        <f t="shared" si="3"/>
        <v>223</v>
      </c>
      <c r="B235" s="74">
        <f>'Initial Client Information'!B235</f>
        <v>0</v>
      </c>
      <c r="C235" s="32">
        <f>'Initial Client Information'!C235</f>
        <v>0</v>
      </c>
      <c r="D235" s="75">
        <f>'Initial Client Information'!D235</f>
        <v>0</v>
      </c>
      <c r="E235" s="31">
        <f>'Initial Client Information'!E235</f>
        <v>0</v>
      </c>
      <c r="F235" s="108"/>
      <c r="G235" s="79"/>
      <c r="H235" s="30"/>
    </row>
    <row r="236" spans="1:8" ht="50.1" customHeight="1" x14ac:dyDescent="0.25">
      <c r="A236" s="1">
        <f t="shared" si="3"/>
        <v>224</v>
      </c>
      <c r="B236" s="74">
        <f>'Initial Client Information'!B236</f>
        <v>0</v>
      </c>
      <c r="C236" s="32">
        <f>'Initial Client Information'!C236</f>
        <v>0</v>
      </c>
      <c r="D236" s="75">
        <f>'Initial Client Information'!D236</f>
        <v>0</v>
      </c>
      <c r="E236" s="31">
        <f>'Initial Client Information'!E236</f>
        <v>0</v>
      </c>
      <c r="F236" s="108"/>
      <c r="G236" s="79"/>
      <c r="H236" s="30"/>
    </row>
    <row r="237" spans="1:8" ht="50.1" customHeight="1" x14ac:dyDescent="0.25">
      <c r="A237" s="1">
        <f t="shared" si="3"/>
        <v>225</v>
      </c>
      <c r="B237" s="74">
        <f>'Initial Client Information'!B237</f>
        <v>0</v>
      </c>
      <c r="C237" s="32">
        <f>'Initial Client Information'!C237</f>
        <v>0</v>
      </c>
      <c r="D237" s="75">
        <f>'Initial Client Information'!D237</f>
        <v>0</v>
      </c>
      <c r="E237" s="31">
        <f>'Initial Client Information'!E237</f>
        <v>0</v>
      </c>
      <c r="F237" s="108"/>
      <c r="G237" s="79"/>
      <c r="H237" s="30"/>
    </row>
    <row r="238" spans="1:8" ht="50.1" customHeight="1" x14ac:dyDescent="0.25">
      <c r="A238" s="1">
        <f t="shared" si="3"/>
        <v>226</v>
      </c>
      <c r="B238" s="74">
        <f>'Initial Client Information'!B238</f>
        <v>0</v>
      </c>
      <c r="C238" s="32">
        <f>'Initial Client Information'!C238</f>
        <v>0</v>
      </c>
      <c r="D238" s="75">
        <f>'Initial Client Information'!D238</f>
        <v>0</v>
      </c>
      <c r="E238" s="31">
        <f>'Initial Client Information'!E238</f>
        <v>0</v>
      </c>
      <c r="F238" s="108"/>
      <c r="G238" s="79"/>
      <c r="H238" s="30"/>
    </row>
    <row r="239" spans="1:8" ht="50.1" customHeight="1" x14ac:dyDescent="0.25">
      <c r="A239" s="1">
        <f t="shared" si="3"/>
        <v>227</v>
      </c>
      <c r="B239" s="74">
        <f>'Initial Client Information'!B239</f>
        <v>0</v>
      </c>
      <c r="C239" s="32">
        <f>'Initial Client Information'!C239</f>
        <v>0</v>
      </c>
      <c r="D239" s="75">
        <f>'Initial Client Information'!D239</f>
        <v>0</v>
      </c>
      <c r="E239" s="31">
        <f>'Initial Client Information'!E239</f>
        <v>0</v>
      </c>
      <c r="F239" s="108"/>
      <c r="G239" s="79"/>
      <c r="H239" s="30"/>
    </row>
    <row r="240" spans="1:8" ht="50.1" customHeight="1" x14ac:dyDescent="0.25">
      <c r="A240" s="1">
        <f t="shared" si="3"/>
        <v>228</v>
      </c>
      <c r="B240" s="74">
        <f>'Initial Client Information'!B240</f>
        <v>0</v>
      </c>
      <c r="C240" s="32">
        <f>'Initial Client Information'!C240</f>
        <v>0</v>
      </c>
      <c r="D240" s="75">
        <f>'Initial Client Information'!D240</f>
        <v>0</v>
      </c>
      <c r="E240" s="31">
        <f>'Initial Client Information'!E240</f>
        <v>0</v>
      </c>
      <c r="F240" s="108"/>
      <c r="G240" s="79"/>
      <c r="H240" s="30"/>
    </row>
    <row r="241" spans="1:8" ht="50.1" customHeight="1" x14ac:dyDescent="0.25">
      <c r="A241" s="1">
        <f t="shared" si="3"/>
        <v>229</v>
      </c>
      <c r="B241" s="74">
        <f>'Initial Client Information'!B241</f>
        <v>0</v>
      </c>
      <c r="C241" s="32">
        <f>'Initial Client Information'!C241</f>
        <v>0</v>
      </c>
      <c r="D241" s="75">
        <f>'Initial Client Information'!D241</f>
        <v>0</v>
      </c>
      <c r="E241" s="31">
        <f>'Initial Client Information'!E241</f>
        <v>0</v>
      </c>
      <c r="F241" s="108"/>
      <c r="G241" s="79"/>
      <c r="H241" s="30"/>
    </row>
    <row r="242" spans="1:8" ht="50.1" customHeight="1" x14ac:dyDescent="0.25">
      <c r="A242" s="1">
        <f t="shared" si="3"/>
        <v>230</v>
      </c>
      <c r="B242" s="74">
        <f>'Initial Client Information'!B242</f>
        <v>0</v>
      </c>
      <c r="C242" s="32">
        <f>'Initial Client Information'!C242</f>
        <v>0</v>
      </c>
      <c r="D242" s="75">
        <f>'Initial Client Information'!D242</f>
        <v>0</v>
      </c>
      <c r="E242" s="31">
        <f>'Initial Client Information'!E242</f>
        <v>0</v>
      </c>
      <c r="F242" s="108"/>
      <c r="G242" s="79"/>
      <c r="H242" s="30"/>
    </row>
    <row r="243" spans="1:8" ht="50.1" customHeight="1" x14ac:dyDescent="0.25">
      <c r="A243" s="1">
        <f t="shared" si="3"/>
        <v>231</v>
      </c>
      <c r="B243" s="74">
        <f>'Initial Client Information'!B243</f>
        <v>0</v>
      </c>
      <c r="C243" s="32">
        <f>'Initial Client Information'!C243</f>
        <v>0</v>
      </c>
      <c r="D243" s="75">
        <f>'Initial Client Information'!D243</f>
        <v>0</v>
      </c>
      <c r="E243" s="31">
        <f>'Initial Client Information'!E243</f>
        <v>0</v>
      </c>
      <c r="F243" s="108"/>
      <c r="G243" s="79"/>
      <c r="H243" s="30"/>
    </row>
    <row r="244" spans="1:8" ht="50.1" customHeight="1" x14ac:dyDescent="0.25">
      <c r="A244" s="1">
        <f t="shared" si="3"/>
        <v>232</v>
      </c>
      <c r="B244" s="74">
        <f>'Initial Client Information'!B244</f>
        <v>0</v>
      </c>
      <c r="C244" s="32">
        <f>'Initial Client Information'!C244</f>
        <v>0</v>
      </c>
      <c r="D244" s="75">
        <f>'Initial Client Information'!D244</f>
        <v>0</v>
      </c>
      <c r="E244" s="31">
        <f>'Initial Client Information'!E244</f>
        <v>0</v>
      </c>
      <c r="F244" s="108"/>
      <c r="G244" s="79"/>
      <c r="H244" s="30"/>
    </row>
    <row r="245" spans="1:8" ht="50.1" customHeight="1" x14ac:dyDescent="0.25">
      <c r="A245" s="1">
        <f t="shared" si="3"/>
        <v>233</v>
      </c>
      <c r="B245" s="74">
        <f>'Initial Client Information'!B245</f>
        <v>0</v>
      </c>
      <c r="C245" s="32">
        <f>'Initial Client Information'!C245</f>
        <v>0</v>
      </c>
      <c r="D245" s="75">
        <f>'Initial Client Information'!D245</f>
        <v>0</v>
      </c>
      <c r="E245" s="31">
        <f>'Initial Client Information'!E245</f>
        <v>0</v>
      </c>
      <c r="F245" s="108"/>
      <c r="G245" s="79"/>
      <c r="H245" s="30"/>
    </row>
    <row r="246" spans="1:8" ht="50.1" customHeight="1" x14ac:dyDescent="0.25">
      <c r="A246" s="1">
        <f t="shared" si="3"/>
        <v>234</v>
      </c>
      <c r="B246" s="74">
        <f>'Initial Client Information'!B246</f>
        <v>0</v>
      </c>
      <c r="C246" s="32">
        <f>'Initial Client Information'!C246</f>
        <v>0</v>
      </c>
      <c r="D246" s="75">
        <f>'Initial Client Information'!D246</f>
        <v>0</v>
      </c>
      <c r="E246" s="31">
        <f>'Initial Client Information'!E246</f>
        <v>0</v>
      </c>
      <c r="F246" s="108"/>
      <c r="G246" s="79"/>
      <c r="H246" s="30"/>
    </row>
    <row r="247" spans="1:8" ht="50.1" customHeight="1" x14ac:dyDescent="0.25">
      <c r="A247" s="1">
        <f t="shared" si="3"/>
        <v>235</v>
      </c>
      <c r="B247" s="74">
        <f>'Initial Client Information'!B247</f>
        <v>0</v>
      </c>
      <c r="C247" s="32">
        <f>'Initial Client Information'!C247</f>
        <v>0</v>
      </c>
      <c r="D247" s="75">
        <f>'Initial Client Information'!D247</f>
        <v>0</v>
      </c>
      <c r="E247" s="31">
        <f>'Initial Client Information'!E247</f>
        <v>0</v>
      </c>
      <c r="F247" s="108"/>
      <c r="G247" s="79"/>
      <c r="H247" s="30"/>
    </row>
    <row r="248" spans="1:8" ht="50.1" customHeight="1" x14ac:dyDescent="0.25">
      <c r="A248" s="1">
        <f t="shared" si="3"/>
        <v>236</v>
      </c>
      <c r="B248" s="74">
        <f>'Initial Client Information'!B248</f>
        <v>0</v>
      </c>
      <c r="C248" s="32">
        <f>'Initial Client Information'!C248</f>
        <v>0</v>
      </c>
      <c r="D248" s="75">
        <f>'Initial Client Information'!D248</f>
        <v>0</v>
      </c>
      <c r="E248" s="31">
        <f>'Initial Client Information'!E248</f>
        <v>0</v>
      </c>
      <c r="F248" s="108"/>
      <c r="G248" s="79"/>
      <c r="H248" s="30"/>
    </row>
    <row r="249" spans="1:8" ht="50.1" customHeight="1" x14ac:dyDescent="0.25">
      <c r="A249" s="1">
        <f t="shared" si="3"/>
        <v>237</v>
      </c>
      <c r="B249" s="74">
        <f>'Initial Client Information'!B249</f>
        <v>0</v>
      </c>
      <c r="C249" s="32">
        <f>'Initial Client Information'!C249</f>
        <v>0</v>
      </c>
      <c r="D249" s="75">
        <f>'Initial Client Information'!D249</f>
        <v>0</v>
      </c>
      <c r="E249" s="31">
        <f>'Initial Client Information'!E249</f>
        <v>0</v>
      </c>
      <c r="F249" s="108"/>
      <c r="G249" s="79"/>
      <c r="H249" s="30"/>
    </row>
    <row r="250" spans="1:8" ht="50.1" customHeight="1" x14ac:dyDescent="0.25">
      <c r="A250" s="1">
        <f t="shared" si="3"/>
        <v>238</v>
      </c>
      <c r="B250" s="74">
        <f>'Initial Client Information'!B250</f>
        <v>0</v>
      </c>
      <c r="C250" s="32">
        <f>'Initial Client Information'!C250</f>
        <v>0</v>
      </c>
      <c r="D250" s="75">
        <f>'Initial Client Information'!D250</f>
        <v>0</v>
      </c>
      <c r="E250" s="31">
        <f>'Initial Client Information'!E250</f>
        <v>0</v>
      </c>
      <c r="F250" s="108"/>
      <c r="G250" s="79"/>
      <c r="H250" s="30"/>
    </row>
    <row r="251" spans="1:8" ht="50.1" customHeight="1" x14ac:dyDescent="0.25">
      <c r="A251" s="1">
        <f t="shared" si="3"/>
        <v>239</v>
      </c>
      <c r="B251" s="74">
        <f>'Initial Client Information'!B251</f>
        <v>0</v>
      </c>
      <c r="C251" s="32">
        <f>'Initial Client Information'!C251</f>
        <v>0</v>
      </c>
      <c r="D251" s="75">
        <f>'Initial Client Information'!D251</f>
        <v>0</v>
      </c>
      <c r="E251" s="31">
        <f>'Initial Client Information'!E251</f>
        <v>0</v>
      </c>
      <c r="F251" s="108"/>
      <c r="G251" s="79"/>
      <c r="H251" s="30"/>
    </row>
    <row r="252" spans="1:8" ht="50.1" customHeight="1" x14ac:dyDescent="0.25">
      <c r="A252" s="1">
        <f t="shared" si="3"/>
        <v>240</v>
      </c>
      <c r="B252" s="74">
        <f>'Initial Client Information'!B252</f>
        <v>0</v>
      </c>
      <c r="C252" s="32">
        <f>'Initial Client Information'!C252</f>
        <v>0</v>
      </c>
      <c r="D252" s="75">
        <f>'Initial Client Information'!D252</f>
        <v>0</v>
      </c>
      <c r="E252" s="31">
        <f>'Initial Client Information'!E252</f>
        <v>0</v>
      </c>
      <c r="F252" s="108"/>
      <c r="G252" s="79"/>
      <c r="H252" s="30"/>
    </row>
    <row r="253" spans="1:8" ht="50.1" customHeight="1" x14ac:dyDescent="0.25">
      <c r="A253" s="1">
        <f t="shared" si="3"/>
        <v>241</v>
      </c>
      <c r="B253" s="74">
        <f>'Initial Client Information'!B253</f>
        <v>0</v>
      </c>
      <c r="C253" s="32">
        <f>'Initial Client Information'!C253</f>
        <v>0</v>
      </c>
      <c r="D253" s="75">
        <f>'Initial Client Information'!D253</f>
        <v>0</v>
      </c>
      <c r="E253" s="31">
        <f>'Initial Client Information'!E253</f>
        <v>0</v>
      </c>
      <c r="F253" s="108"/>
      <c r="G253" s="79"/>
      <c r="H253" s="30"/>
    </row>
    <row r="254" spans="1:8" ht="50.1" customHeight="1" x14ac:dyDescent="0.25">
      <c r="A254" s="1">
        <f t="shared" si="3"/>
        <v>242</v>
      </c>
      <c r="B254" s="74">
        <f>'Initial Client Information'!B254</f>
        <v>0</v>
      </c>
      <c r="C254" s="32">
        <f>'Initial Client Information'!C254</f>
        <v>0</v>
      </c>
      <c r="D254" s="75">
        <f>'Initial Client Information'!D254</f>
        <v>0</v>
      </c>
      <c r="E254" s="31">
        <f>'Initial Client Information'!E254</f>
        <v>0</v>
      </c>
      <c r="F254" s="108"/>
      <c r="G254" s="79"/>
      <c r="H254" s="30"/>
    </row>
    <row r="255" spans="1:8" ht="50.1" customHeight="1" x14ac:dyDescent="0.25">
      <c r="A255" s="1">
        <f t="shared" si="3"/>
        <v>243</v>
      </c>
      <c r="B255" s="74">
        <f>'Initial Client Information'!B255</f>
        <v>0</v>
      </c>
      <c r="C255" s="32">
        <f>'Initial Client Information'!C255</f>
        <v>0</v>
      </c>
      <c r="D255" s="75">
        <f>'Initial Client Information'!D255</f>
        <v>0</v>
      </c>
      <c r="E255" s="31">
        <f>'Initial Client Information'!E255</f>
        <v>0</v>
      </c>
      <c r="F255" s="108"/>
      <c r="G255" s="79"/>
      <c r="H255" s="30"/>
    </row>
    <row r="256" spans="1:8" ht="50.1" customHeight="1" x14ac:dyDescent="0.25">
      <c r="A256" s="1">
        <f t="shared" si="3"/>
        <v>244</v>
      </c>
      <c r="B256" s="74">
        <f>'Initial Client Information'!B256</f>
        <v>0</v>
      </c>
      <c r="C256" s="32">
        <f>'Initial Client Information'!C256</f>
        <v>0</v>
      </c>
      <c r="D256" s="75">
        <f>'Initial Client Information'!D256</f>
        <v>0</v>
      </c>
      <c r="E256" s="31">
        <f>'Initial Client Information'!E256</f>
        <v>0</v>
      </c>
      <c r="F256" s="108"/>
      <c r="G256" s="79"/>
      <c r="H256" s="30"/>
    </row>
    <row r="257" spans="1:8" ht="50.1" customHeight="1" x14ac:dyDescent="0.25">
      <c r="A257" s="1">
        <f t="shared" si="3"/>
        <v>245</v>
      </c>
      <c r="B257" s="74">
        <f>'Initial Client Information'!B257</f>
        <v>0</v>
      </c>
      <c r="C257" s="32">
        <f>'Initial Client Information'!C257</f>
        <v>0</v>
      </c>
      <c r="D257" s="75">
        <f>'Initial Client Information'!D257</f>
        <v>0</v>
      </c>
      <c r="E257" s="31">
        <f>'Initial Client Information'!E257</f>
        <v>0</v>
      </c>
      <c r="F257" s="108"/>
      <c r="G257" s="79"/>
      <c r="H257" s="30"/>
    </row>
    <row r="258" spans="1:8" ht="50.1" customHeight="1" x14ac:dyDescent="0.25">
      <c r="A258" s="1">
        <f t="shared" si="3"/>
        <v>246</v>
      </c>
      <c r="B258" s="74">
        <f>'Initial Client Information'!B258</f>
        <v>0</v>
      </c>
      <c r="C258" s="32">
        <f>'Initial Client Information'!C258</f>
        <v>0</v>
      </c>
      <c r="D258" s="75">
        <f>'Initial Client Information'!D258</f>
        <v>0</v>
      </c>
      <c r="E258" s="31">
        <f>'Initial Client Information'!E258</f>
        <v>0</v>
      </c>
      <c r="F258" s="108"/>
      <c r="G258" s="79"/>
      <c r="H258" s="30"/>
    </row>
    <row r="259" spans="1:8" ht="50.1" customHeight="1" x14ac:dyDescent="0.25">
      <c r="A259" s="1">
        <f t="shared" si="3"/>
        <v>247</v>
      </c>
      <c r="B259" s="74">
        <f>'Initial Client Information'!B259</f>
        <v>0</v>
      </c>
      <c r="C259" s="32">
        <f>'Initial Client Information'!C259</f>
        <v>0</v>
      </c>
      <c r="D259" s="75">
        <f>'Initial Client Information'!D259</f>
        <v>0</v>
      </c>
      <c r="E259" s="31">
        <f>'Initial Client Information'!E259</f>
        <v>0</v>
      </c>
      <c r="F259" s="108"/>
      <c r="G259" s="79"/>
      <c r="H259" s="30"/>
    </row>
    <row r="260" spans="1:8" ht="50.1" customHeight="1" x14ac:dyDescent="0.25">
      <c r="A260" s="1">
        <f t="shared" si="3"/>
        <v>248</v>
      </c>
      <c r="B260" s="74">
        <f>'Initial Client Information'!B260</f>
        <v>0</v>
      </c>
      <c r="C260" s="32">
        <f>'Initial Client Information'!C260</f>
        <v>0</v>
      </c>
      <c r="D260" s="75">
        <f>'Initial Client Information'!D260</f>
        <v>0</v>
      </c>
      <c r="E260" s="31">
        <f>'Initial Client Information'!E260</f>
        <v>0</v>
      </c>
      <c r="F260" s="108"/>
      <c r="G260" s="79"/>
      <c r="H260" s="30"/>
    </row>
    <row r="261" spans="1:8" ht="50.1" customHeight="1" x14ac:dyDescent="0.25">
      <c r="A261" s="1">
        <f t="shared" si="3"/>
        <v>249</v>
      </c>
      <c r="B261" s="74">
        <f>'Initial Client Information'!B261</f>
        <v>0</v>
      </c>
      <c r="C261" s="32">
        <f>'Initial Client Information'!C261</f>
        <v>0</v>
      </c>
      <c r="D261" s="75">
        <f>'Initial Client Information'!D261</f>
        <v>0</v>
      </c>
      <c r="E261" s="31">
        <f>'Initial Client Information'!E261</f>
        <v>0</v>
      </c>
      <c r="F261" s="108"/>
      <c r="G261" s="79"/>
      <c r="H261" s="30"/>
    </row>
    <row r="262" spans="1:8" ht="50.1" customHeight="1" x14ac:dyDescent="0.25">
      <c r="A262" s="1">
        <f t="shared" si="3"/>
        <v>250</v>
      </c>
      <c r="B262" s="74">
        <f>'Initial Client Information'!B262</f>
        <v>0</v>
      </c>
      <c r="C262" s="32">
        <f>'Initial Client Information'!C262</f>
        <v>0</v>
      </c>
      <c r="D262" s="75">
        <f>'Initial Client Information'!D262</f>
        <v>0</v>
      </c>
      <c r="E262" s="31">
        <f>'Initial Client Information'!E262</f>
        <v>0</v>
      </c>
      <c r="F262" s="108"/>
      <c r="G262" s="79"/>
      <c r="H262" s="30"/>
    </row>
    <row r="263" spans="1:8" ht="50.1" customHeight="1" x14ac:dyDescent="0.25">
      <c r="A263" s="1">
        <f t="shared" si="3"/>
        <v>251</v>
      </c>
      <c r="B263" s="74">
        <f>'Initial Client Information'!B263</f>
        <v>0</v>
      </c>
      <c r="C263" s="32">
        <f>'Initial Client Information'!C263</f>
        <v>0</v>
      </c>
      <c r="D263" s="75">
        <f>'Initial Client Information'!D263</f>
        <v>0</v>
      </c>
      <c r="E263" s="31">
        <f>'Initial Client Information'!E263</f>
        <v>0</v>
      </c>
      <c r="F263" s="108"/>
      <c r="G263" s="79"/>
      <c r="H263" s="30"/>
    </row>
    <row r="264" spans="1:8" ht="50.1" customHeight="1" x14ac:dyDescent="0.25">
      <c r="A264" s="1">
        <f t="shared" si="3"/>
        <v>252</v>
      </c>
      <c r="B264" s="74">
        <f>'Initial Client Information'!B264</f>
        <v>0</v>
      </c>
      <c r="C264" s="32">
        <f>'Initial Client Information'!C264</f>
        <v>0</v>
      </c>
      <c r="D264" s="75">
        <f>'Initial Client Information'!D264</f>
        <v>0</v>
      </c>
      <c r="E264" s="31">
        <f>'Initial Client Information'!E264</f>
        <v>0</v>
      </c>
      <c r="F264" s="108"/>
      <c r="G264" s="79"/>
      <c r="H264" s="30"/>
    </row>
    <row r="265" spans="1:8" ht="50.1" customHeight="1" x14ac:dyDescent="0.25">
      <c r="A265" s="1">
        <f t="shared" si="3"/>
        <v>253</v>
      </c>
      <c r="B265" s="74">
        <f>'Initial Client Information'!B265</f>
        <v>0</v>
      </c>
      <c r="C265" s="32">
        <f>'Initial Client Information'!C265</f>
        <v>0</v>
      </c>
      <c r="D265" s="75">
        <f>'Initial Client Information'!D265</f>
        <v>0</v>
      </c>
      <c r="E265" s="31">
        <f>'Initial Client Information'!E265</f>
        <v>0</v>
      </c>
      <c r="F265" s="108"/>
      <c r="G265" s="79"/>
      <c r="H265" s="30"/>
    </row>
    <row r="266" spans="1:8" ht="50.1" customHeight="1" x14ac:dyDescent="0.25">
      <c r="A266" s="1">
        <f t="shared" si="3"/>
        <v>254</v>
      </c>
      <c r="B266" s="74">
        <f>'Initial Client Information'!B266</f>
        <v>0</v>
      </c>
      <c r="C266" s="32">
        <f>'Initial Client Information'!C266</f>
        <v>0</v>
      </c>
      <c r="D266" s="75">
        <f>'Initial Client Information'!D266</f>
        <v>0</v>
      </c>
      <c r="E266" s="31">
        <f>'Initial Client Information'!E266</f>
        <v>0</v>
      </c>
      <c r="F266" s="108"/>
      <c r="G266" s="79"/>
      <c r="H266" s="30"/>
    </row>
    <row r="267" spans="1:8" ht="50.1" customHeight="1" x14ac:dyDescent="0.25">
      <c r="A267" s="1">
        <f t="shared" si="3"/>
        <v>255</v>
      </c>
      <c r="B267" s="74">
        <f>'Initial Client Information'!B267</f>
        <v>0</v>
      </c>
      <c r="C267" s="32">
        <f>'Initial Client Information'!C267</f>
        <v>0</v>
      </c>
      <c r="D267" s="75">
        <f>'Initial Client Information'!D267</f>
        <v>0</v>
      </c>
      <c r="E267" s="31">
        <f>'Initial Client Information'!E267</f>
        <v>0</v>
      </c>
      <c r="F267" s="108"/>
      <c r="G267" s="79"/>
      <c r="H267" s="30"/>
    </row>
    <row r="268" spans="1:8" ht="50.1" customHeight="1" x14ac:dyDescent="0.25">
      <c r="A268" s="1">
        <f t="shared" si="3"/>
        <v>256</v>
      </c>
      <c r="B268" s="74">
        <f>'Initial Client Information'!B268</f>
        <v>0</v>
      </c>
      <c r="C268" s="32">
        <f>'Initial Client Information'!C268</f>
        <v>0</v>
      </c>
      <c r="D268" s="75">
        <f>'Initial Client Information'!D268</f>
        <v>0</v>
      </c>
      <c r="E268" s="31">
        <f>'Initial Client Information'!E268</f>
        <v>0</v>
      </c>
      <c r="F268" s="108"/>
      <c r="G268" s="79"/>
      <c r="H268" s="30"/>
    </row>
    <row r="269" spans="1:8" ht="50.1" customHeight="1" x14ac:dyDescent="0.25">
      <c r="A269" s="1">
        <f t="shared" si="3"/>
        <v>257</v>
      </c>
      <c r="B269" s="74">
        <f>'Initial Client Information'!B269</f>
        <v>0</v>
      </c>
      <c r="C269" s="32">
        <f>'Initial Client Information'!C269</f>
        <v>0</v>
      </c>
      <c r="D269" s="75">
        <f>'Initial Client Information'!D269</f>
        <v>0</v>
      </c>
      <c r="E269" s="31">
        <f>'Initial Client Information'!E269</f>
        <v>0</v>
      </c>
      <c r="F269" s="108"/>
      <c r="G269" s="79"/>
      <c r="H269" s="30"/>
    </row>
    <row r="270" spans="1:8" ht="50.1" customHeight="1" x14ac:dyDescent="0.25">
      <c r="A270" s="1">
        <f t="shared" si="3"/>
        <v>258</v>
      </c>
      <c r="B270" s="74">
        <f>'Initial Client Information'!B270</f>
        <v>0</v>
      </c>
      <c r="C270" s="32">
        <f>'Initial Client Information'!C270</f>
        <v>0</v>
      </c>
      <c r="D270" s="75">
        <f>'Initial Client Information'!D270</f>
        <v>0</v>
      </c>
      <c r="E270" s="31">
        <f>'Initial Client Information'!E270</f>
        <v>0</v>
      </c>
      <c r="F270" s="108"/>
      <c r="G270" s="79"/>
      <c r="H270" s="30"/>
    </row>
    <row r="271" spans="1:8" ht="50.1" customHeight="1" x14ac:dyDescent="0.25">
      <c r="A271" s="1">
        <f t="shared" si="3"/>
        <v>259</v>
      </c>
      <c r="B271" s="74">
        <f>'Initial Client Information'!B271</f>
        <v>0</v>
      </c>
      <c r="C271" s="32">
        <f>'Initial Client Information'!C271</f>
        <v>0</v>
      </c>
      <c r="D271" s="75">
        <f>'Initial Client Information'!D271</f>
        <v>0</v>
      </c>
      <c r="E271" s="31">
        <f>'Initial Client Information'!E271</f>
        <v>0</v>
      </c>
      <c r="F271" s="108"/>
      <c r="G271" s="79"/>
      <c r="H271" s="30"/>
    </row>
    <row r="272" spans="1:8" ht="50.1" customHeight="1" x14ac:dyDescent="0.25">
      <c r="A272" s="1">
        <f t="shared" si="3"/>
        <v>260</v>
      </c>
      <c r="B272" s="74">
        <f>'Initial Client Information'!B272</f>
        <v>0</v>
      </c>
      <c r="C272" s="32">
        <f>'Initial Client Information'!C272</f>
        <v>0</v>
      </c>
      <c r="D272" s="75">
        <f>'Initial Client Information'!D272</f>
        <v>0</v>
      </c>
      <c r="E272" s="31">
        <f>'Initial Client Information'!E272</f>
        <v>0</v>
      </c>
      <c r="F272" s="108"/>
      <c r="G272" s="79"/>
      <c r="H272" s="30"/>
    </row>
    <row r="273" spans="1:8" ht="50.1" customHeight="1" x14ac:dyDescent="0.25">
      <c r="A273" s="1">
        <f t="shared" si="3"/>
        <v>261</v>
      </c>
      <c r="B273" s="74">
        <f>'Initial Client Information'!B273</f>
        <v>0</v>
      </c>
      <c r="C273" s="32">
        <f>'Initial Client Information'!C273</f>
        <v>0</v>
      </c>
      <c r="D273" s="75">
        <f>'Initial Client Information'!D273</f>
        <v>0</v>
      </c>
      <c r="E273" s="31">
        <f>'Initial Client Information'!E273</f>
        <v>0</v>
      </c>
      <c r="F273" s="108"/>
      <c r="G273" s="79"/>
      <c r="H273" s="30"/>
    </row>
    <row r="274" spans="1:8" ht="50.1" customHeight="1" x14ac:dyDescent="0.25">
      <c r="A274" s="1">
        <f t="shared" si="3"/>
        <v>262</v>
      </c>
      <c r="B274" s="74">
        <f>'Initial Client Information'!B274</f>
        <v>0</v>
      </c>
      <c r="C274" s="32">
        <f>'Initial Client Information'!C274</f>
        <v>0</v>
      </c>
      <c r="D274" s="75">
        <f>'Initial Client Information'!D274</f>
        <v>0</v>
      </c>
      <c r="E274" s="31">
        <f>'Initial Client Information'!E274</f>
        <v>0</v>
      </c>
      <c r="F274" s="108"/>
      <c r="G274" s="79"/>
      <c r="H274" s="30"/>
    </row>
    <row r="275" spans="1:8" ht="50.1" customHeight="1" x14ac:dyDescent="0.25">
      <c r="A275" s="1">
        <f t="shared" si="3"/>
        <v>263</v>
      </c>
      <c r="B275" s="74">
        <f>'Initial Client Information'!B275</f>
        <v>0</v>
      </c>
      <c r="C275" s="32">
        <f>'Initial Client Information'!C275</f>
        <v>0</v>
      </c>
      <c r="D275" s="75">
        <f>'Initial Client Information'!D275</f>
        <v>0</v>
      </c>
      <c r="E275" s="31">
        <f>'Initial Client Information'!E275</f>
        <v>0</v>
      </c>
      <c r="F275" s="108"/>
      <c r="G275" s="79"/>
      <c r="H275" s="30"/>
    </row>
    <row r="276" spans="1:8" ht="50.1" customHeight="1" x14ac:dyDescent="0.25">
      <c r="A276" s="1">
        <f t="shared" si="3"/>
        <v>264</v>
      </c>
      <c r="B276" s="74">
        <f>'Initial Client Information'!B276</f>
        <v>0</v>
      </c>
      <c r="C276" s="32">
        <f>'Initial Client Information'!C276</f>
        <v>0</v>
      </c>
      <c r="D276" s="75">
        <f>'Initial Client Information'!D276</f>
        <v>0</v>
      </c>
      <c r="E276" s="31">
        <f>'Initial Client Information'!E276</f>
        <v>0</v>
      </c>
      <c r="F276" s="108"/>
      <c r="G276" s="79"/>
      <c r="H276" s="30"/>
    </row>
    <row r="277" spans="1:8" ht="50.1" customHeight="1" x14ac:dyDescent="0.25">
      <c r="A277" s="1">
        <f t="shared" si="3"/>
        <v>265</v>
      </c>
      <c r="B277" s="74">
        <f>'Initial Client Information'!B277</f>
        <v>0</v>
      </c>
      <c r="C277" s="32">
        <f>'Initial Client Information'!C277</f>
        <v>0</v>
      </c>
      <c r="D277" s="75">
        <f>'Initial Client Information'!D277</f>
        <v>0</v>
      </c>
      <c r="E277" s="31">
        <f>'Initial Client Information'!E277</f>
        <v>0</v>
      </c>
      <c r="F277" s="108"/>
      <c r="G277" s="79"/>
      <c r="H277" s="30"/>
    </row>
    <row r="278" spans="1:8" ht="50.1" customHeight="1" x14ac:dyDescent="0.25">
      <c r="A278" s="1">
        <f t="shared" si="3"/>
        <v>266</v>
      </c>
      <c r="B278" s="74">
        <f>'Initial Client Information'!B278</f>
        <v>0</v>
      </c>
      <c r="C278" s="32">
        <f>'Initial Client Information'!C278</f>
        <v>0</v>
      </c>
      <c r="D278" s="75">
        <f>'Initial Client Information'!D278</f>
        <v>0</v>
      </c>
      <c r="E278" s="31">
        <f>'Initial Client Information'!E278</f>
        <v>0</v>
      </c>
      <c r="F278" s="108"/>
      <c r="G278" s="79"/>
      <c r="H278" s="30"/>
    </row>
    <row r="279" spans="1:8" ht="50.1" customHeight="1" x14ac:dyDescent="0.25">
      <c r="A279" s="1">
        <f t="shared" si="3"/>
        <v>267</v>
      </c>
      <c r="B279" s="74">
        <f>'Initial Client Information'!B279</f>
        <v>0</v>
      </c>
      <c r="C279" s="32">
        <f>'Initial Client Information'!C279</f>
        <v>0</v>
      </c>
      <c r="D279" s="75">
        <f>'Initial Client Information'!D279</f>
        <v>0</v>
      </c>
      <c r="E279" s="31">
        <f>'Initial Client Information'!E279</f>
        <v>0</v>
      </c>
      <c r="F279" s="108"/>
      <c r="G279" s="79"/>
      <c r="H279" s="30"/>
    </row>
    <row r="280" spans="1:8" ht="50.1" customHeight="1" x14ac:dyDescent="0.25">
      <c r="A280" s="1">
        <f t="shared" ref="A280:A343" si="4">ROW(A268)</f>
        <v>268</v>
      </c>
      <c r="B280" s="74">
        <f>'Initial Client Information'!B280</f>
        <v>0</v>
      </c>
      <c r="C280" s="32">
        <f>'Initial Client Information'!C280</f>
        <v>0</v>
      </c>
      <c r="D280" s="75">
        <f>'Initial Client Information'!D280</f>
        <v>0</v>
      </c>
      <c r="E280" s="31">
        <f>'Initial Client Information'!E280</f>
        <v>0</v>
      </c>
      <c r="F280" s="108"/>
      <c r="G280" s="79"/>
      <c r="H280" s="30"/>
    </row>
    <row r="281" spans="1:8" ht="50.1" customHeight="1" x14ac:dyDescent="0.25">
      <c r="A281" s="1">
        <f t="shared" si="4"/>
        <v>269</v>
      </c>
      <c r="B281" s="74">
        <f>'Initial Client Information'!B281</f>
        <v>0</v>
      </c>
      <c r="C281" s="32">
        <f>'Initial Client Information'!C281</f>
        <v>0</v>
      </c>
      <c r="D281" s="75">
        <f>'Initial Client Information'!D281</f>
        <v>0</v>
      </c>
      <c r="E281" s="31">
        <f>'Initial Client Information'!E281</f>
        <v>0</v>
      </c>
      <c r="F281" s="108"/>
      <c r="G281" s="79"/>
      <c r="H281" s="30"/>
    </row>
    <row r="282" spans="1:8" ht="50.1" customHeight="1" x14ac:dyDescent="0.25">
      <c r="A282" s="1">
        <f t="shared" si="4"/>
        <v>270</v>
      </c>
      <c r="B282" s="74">
        <f>'Initial Client Information'!B282</f>
        <v>0</v>
      </c>
      <c r="C282" s="32">
        <f>'Initial Client Information'!C282</f>
        <v>0</v>
      </c>
      <c r="D282" s="75">
        <f>'Initial Client Information'!D282</f>
        <v>0</v>
      </c>
      <c r="E282" s="31">
        <f>'Initial Client Information'!E282</f>
        <v>0</v>
      </c>
      <c r="F282" s="108"/>
      <c r="G282" s="79"/>
      <c r="H282" s="30"/>
    </row>
    <row r="283" spans="1:8" ht="50.1" customHeight="1" x14ac:dyDescent="0.25">
      <c r="A283" s="1">
        <f t="shared" si="4"/>
        <v>271</v>
      </c>
      <c r="B283" s="74">
        <f>'Initial Client Information'!B283</f>
        <v>0</v>
      </c>
      <c r="C283" s="32">
        <f>'Initial Client Information'!C283</f>
        <v>0</v>
      </c>
      <c r="D283" s="75">
        <f>'Initial Client Information'!D283</f>
        <v>0</v>
      </c>
      <c r="E283" s="31">
        <f>'Initial Client Information'!E283</f>
        <v>0</v>
      </c>
      <c r="F283" s="108"/>
      <c r="G283" s="79"/>
      <c r="H283" s="30"/>
    </row>
    <row r="284" spans="1:8" ht="50.1" customHeight="1" x14ac:dyDescent="0.25">
      <c r="A284" s="1">
        <f t="shared" si="4"/>
        <v>272</v>
      </c>
      <c r="B284" s="74">
        <f>'Initial Client Information'!B284</f>
        <v>0</v>
      </c>
      <c r="C284" s="32">
        <f>'Initial Client Information'!C284</f>
        <v>0</v>
      </c>
      <c r="D284" s="75">
        <f>'Initial Client Information'!D284</f>
        <v>0</v>
      </c>
      <c r="E284" s="31">
        <f>'Initial Client Information'!E284</f>
        <v>0</v>
      </c>
      <c r="F284" s="108"/>
      <c r="G284" s="79"/>
      <c r="H284" s="30"/>
    </row>
    <row r="285" spans="1:8" ht="50.1" customHeight="1" x14ac:dyDescent="0.25">
      <c r="A285" s="1">
        <f t="shared" si="4"/>
        <v>273</v>
      </c>
      <c r="B285" s="74">
        <f>'Initial Client Information'!B285</f>
        <v>0</v>
      </c>
      <c r="C285" s="32">
        <f>'Initial Client Information'!C285</f>
        <v>0</v>
      </c>
      <c r="D285" s="75">
        <f>'Initial Client Information'!D285</f>
        <v>0</v>
      </c>
      <c r="E285" s="31">
        <f>'Initial Client Information'!E285</f>
        <v>0</v>
      </c>
      <c r="F285" s="108"/>
      <c r="G285" s="79"/>
      <c r="H285" s="30"/>
    </row>
    <row r="286" spans="1:8" ht="50.1" customHeight="1" x14ac:dyDescent="0.25">
      <c r="A286" s="1">
        <f t="shared" si="4"/>
        <v>274</v>
      </c>
      <c r="B286" s="74">
        <f>'Initial Client Information'!B286</f>
        <v>0</v>
      </c>
      <c r="C286" s="32">
        <f>'Initial Client Information'!C286</f>
        <v>0</v>
      </c>
      <c r="D286" s="75">
        <f>'Initial Client Information'!D286</f>
        <v>0</v>
      </c>
      <c r="E286" s="31">
        <f>'Initial Client Information'!E286</f>
        <v>0</v>
      </c>
      <c r="F286" s="108"/>
      <c r="G286" s="79"/>
      <c r="H286" s="30"/>
    </row>
    <row r="287" spans="1:8" ht="50.1" customHeight="1" x14ac:dyDescent="0.25">
      <c r="A287" s="1">
        <f t="shared" si="4"/>
        <v>275</v>
      </c>
      <c r="B287" s="74">
        <f>'Initial Client Information'!B287</f>
        <v>0</v>
      </c>
      <c r="C287" s="32">
        <f>'Initial Client Information'!C287</f>
        <v>0</v>
      </c>
      <c r="D287" s="75">
        <f>'Initial Client Information'!D287</f>
        <v>0</v>
      </c>
      <c r="E287" s="31">
        <f>'Initial Client Information'!E287</f>
        <v>0</v>
      </c>
      <c r="F287" s="108"/>
      <c r="G287" s="79"/>
      <c r="H287" s="30"/>
    </row>
    <row r="288" spans="1:8" ht="50.1" customHeight="1" x14ac:dyDescent="0.25">
      <c r="A288" s="1">
        <f t="shared" si="4"/>
        <v>276</v>
      </c>
      <c r="B288" s="74">
        <f>'Initial Client Information'!B288</f>
        <v>0</v>
      </c>
      <c r="C288" s="32">
        <f>'Initial Client Information'!C288</f>
        <v>0</v>
      </c>
      <c r="D288" s="75">
        <f>'Initial Client Information'!D288</f>
        <v>0</v>
      </c>
      <c r="E288" s="31">
        <f>'Initial Client Information'!E288</f>
        <v>0</v>
      </c>
      <c r="F288" s="108"/>
      <c r="G288" s="79"/>
      <c r="H288" s="30"/>
    </row>
    <row r="289" spans="1:8" ht="50.1" customHeight="1" x14ac:dyDescent="0.25">
      <c r="A289" s="1">
        <f t="shared" si="4"/>
        <v>277</v>
      </c>
      <c r="B289" s="74">
        <f>'Initial Client Information'!B289</f>
        <v>0</v>
      </c>
      <c r="C289" s="32">
        <f>'Initial Client Information'!C289</f>
        <v>0</v>
      </c>
      <c r="D289" s="75">
        <f>'Initial Client Information'!D289</f>
        <v>0</v>
      </c>
      <c r="E289" s="31">
        <f>'Initial Client Information'!E289</f>
        <v>0</v>
      </c>
      <c r="F289" s="108"/>
      <c r="G289" s="79"/>
      <c r="H289" s="30"/>
    </row>
    <row r="290" spans="1:8" ht="50.1" customHeight="1" x14ac:dyDescent="0.25">
      <c r="A290" s="1">
        <f t="shared" si="4"/>
        <v>278</v>
      </c>
      <c r="B290" s="74">
        <f>'Initial Client Information'!B290</f>
        <v>0</v>
      </c>
      <c r="C290" s="32">
        <f>'Initial Client Information'!C290</f>
        <v>0</v>
      </c>
      <c r="D290" s="75">
        <f>'Initial Client Information'!D290</f>
        <v>0</v>
      </c>
      <c r="E290" s="31">
        <f>'Initial Client Information'!E290</f>
        <v>0</v>
      </c>
      <c r="F290" s="108"/>
      <c r="G290" s="79"/>
      <c r="H290" s="30"/>
    </row>
    <row r="291" spans="1:8" ht="50.1" customHeight="1" x14ac:dyDescent="0.25">
      <c r="A291" s="1">
        <f t="shared" si="4"/>
        <v>279</v>
      </c>
      <c r="B291" s="74">
        <f>'Initial Client Information'!B291</f>
        <v>0</v>
      </c>
      <c r="C291" s="32">
        <f>'Initial Client Information'!C291</f>
        <v>0</v>
      </c>
      <c r="D291" s="75">
        <f>'Initial Client Information'!D291</f>
        <v>0</v>
      </c>
      <c r="E291" s="31">
        <f>'Initial Client Information'!E291</f>
        <v>0</v>
      </c>
      <c r="F291" s="108"/>
      <c r="G291" s="79"/>
      <c r="H291" s="30"/>
    </row>
    <row r="292" spans="1:8" ht="50.1" customHeight="1" x14ac:dyDescent="0.25">
      <c r="A292" s="1">
        <f t="shared" si="4"/>
        <v>280</v>
      </c>
      <c r="B292" s="74">
        <f>'Initial Client Information'!B292</f>
        <v>0</v>
      </c>
      <c r="C292" s="32">
        <f>'Initial Client Information'!C292</f>
        <v>0</v>
      </c>
      <c r="D292" s="75">
        <f>'Initial Client Information'!D292</f>
        <v>0</v>
      </c>
      <c r="E292" s="31">
        <f>'Initial Client Information'!E292</f>
        <v>0</v>
      </c>
      <c r="F292" s="108"/>
      <c r="G292" s="79"/>
      <c r="H292" s="30"/>
    </row>
    <row r="293" spans="1:8" ht="50.1" customHeight="1" x14ac:dyDescent="0.25">
      <c r="A293" s="1">
        <f t="shared" si="4"/>
        <v>281</v>
      </c>
      <c r="B293" s="74">
        <f>'Initial Client Information'!B293</f>
        <v>0</v>
      </c>
      <c r="C293" s="32">
        <f>'Initial Client Information'!C293</f>
        <v>0</v>
      </c>
      <c r="D293" s="75">
        <f>'Initial Client Information'!D293</f>
        <v>0</v>
      </c>
      <c r="E293" s="31">
        <f>'Initial Client Information'!E293</f>
        <v>0</v>
      </c>
      <c r="F293" s="108"/>
      <c r="G293" s="79"/>
      <c r="H293" s="30"/>
    </row>
    <row r="294" spans="1:8" ht="50.1" customHeight="1" x14ac:dyDescent="0.25">
      <c r="A294" s="1">
        <f t="shared" si="4"/>
        <v>282</v>
      </c>
      <c r="B294" s="74">
        <f>'Initial Client Information'!B294</f>
        <v>0</v>
      </c>
      <c r="C294" s="32">
        <f>'Initial Client Information'!C294</f>
        <v>0</v>
      </c>
      <c r="D294" s="75">
        <f>'Initial Client Information'!D294</f>
        <v>0</v>
      </c>
      <c r="E294" s="31">
        <f>'Initial Client Information'!E294</f>
        <v>0</v>
      </c>
      <c r="F294" s="108"/>
      <c r="G294" s="79"/>
      <c r="H294" s="30"/>
    </row>
    <row r="295" spans="1:8" ht="50.1" customHeight="1" x14ac:dyDescent="0.25">
      <c r="A295" s="1">
        <f t="shared" si="4"/>
        <v>283</v>
      </c>
      <c r="B295" s="74">
        <f>'Initial Client Information'!B295</f>
        <v>0</v>
      </c>
      <c r="C295" s="32">
        <f>'Initial Client Information'!C295</f>
        <v>0</v>
      </c>
      <c r="D295" s="75">
        <f>'Initial Client Information'!D295</f>
        <v>0</v>
      </c>
      <c r="E295" s="31">
        <f>'Initial Client Information'!E295</f>
        <v>0</v>
      </c>
      <c r="F295" s="108"/>
      <c r="G295" s="79"/>
      <c r="H295" s="30"/>
    </row>
    <row r="296" spans="1:8" ht="50.1" customHeight="1" x14ac:dyDescent="0.25">
      <c r="A296" s="1">
        <f t="shared" si="4"/>
        <v>284</v>
      </c>
      <c r="B296" s="74">
        <f>'Initial Client Information'!B296</f>
        <v>0</v>
      </c>
      <c r="C296" s="32">
        <f>'Initial Client Information'!C296</f>
        <v>0</v>
      </c>
      <c r="D296" s="75">
        <f>'Initial Client Information'!D296</f>
        <v>0</v>
      </c>
      <c r="E296" s="31">
        <f>'Initial Client Information'!E296</f>
        <v>0</v>
      </c>
      <c r="F296" s="108"/>
      <c r="G296" s="79"/>
      <c r="H296" s="30"/>
    </row>
    <row r="297" spans="1:8" ht="50.1" customHeight="1" x14ac:dyDescent="0.25">
      <c r="A297" s="1">
        <f t="shared" si="4"/>
        <v>285</v>
      </c>
      <c r="B297" s="74">
        <f>'Initial Client Information'!B297</f>
        <v>0</v>
      </c>
      <c r="C297" s="32">
        <f>'Initial Client Information'!C297</f>
        <v>0</v>
      </c>
      <c r="D297" s="75">
        <f>'Initial Client Information'!D297</f>
        <v>0</v>
      </c>
      <c r="E297" s="31">
        <f>'Initial Client Information'!E297</f>
        <v>0</v>
      </c>
      <c r="F297" s="108"/>
      <c r="G297" s="79"/>
      <c r="H297" s="30"/>
    </row>
    <row r="298" spans="1:8" ht="50.1" customHeight="1" x14ac:dyDescent="0.25">
      <c r="A298" s="1">
        <f t="shared" si="4"/>
        <v>286</v>
      </c>
      <c r="B298" s="74">
        <f>'Initial Client Information'!B298</f>
        <v>0</v>
      </c>
      <c r="C298" s="32">
        <f>'Initial Client Information'!C298</f>
        <v>0</v>
      </c>
      <c r="D298" s="75">
        <f>'Initial Client Information'!D298</f>
        <v>0</v>
      </c>
      <c r="E298" s="31">
        <f>'Initial Client Information'!E298</f>
        <v>0</v>
      </c>
      <c r="F298" s="108"/>
      <c r="G298" s="79"/>
      <c r="H298" s="30"/>
    </row>
    <row r="299" spans="1:8" ht="50.1" customHeight="1" x14ac:dyDescent="0.25">
      <c r="A299" s="1">
        <f t="shared" si="4"/>
        <v>287</v>
      </c>
      <c r="B299" s="74">
        <f>'Initial Client Information'!B299</f>
        <v>0</v>
      </c>
      <c r="C299" s="32">
        <f>'Initial Client Information'!C299</f>
        <v>0</v>
      </c>
      <c r="D299" s="75">
        <f>'Initial Client Information'!D299</f>
        <v>0</v>
      </c>
      <c r="E299" s="31">
        <f>'Initial Client Information'!E299</f>
        <v>0</v>
      </c>
      <c r="F299" s="108"/>
      <c r="G299" s="79"/>
      <c r="H299" s="30"/>
    </row>
    <row r="300" spans="1:8" ht="50.1" customHeight="1" x14ac:dyDescent="0.25">
      <c r="A300" s="1">
        <f t="shared" si="4"/>
        <v>288</v>
      </c>
      <c r="B300" s="74">
        <f>'Initial Client Information'!B300</f>
        <v>0</v>
      </c>
      <c r="C300" s="32">
        <f>'Initial Client Information'!C300</f>
        <v>0</v>
      </c>
      <c r="D300" s="75">
        <f>'Initial Client Information'!D300</f>
        <v>0</v>
      </c>
      <c r="E300" s="31">
        <f>'Initial Client Information'!E300</f>
        <v>0</v>
      </c>
      <c r="F300" s="108"/>
      <c r="G300" s="79"/>
      <c r="H300" s="30"/>
    </row>
    <row r="301" spans="1:8" ht="50.1" customHeight="1" x14ac:dyDescent="0.25">
      <c r="A301" s="1">
        <f t="shared" si="4"/>
        <v>289</v>
      </c>
      <c r="B301" s="74">
        <f>'Initial Client Information'!B301</f>
        <v>0</v>
      </c>
      <c r="C301" s="32">
        <f>'Initial Client Information'!C301</f>
        <v>0</v>
      </c>
      <c r="D301" s="75">
        <f>'Initial Client Information'!D301</f>
        <v>0</v>
      </c>
      <c r="E301" s="31">
        <f>'Initial Client Information'!E301</f>
        <v>0</v>
      </c>
      <c r="F301" s="108"/>
      <c r="G301" s="79"/>
      <c r="H301" s="30"/>
    </row>
    <row r="302" spans="1:8" ht="50.1" customHeight="1" x14ac:dyDescent="0.25">
      <c r="A302" s="1">
        <f t="shared" si="4"/>
        <v>290</v>
      </c>
      <c r="B302" s="74">
        <f>'Initial Client Information'!B302</f>
        <v>0</v>
      </c>
      <c r="C302" s="32">
        <f>'Initial Client Information'!C302</f>
        <v>0</v>
      </c>
      <c r="D302" s="75">
        <f>'Initial Client Information'!D302</f>
        <v>0</v>
      </c>
      <c r="E302" s="31">
        <f>'Initial Client Information'!E302</f>
        <v>0</v>
      </c>
      <c r="F302" s="108"/>
      <c r="G302" s="79"/>
      <c r="H302" s="30"/>
    </row>
    <row r="303" spans="1:8" ht="50.1" customHeight="1" x14ac:dyDescent="0.25">
      <c r="A303" s="1">
        <f t="shared" si="4"/>
        <v>291</v>
      </c>
      <c r="B303" s="74">
        <f>'Initial Client Information'!B303</f>
        <v>0</v>
      </c>
      <c r="C303" s="32">
        <f>'Initial Client Information'!C303</f>
        <v>0</v>
      </c>
      <c r="D303" s="75">
        <f>'Initial Client Information'!D303</f>
        <v>0</v>
      </c>
      <c r="E303" s="31">
        <f>'Initial Client Information'!E303</f>
        <v>0</v>
      </c>
      <c r="F303" s="108"/>
      <c r="G303" s="79"/>
      <c r="H303" s="30"/>
    </row>
    <row r="304" spans="1:8" ht="50.1" customHeight="1" x14ac:dyDescent="0.25">
      <c r="A304" s="1">
        <f t="shared" si="4"/>
        <v>292</v>
      </c>
      <c r="B304" s="74">
        <f>'Initial Client Information'!B304</f>
        <v>0</v>
      </c>
      <c r="C304" s="32">
        <f>'Initial Client Information'!C304</f>
        <v>0</v>
      </c>
      <c r="D304" s="75">
        <f>'Initial Client Information'!D304</f>
        <v>0</v>
      </c>
      <c r="E304" s="31">
        <f>'Initial Client Information'!E304</f>
        <v>0</v>
      </c>
      <c r="F304" s="108"/>
      <c r="G304" s="79"/>
      <c r="H304" s="30"/>
    </row>
    <row r="305" spans="1:8" ht="50.1" customHeight="1" x14ac:dyDescent="0.25">
      <c r="A305" s="1">
        <f t="shared" si="4"/>
        <v>293</v>
      </c>
      <c r="B305" s="74">
        <f>'Initial Client Information'!B305</f>
        <v>0</v>
      </c>
      <c r="C305" s="32">
        <f>'Initial Client Information'!C305</f>
        <v>0</v>
      </c>
      <c r="D305" s="75">
        <f>'Initial Client Information'!D305</f>
        <v>0</v>
      </c>
      <c r="E305" s="31">
        <f>'Initial Client Information'!E305</f>
        <v>0</v>
      </c>
      <c r="F305" s="108"/>
      <c r="G305" s="79"/>
      <c r="H305" s="30"/>
    </row>
    <row r="306" spans="1:8" ht="50.1" customHeight="1" x14ac:dyDescent="0.25">
      <c r="A306" s="1">
        <f t="shared" si="4"/>
        <v>294</v>
      </c>
      <c r="B306" s="74">
        <f>'Initial Client Information'!B306</f>
        <v>0</v>
      </c>
      <c r="C306" s="32">
        <f>'Initial Client Information'!C306</f>
        <v>0</v>
      </c>
      <c r="D306" s="75">
        <f>'Initial Client Information'!D306</f>
        <v>0</v>
      </c>
      <c r="E306" s="31">
        <f>'Initial Client Information'!E306</f>
        <v>0</v>
      </c>
      <c r="F306" s="108"/>
      <c r="G306" s="79"/>
      <c r="H306" s="30"/>
    </row>
    <row r="307" spans="1:8" ht="50.1" customHeight="1" x14ac:dyDescent="0.25">
      <c r="A307" s="1">
        <f t="shared" si="4"/>
        <v>295</v>
      </c>
      <c r="B307" s="74">
        <f>'Initial Client Information'!B307</f>
        <v>0</v>
      </c>
      <c r="C307" s="32">
        <f>'Initial Client Information'!C307</f>
        <v>0</v>
      </c>
      <c r="D307" s="75">
        <f>'Initial Client Information'!D307</f>
        <v>0</v>
      </c>
      <c r="E307" s="31">
        <f>'Initial Client Information'!E307</f>
        <v>0</v>
      </c>
      <c r="F307" s="108"/>
      <c r="G307" s="79"/>
      <c r="H307" s="30"/>
    </row>
    <row r="308" spans="1:8" ht="50.1" customHeight="1" x14ac:dyDescent="0.25">
      <c r="A308" s="1">
        <f t="shared" si="4"/>
        <v>296</v>
      </c>
      <c r="B308" s="74">
        <f>'Initial Client Information'!B308</f>
        <v>0</v>
      </c>
      <c r="C308" s="32">
        <f>'Initial Client Information'!C308</f>
        <v>0</v>
      </c>
      <c r="D308" s="75">
        <f>'Initial Client Information'!D308</f>
        <v>0</v>
      </c>
      <c r="E308" s="31">
        <f>'Initial Client Information'!E308</f>
        <v>0</v>
      </c>
      <c r="F308" s="108"/>
      <c r="G308" s="79"/>
      <c r="H308" s="30"/>
    </row>
    <row r="309" spans="1:8" ht="50.1" customHeight="1" x14ac:dyDescent="0.25">
      <c r="A309" s="1">
        <f t="shared" si="4"/>
        <v>297</v>
      </c>
      <c r="B309" s="74">
        <f>'Initial Client Information'!B309</f>
        <v>0</v>
      </c>
      <c r="C309" s="32">
        <f>'Initial Client Information'!C309</f>
        <v>0</v>
      </c>
      <c r="D309" s="75">
        <f>'Initial Client Information'!D309</f>
        <v>0</v>
      </c>
      <c r="E309" s="31">
        <f>'Initial Client Information'!E309</f>
        <v>0</v>
      </c>
      <c r="F309" s="108"/>
      <c r="G309" s="79"/>
      <c r="H309" s="30"/>
    </row>
    <row r="310" spans="1:8" ht="50.1" customHeight="1" x14ac:dyDescent="0.25">
      <c r="A310" s="1">
        <f t="shared" si="4"/>
        <v>298</v>
      </c>
      <c r="B310" s="74">
        <f>'Initial Client Information'!B310</f>
        <v>0</v>
      </c>
      <c r="C310" s="32">
        <f>'Initial Client Information'!C310</f>
        <v>0</v>
      </c>
      <c r="D310" s="75">
        <f>'Initial Client Information'!D310</f>
        <v>0</v>
      </c>
      <c r="E310" s="31">
        <f>'Initial Client Information'!E310</f>
        <v>0</v>
      </c>
      <c r="F310" s="108"/>
      <c r="G310" s="79"/>
      <c r="H310" s="30"/>
    </row>
    <row r="311" spans="1:8" ht="50.1" customHeight="1" x14ac:dyDescent="0.25">
      <c r="A311" s="1">
        <f t="shared" si="4"/>
        <v>299</v>
      </c>
      <c r="B311" s="74">
        <f>'Initial Client Information'!B311</f>
        <v>0</v>
      </c>
      <c r="C311" s="32">
        <f>'Initial Client Information'!C311</f>
        <v>0</v>
      </c>
      <c r="D311" s="75">
        <f>'Initial Client Information'!D311</f>
        <v>0</v>
      </c>
      <c r="E311" s="31">
        <f>'Initial Client Information'!E311</f>
        <v>0</v>
      </c>
      <c r="F311" s="108"/>
      <c r="G311" s="79"/>
      <c r="H311" s="30"/>
    </row>
    <row r="312" spans="1:8" ht="50.1" customHeight="1" x14ac:dyDescent="0.25">
      <c r="A312" s="1">
        <f t="shared" si="4"/>
        <v>300</v>
      </c>
      <c r="B312" s="74">
        <f>'Initial Client Information'!B312</f>
        <v>0</v>
      </c>
      <c r="C312" s="32">
        <f>'Initial Client Information'!C312</f>
        <v>0</v>
      </c>
      <c r="D312" s="75">
        <f>'Initial Client Information'!D312</f>
        <v>0</v>
      </c>
      <c r="E312" s="31">
        <f>'Initial Client Information'!E312</f>
        <v>0</v>
      </c>
      <c r="F312" s="108"/>
      <c r="G312" s="79"/>
      <c r="H312" s="30"/>
    </row>
    <row r="313" spans="1:8" ht="50.1" customHeight="1" x14ac:dyDescent="0.25">
      <c r="A313" s="1">
        <f t="shared" si="4"/>
        <v>301</v>
      </c>
      <c r="B313" s="74">
        <f>'Initial Client Information'!B313</f>
        <v>0</v>
      </c>
      <c r="C313" s="32">
        <f>'Initial Client Information'!C313</f>
        <v>0</v>
      </c>
      <c r="D313" s="75">
        <f>'Initial Client Information'!D313</f>
        <v>0</v>
      </c>
      <c r="E313" s="31">
        <f>'Initial Client Information'!E313</f>
        <v>0</v>
      </c>
      <c r="F313" s="108"/>
      <c r="G313" s="79"/>
      <c r="H313" s="30"/>
    </row>
    <row r="314" spans="1:8" ht="50.1" customHeight="1" x14ac:dyDescent="0.25">
      <c r="A314" s="1">
        <f t="shared" si="4"/>
        <v>302</v>
      </c>
      <c r="B314" s="74">
        <f>'Initial Client Information'!B314</f>
        <v>0</v>
      </c>
      <c r="C314" s="32">
        <f>'Initial Client Information'!C314</f>
        <v>0</v>
      </c>
      <c r="D314" s="75">
        <f>'Initial Client Information'!D314</f>
        <v>0</v>
      </c>
      <c r="E314" s="31">
        <f>'Initial Client Information'!E314</f>
        <v>0</v>
      </c>
      <c r="F314" s="108"/>
      <c r="G314" s="79"/>
      <c r="H314" s="30"/>
    </row>
    <row r="315" spans="1:8" ht="50.1" customHeight="1" x14ac:dyDescent="0.25">
      <c r="A315" s="1">
        <f t="shared" si="4"/>
        <v>303</v>
      </c>
      <c r="B315" s="74">
        <f>'Initial Client Information'!B315</f>
        <v>0</v>
      </c>
      <c r="C315" s="32">
        <f>'Initial Client Information'!C315</f>
        <v>0</v>
      </c>
      <c r="D315" s="75">
        <f>'Initial Client Information'!D315</f>
        <v>0</v>
      </c>
      <c r="E315" s="31">
        <f>'Initial Client Information'!E315</f>
        <v>0</v>
      </c>
      <c r="F315" s="108"/>
      <c r="G315" s="79"/>
      <c r="H315" s="30"/>
    </row>
    <row r="316" spans="1:8" ht="50.1" customHeight="1" x14ac:dyDescent="0.25">
      <c r="A316" s="1">
        <f t="shared" si="4"/>
        <v>304</v>
      </c>
      <c r="B316" s="74">
        <f>'Initial Client Information'!B316</f>
        <v>0</v>
      </c>
      <c r="C316" s="32">
        <f>'Initial Client Information'!C316</f>
        <v>0</v>
      </c>
      <c r="D316" s="75">
        <f>'Initial Client Information'!D316</f>
        <v>0</v>
      </c>
      <c r="E316" s="31">
        <f>'Initial Client Information'!E316</f>
        <v>0</v>
      </c>
      <c r="F316" s="108"/>
      <c r="G316" s="79"/>
      <c r="H316" s="30"/>
    </row>
    <row r="317" spans="1:8" ht="50.1" customHeight="1" x14ac:dyDescent="0.25">
      <c r="A317" s="1">
        <f t="shared" si="4"/>
        <v>305</v>
      </c>
      <c r="B317" s="74">
        <f>'Initial Client Information'!B317</f>
        <v>0</v>
      </c>
      <c r="C317" s="32">
        <f>'Initial Client Information'!C317</f>
        <v>0</v>
      </c>
      <c r="D317" s="75">
        <f>'Initial Client Information'!D317</f>
        <v>0</v>
      </c>
      <c r="E317" s="31">
        <f>'Initial Client Information'!E317</f>
        <v>0</v>
      </c>
      <c r="F317" s="108"/>
      <c r="G317" s="79"/>
      <c r="H317" s="30"/>
    </row>
    <row r="318" spans="1:8" ht="50.1" customHeight="1" x14ac:dyDescent="0.25">
      <c r="A318" s="1">
        <f t="shared" si="4"/>
        <v>306</v>
      </c>
      <c r="B318" s="74">
        <f>'Initial Client Information'!B318</f>
        <v>0</v>
      </c>
      <c r="C318" s="32">
        <f>'Initial Client Information'!C318</f>
        <v>0</v>
      </c>
      <c r="D318" s="75">
        <f>'Initial Client Information'!D318</f>
        <v>0</v>
      </c>
      <c r="E318" s="31">
        <f>'Initial Client Information'!E318</f>
        <v>0</v>
      </c>
      <c r="F318" s="108"/>
      <c r="G318" s="79"/>
      <c r="H318" s="30"/>
    </row>
    <row r="319" spans="1:8" ht="50.1" customHeight="1" x14ac:dyDescent="0.25">
      <c r="A319" s="1">
        <f t="shared" si="4"/>
        <v>307</v>
      </c>
      <c r="B319" s="74">
        <f>'Initial Client Information'!B319</f>
        <v>0</v>
      </c>
      <c r="C319" s="32">
        <f>'Initial Client Information'!C319</f>
        <v>0</v>
      </c>
      <c r="D319" s="75">
        <f>'Initial Client Information'!D319</f>
        <v>0</v>
      </c>
      <c r="E319" s="31">
        <f>'Initial Client Information'!E319</f>
        <v>0</v>
      </c>
      <c r="F319" s="108"/>
      <c r="G319" s="79"/>
      <c r="H319" s="30"/>
    </row>
    <row r="320" spans="1:8" ht="50.1" customHeight="1" x14ac:dyDescent="0.25">
      <c r="A320" s="1">
        <f t="shared" si="4"/>
        <v>308</v>
      </c>
      <c r="B320" s="74">
        <f>'Initial Client Information'!B320</f>
        <v>0</v>
      </c>
      <c r="C320" s="32">
        <f>'Initial Client Information'!C320</f>
        <v>0</v>
      </c>
      <c r="D320" s="75">
        <f>'Initial Client Information'!D320</f>
        <v>0</v>
      </c>
      <c r="E320" s="31">
        <f>'Initial Client Information'!E320</f>
        <v>0</v>
      </c>
      <c r="F320" s="108"/>
      <c r="G320" s="79"/>
      <c r="H320" s="30"/>
    </row>
    <row r="321" spans="1:8" ht="50.1" customHeight="1" x14ac:dyDescent="0.25">
      <c r="A321" s="1">
        <f t="shared" si="4"/>
        <v>309</v>
      </c>
      <c r="B321" s="74">
        <f>'Initial Client Information'!B321</f>
        <v>0</v>
      </c>
      <c r="C321" s="32">
        <f>'Initial Client Information'!C321</f>
        <v>0</v>
      </c>
      <c r="D321" s="75">
        <f>'Initial Client Information'!D321</f>
        <v>0</v>
      </c>
      <c r="E321" s="31">
        <f>'Initial Client Information'!E321</f>
        <v>0</v>
      </c>
      <c r="F321" s="108"/>
      <c r="G321" s="79"/>
      <c r="H321" s="30"/>
    </row>
    <row r="322" spans="1:8" ht="50.1" customHeight="1" x14ac:dyDescent="0.25">
      <c r="A322" s="1">
        <f t="shared" si="4"/>
        <v>310</v>
      </c>
      <c r="B322" s="74">
        <f>'Initial Client Information'!B322</f>
        <v>0</v>
      </c>
      <c r="C322" s="32">
        <f>'Initial Client Information'!C322</f>
        <v>0</v>
      </c>
      <c r="D322" s="75">
        <f>'Initial Client Information'!D322</f>
        <v>0</v>
      </c>
      <c r="E322" s="31">
        <f>'Initial Client Information'!E322</f>
        <v>0</v>
      </c>
      <c r="F322" s="108"/>
      <c r="G322" s="79"/>
      <c r="H322" s="30"/>
    </row>
    <row r="323" spans="1:8" ht="50.1" customHeight="1" x14ac:dyDescent="0.25">
      <c r="A323" s="1">
        <f t="shared" si="4"/>
        <v>311</v>
      </c>
      <c r="B323" s="74">
        <f>'Initial Client Information'!B323</f>
        <v>0</v>
      </c>
      <c r="C323" s="32">
        <f>'Initial Client Information'!C323</f>
        <v>0</v>
      </c>
      <c r="D323" s="75">
        <f>'Initial Client Information'!D323</f>
        <v>0</v>
      </c>
      <c r="E323" s="31">
        <f>'Initial Client Information'!E323</f>
        <v>0</v>
      </c>
      <c r="F323" s="108"/>
      <c r="G323" s="79"/>
      <c r="H323" s="30"/>
    </row>
    <row r="324" spans="1:8" ht="50.1" customHeight="1" x14ac:dyDescent="0.25">
      <c r="A324" s="1">
        <f t="shared" si="4"/>
        <v>312</v>
      </c>
      <c r="B324" s="74">
        <f>'Initial Client Information'!B324</f>
        <v>0</v>
      </c>
      <c r="C324" s="32">
        <f>'Initial Client Information'!C324</f>
        <v>0</v>
      </c>
      <c r="D324" s="75">
        <f>'Initial Client Information'!D324</f>
        <v>0</v>
      </c>
      <c r="E324" s="31">
        <f>'Initial Client Information'!E324</f>
        <v>0</v>
      </c>
      <c r="F324" s="108"/>
      <c r="G324" s="79"/>
      <c r="H324" s="30"/>
    </row>
    <row r="325" spans="1:8" ht="50.1" customHeight="1" x14ac:dyDescent="0.25">
      <c r="A325" s="1">
        <f t="shared" si="4"/>
        <v>313</v>
      </c>
      <c r="B325" s="74">
        <f>'Initial Client Information'!B325</f>
        <v>0</v>
      </c>
      <c r="C325" s="32">
        <f>'Initial Client Information'!C325</f>
        <v>0</v>
      </c>
      <c r="D325" s="75">
        <f>'Initial Client Information'!D325</f>
        <v>0</v>
      </c>
      <c r="E325" s="31">
        <f>'Initial Client Information'!E325</f>
        <v>0</v>
      </c>
      <c r="F325" s="108"/>
      <c r="G325" s="79"/>
      <c r="H325" s="30"/>
    </row>
    <row r="326" spans="1:8" ht="50.1" customHeight="1" x14ac:dyDescent="0.25">
      <c r="A326" s="1">
        <f t="shared" si="4"/>
        <v>314</v>
      </c>
      <c r="B326" s="74">
        <f>'Initial Client Information'!B326</f>
        <v>0</v>
      </c>
      <c r="C326" s="32">
        <f>'Initial Client Information'!C326</f>
        <v>0</v>
      </c>
      <c r="D326" s="75">
        <f>'Initial Client Information'!D326</f>
        <v>0</v>
      </c>
      <c r="E326" s="31">
        <f>'Initial Client Information'!E326</f>
        <v>0</v>
      </c>
      <c r="F326" s="108"/>
      <c r="G326" s="79"/>
      <c r="H326" s="30"/>
    </row>
    <row r="327" spans="1:8" ht="50.1" customHeight="1" x14ac:dyDescent="0.25">
      <c r="A327" s="1">
        <f t="shared" si="4"/>
        <v>315</v>
      </c>
      <c r="B327" s="74">
        <f>'Initial Client Information'!B327</f>
        <v>0</v>
      </c>
      <c r="C327" s="32">
        <f>'Initial Client Information'!C327</f>
        <v>0</v>
      </c>
      <c r="D327" s="75">
        <f>'Initial Client Information'!D327</f>
        <v>0</v>
      </c>
      <c r="E327" s="31">
        <f>'Initial Client Information'!E327</f>
        <v>0</v>
      </c>
      <c r="F327" s="108"/>
      <c r="G327" s="79"/>
      <c r="H327" s="30"/>
    </row>
    <row r="328" spans="1:8" ht="50.1" customHeight="1" x14ac:dyDescent="0.25">
      <c r="A328" s="1">
        <f t="shared" si="4"/>
        <v>316</v>
      </c>
      <c r="B328" s="74">
        <f>'Initial Client Information'!B328</f>
        <v>0</v>
      </c>
      <c r="C328" s="32">
        <f>'Initial Client Information'!C328</f>
        <v>0</v>
      </c>
      <c r="D328" s="75">
        <f>'Initial Client Information'!D328</f>
        <v>0</v>
      </c>
      <c r="E328" s="31">
        <f>'Initial Client Information'!E328</f>
        <v>0</v>
      </c>
      <c r="F328" s="108"/>
      <c r="G328" s="79"/>
      <c r="H328" s="30"/>
    </row>
    <row r="329" spans="1:8" ht="50.1" customHeight="1" x14ac:dyDescent="0.25">
      <c r="A329" s="1">
        <f t="shared" si="4"/>
        <v>317</v>
      </c>
      <c r="B329" s="74">
        <f>'Initial Client Information'!B329</f>
        <v>0</v>
      </c>
      <c r="C329" s="32">
        <f>'Initial Client Information'!C329</f>
        <v>0</v>
      </c>
      <c r="D329" s="75">
        <f>'Initial Client Information'!D329</f>
        <v>0</v>
      </c>
      <c r="E329" s="31">
        <f>'Initial Client Information'!E329</f>
        <v>0</v>
      </c>
      <c r="F329" s="108"/>
      <c r="G329" s="79"/>
      <c r="H329" s="30"/>
    </row>
    <row r="330" spans="1:8" ht="50.1" customHeight="1" x14ac:dyDescent="0.25">
      <c r="A330" s="1">
        <f t="shared" si="4"/>
        <v>318</v>
      </c>
      <c r="B330" s="74">
        <f>'Initial Client Information'!B330</f>
        <v>0</v>
      </c>
      <c r="C330" s="32">
        <f>'Initial Client Information'!C330</f>
        <v>0</v>
      </c>
      <c r="D330" s="75">
        <f>'Initial Client Information'!D330</f>
        <v>0</v>
      </c>
      <c r="E330" s="31">
        <f>'Initial Client Information'!E330</f>
        <v>0</v>
      </c>
      <c r="F330" s="108"/>
      <c r="G330" s="79"/>
      <c r="H330" s="30"/>
    </row>
    <row r="331" spans="1:8" ht="50.1" customHeight="1" x14ac:dyDescent="0.25">
      <c r="A331" s="1">
        <f t="shared" si="4"/>
        <v>319</v>
      </c>
      <c r="B331" s="74">
        <f>'Initial Client Information'!B331</f>
        <v>0</v>
      </c>
      <c r="C331" s="32">
        <f>'Initial Client Information'!C331</f>
        <v>0</v>
      </c>
      <c r="D331" s="75">
        <f>'Initial Client Information'!D331</f>
        <v>0</v>
      </c>
      <c r="E331" s="31">
        <f>'Initial Client Information'!E331</f>
        <v>0</v>
      </c>
      <c r="F331" s="108"/>
      <c r="G331" s="79"/>
      <c r="H331" s="30"/>
    </row>
    <row r="332" spans="1:8" ht="50.1" customHeight="1" x14ac:dyDescent="0.25">
      <c r="A332" s="1">
        <f t="shared" si="4"/>
        <v>320</v>
      </c>
      <c r="B332" s="74">
        <f>'Initial Client Information'!B332</f>
        <v>0</v>
      </c>
      <c r="C332" s="32">
        <f>'Initial Client Information'!C332</f>
        <v>0</v>
      </c>
      <c r="D332" s="75">
        <f>'Initial Client Information'!D332</f>
        <v>0</v>
      </c>
      <c r="E332" s="31">
        <f>'Initial Client Information'!E332</f>
        <v>0</v>
      </c>
      <c r="F332" s="108"/>
      <c r="G332" s="79"/>
      <c r="H332" s="30"/>
    </row>
    <row r="333" spans="1:8" ht="50.1" customHeight="1" x14ac:dyDescent="0.25">
      <c r="A333" s="1">
        <f t="shared" si="4"/>
        <v>321</v>
      </c>
      <c r="B333" s="74">
        <f>'Initial Client Information'!B333</f>
        <v>0</v>
      </c>
      <c r="C333" s="32">
        <f>'Initial Client Information'!C333</f>
        <v>0</v>
      </c>
      <c r="D333" s="75">
        <f>'Initial Client Information'!D333</f>
        <v>0</v>
      </c>
      <c r="E333" s="31">
        <f>'Initial Client Information'!E333</f>
        <v>0</v>
      </c>
      <c r="F333" s="108"/>
      <c r="G333" s="79"/>
      <c r="H333" s="30"/>
    </row>
    <row r="334" spans="1:8" ht="50.1" customHeight="1" x14ac:dyDescent="0.25">
      <c r="A334" s="1">
        <f t="shared" si="4"/>
        <v>322</v>
      </c>
      <c r="B334" s="74">
        <f>'Initial Client Information'!B334</f>
        <v>0</v>
      </c>
      <c r="C334" s="32">
        <f>'Initial Client Information'!C334</f>
        <v>0</v>
      </c>
      <c r="D334" s="75">
        <f>'Initial Client Information'!D334</f>
        <v>0</v>
      </c>
      <c r="E334" s="31">
        <f>'Initial Client Information'!E334</f>
        <v>0</v>
      </c>
      <c r="F334" s="108"/>
      <c r="G334" s="79"/>
      <c r="H334" s="30"/>
    </row>
    <row r="335" spans="1:8" ht="50.1" customHeight="1" x14ac:dyDescent="0.25">
      <c r="A335" s="1">
        <f t="shared" si="4"/>
        <v>323</v>
      </c>
      <c r="B335" s="74">
        <f>'Initial Client Information'!B335</f>
        <v>0</v>
      </c>
      <c r="C335" s="32">
        <f>'Initial Client Information'!C335</f>
        <v>0</v>
      </c>
      <c r="D335" s="75">
        <f>'Initial Client Information'!D335</f>
        <v>0</v>
      </c>
      <c r="E335" s="31">
        <f>'Initial Client Information'!E335</f>
        <v>0</v>
      </c>
      <c r="F335" s="108"/>
      <c r="G335" s="79"/>
      <c r="H335" s="30"/>
    </row>
    <row r="336" spans="1:8" ht="50.1" customHeight="1" x14ac:dyDescent="0.25">
      <c r="A336" s="1">
        <f t="shared" si="4"/>
        <v>324</v>
      </c>
      <c r="B336" s="74">
        <f>'Initial Client Information'!B336</f>
        <v>0</v>
      </c>
      <c r="C336" s="32">
        <f>'Initial Client Information'!C336</f>
        <v>0</v>
      </c>
      <c r="D336" s="75">
        <f>'Initial Client Information'!D336</f>
        <v>0</v>
      </c>
      <c r="E336" s="31">
        <f>'Initial Client Information'!E336</f>
        <v>0</v>
      </c>
      <c r="F336" s="108"/>
      <c r="G336" s="79"/>
      <c r="H336" s="30"/>
    </row>
    <row r="337" spans="1:8" ht="50.1" customHeight="1" x14ac:dyDescent="0.25">
      <c r="A337" s="1">
        <f t="shared" si="4"/>
        <v>325</v>
      </c>
      <c r="B337" s="74">
        <f>'Initial Client Information'!B337</f>
        <v>0</v>
      </c>
      <c r="C337" s="32">
        <f>'Initial Client Information'!C337</f>
        <v>0</v>
      </c>
      <c r="D337" s="75">
        <f>'Initial Client Information'!D337</f>
        <v>0</v>
      </c>
      <c r="E337" s="31">
        <f>'Initial Client Information'!E337</f>
        <v>0</v>
      </c>
      <c r="F337" s="108"/>
      <c r="G337" s="79"/>
      <c r="H337" s="30"/>
    </row>
    <row r="338" spans="1:8" ht="50.1" customHeight="1" x14ac:dyDescent="0.25">
      <c r="A338" s="1">
        <f t="shared" si="4"/>
        <v>326</v>
      </c>
      <c r="B338" s="74">
        <f>'Initial Client Information'!B338</f>
        <v>0</v>
      </c>
      <c r="C338" s="32">
        <f>'Initial Client Information'!C338</f>
        <v>0</v>
      </c>
      <c r="D338" s="75">
        <f>'Initial Client Information'!D338</f>
        <v>0</v>
      </c>
      <c r="E338" s="31">
        <f>'Initial Client Information'!E338</f>
        <v>0</v>
      </c>
      <c r="F338" s="108"/>
      <c r="G338" s="79"/>
      <c r="H338" s="30"/>
    </row>
    <row r="339" spans="1:8" ht="50.1" customHeight="1" x14ac:dyDescent="0.25">
      <c r="A339" s="1">
        <f t="shared" si="4"/>
        <v>327</v>
      </c>
      <c r="B339" s="74">
        <f>'Initial Client Information'!B339</f>
        <v>0</v>
      </c>
      <c r="C339" s="32">
        <f>'Initial Client Information'!C339</f>
        <v>0</v>
      </c>
      <c r="D339" s="75">
        <f>'Initial Client Information'!D339</f>
        <v>0</v>
      </c>
      <c r="E339" s="31">
        <f>'Initial Client Information'!E339</f>
        <v>0</v>
      </c>
      <c r="F339" s="108"/>
      <c r="G339" s="79"/>
      <c r="H339" s="30"/>
    </row>
    <row r="340" spans="1:8" ht="50.1" customHeight="1" x14ac:dyDescent="0.25">
      <c r="A340" s="1">
        <f t="shared" si="4"/>
        <v>328</v>
      </c>
      <c r="B340" s="74">
        <f>'Initial Client Information'!B340</f>
        <v>0</v>
      </c>
      <c r="C340" s="32">
        <f>'Initial Client Information'!C340</f>
        <v>0</v>
      </c>
      <c r="D340" s="75">
        <f>'Initial Client Information'!D340</f>
        <v>0</v>
      </c>
      <c r="E340" s="31">
        <f>'Initial Client Information'!E340</f>
        <v>0</v>
      </c>
      <c r="F340" s="108"/>
      <c r="G340" s="79"/>
      <c r="H340" s="30"/>
    </row>
    <row r="341" spans="1:8" ht="50.1" customHeight="1" x14ac:dyDescent="0.25">
      <c r="A341" s="1">
        <f t="shared" si="4"/>
        <v>329</v>
      </c>
      <c r="B341" s="74">
        <f>'Initial Client Information'!B341</f>
        <v>0</v>
      </c>
      <c r="C341" s="32">
        <f>'Initial Client Information'!C341</f>
        <v>0</v>
      </c>
      <c r="D341" s="75">
        <f>'Initial Client Information'!D341</f>
        <v>0</v>
      </c>
      <c r="E341" s="31">
        <f>'Initial Client Information'!E341</f>
        <v>0</v>
      </c>
      <c r="F341" s="108"/>
      <c r="G341" s="79"/>
      <c r="H341" s="30"/>
    </row>
    <row r="342" spans="1:8" ht="50.1" customHeight="1" x14ac:dyDescent="0.25">
      <c r="A342" s="1">
        <f t="shared" si="4"/>
        <v>330</v>
      </c>
      <c r="B342" s="74">
        <f>'Initial Client Information'!B342</f>
        <v>0</v>
      </c>
      <c r="C342" s="32">
        <f>'Initial Client Information'!C342</f>
        <v>0</v>
      </c>
      <c r="D342" s="75">
        <f>'Initial Client Information'!D342</f>
        <v>0</v>
      </c>
      <c r="E342" s="31">
        <f>'Initial Client Information'!E342</f>
        <v>0</v>
      </c>
      <c r="F342" s="108"/>
      <c r="G342" s="79"/>
      <c r="H342" s="30"/>
    </row>
    <row r="343" spans="1:8" ht="50.1" customHeight="1" x14ac:dyDescent="0.25">
      <c r="A343" s="1">
        <f t="shared" si="4"/>
        <v>331</v>
      </c>
      <c r="B343" s="74">
        <f>'Initial Client Information'!B343</f>
        <v>0</v>
      </c>
      <c r="C343" s="32">
        <f>'Initial Client Information'!C343</f>
        <v>0</v>
      </c>
      <c r="D343" s="75">
        <f>'Initial Client Information'!D343</f>
        <v>0</v>
      </c>
      <c r="E343" s="31">
        <f>'Initial Client Information'!E343</f>
        <v>0</v>
      </c>
      <c r="F343" s="108"/>
      <c r="G343" s="79"/>
      <c r="H343" s="30"/>
    </row>
    <row r="344" spans="1:8" ht="50.1" customHeight="1" x14ac:dyDescent="0.25">
      <c r="A344" s="1">
        <f t="shared" ref="A344:A407" si="5">ROW(A332)</f>
        <v>332</v>
      </c>
      <c r="B344" s="74">
        <f>'Initial Client Information'!B344</f>
        <v>0</v>
      </c>
      <c r="C344" s="32">
        <f>'Initial Client Information'!C344</f>
        <v>0</v>
      </c>
      <c r="D344" s="75">
        <f>'Initial Client Information'!D344</f>
        <v>0</v>
      </c>
      <c r="E344" s="31">
        <f>'Initial Client Information'!E344</f>
        <v>0</v>
      </c>
      <c r="F344" s="108"/>
      <c r="G344" s="79"/>
      <c r="H344" s="30"/>
    </row>
    <row r="345" spans="1:8" ht="50.1" customHeight="1" x14ac:dyDescent="0.25">
      <c r="A345" s="1">
        <f t="shared" si="5"/>
        <v>333</v>
      </c>
      <c r="B345" s="74">
        <f>'Initial Client Information'!B345</f>
        <v>0</v>
      </c>
      <c r="C345" s="32">
        <f>'Initial Client Information'!C345</f>
        <v>0</v>
      </c>
      <c r="D345" s="75">
        <f>'Initial Client Information'!D345</f>
        <v>0</v>
      </c>
      <c r="E345" s="31">
        <f>'Initial Client Information'!E345</f>
        <v>0</v>
      </c>
      <c r="F345" s="108"/>
      <c r="G345" s="79"/>
      <c r="H345" s="30"/>
    </row>
    <row r="346" spans="1:8" ht="50.1" customHeight="1" x14ac:dyDescent="0.25">
      <c r="A346" s="1">
        <f t="shared" si="5"/>
        <v>334</v>
      </c>
      <c r="B346" s="74">
        <f>'Initial Client Information'!B346</f>
        <v>0</v>
      </c>
      <c r="C346" s="32">
        <f>'Initial Client Information'!C346</f>
        <v>0</v>
      </c>
      <c r="D346" s="75">
        <f>'Initial Client Information'!D346</f>
        <v>0</v>
      </c>
      <c r="E346" s="31">
        <f>'Initial Client Information'!E346</f>
        <v>0</v>
      </c>
      <c r="F346" s="108"/>
      <c r="G346" s="79"/>
      <c r="H346" s="30"/>
    </row>
    <row r="347" spans="1:8" ht="50.1" customHeight="1" x14ac:dyDescent="0.25">
      <c r="A347" s="1">
        <f t="shared" si="5"/>
        <v>335</v>
      </c>
      <c r="B347" s="74">
        <f>'Initial Client Information'!B347</f>
        <v>0</v>
      </c>
      <c r="C347" s="32">
        <f>'Initial Client Information'!C347</f>
        <v>0</v>
      </c>
      <c r="D347" s="75">
        <f>'Initial Client Information'!D347</f>
        <v>0</v>
      </c>
      <c r="E347" s="31">
        <f>'Initial Client Information'!E347</f>
        <v>0</v>
      </c>
      <c r="F347" s="108"/>
      <c r="G347" s="79"/>
      <c r="H347" s="30"/>
    </row>
    <row r="348" spans="1:8" ht="50.1" customHeight="1" x14ac:dyDescent="0.25">
      <c r="A348" s="1">
        <f t="shared" si="5"/>
        <v>336</v>
      </c>
      <c r="B348" s="74">
        <f>'Initial Client Information'!B348</f>
        <v>0</v>
      </c>
      <c r="C348" s="32">
        <f>'Initial Client Information'!C348</f>
        <v>0</v>
      </c>
      <c r="D348" s="75">
        <f>'Initial Client Information'!D348</f>
        <v>0</v>
      </c>
      <c r="E348" s="31">
        <f>'Initial Client Information'!E348</f>
        <v>0</v>
      </c>
      <c r="F348" s="108"/>
      <c r="G348" s="79"/>
      <c r="H348" s="30"/>
    </row>
    <row r="349" spans="1:8" ht="50.1" customHeight="1" x14ac:dyDescent="0.25">
      <c r="A349" s="1">
        <f t="shared" si="5"/>
        <v>337</v>
      </c>
      <c r="B349" s="74">
        <f>'Initial Client Information'!B349</f>
        <v>0</v>
      </c>
      <c r="C349" s="32">
        <f>'Initial Client Information'!C349</f>
        <v>0</v>
      </c>
      <c r="D349" s="75">
        <f>'Initial Client Information'!D349</f>
        <v>0</v>
      </c>
      <c r="E349" s="31">
        <f>'Initial Client Information'!E349</f>
        <v>0</v>
      </c>
      <c r="F349" s="108"/>
      <c r="G349" s="79"/>
      <c r="H349" s="30"/>
    </row>
    <row r="350" spans="1:8" ht="50.1" customHeight="1" x14ac:dyDescent="0.25">
      <c r="A350" s="1">
        <f t="shared" si="5"/>
        <v>338</v>
      </c>
      <c r="B350" s="74">
        <f>'Initial Client Information'!B350</f>
        <v>0</v>
      </c>
      <c r="C350" s="32">
        <f>'Initial Client Information'!C350</f>
        <v>0</v>
      </c>
      <c r="D350" s="75">
        <f>'Initial Client Information'!D350</f>
        <v>0</v>
      </c>
      <c r="E350" s="31">
        <f>'Initial Client Information'!E350</f>
        <v>0</v>
      </c>
      <c r="F350" s="108"/>
      <c r="G350" s="79"/>
      <c r="H350" s="30"/>
    </row>
    <row r="351" spans="1:8" ht="50.1" customHeight="1" x14ac:dyDescent="0.25">
      <c r="A351" s="1">
        <f t="shared" si="5"/>
        <v>339</v>
      </c>
      <c r="B351" s="74">
        <f>'Initial Client Information'!B351</f>
        <v>0</v>
      </c>
      <c r="C351" s="32">
        <f>'Initial Client Information'!C351</f>
        <v>0</v>
      </c>
      <c r="D351" s="75">
        <f>'Initial Client Information'!D351</f>
        <v>0</v>
      </c>
      <c r="E351" s="31">
        <f>'Initial Client Information'!E351</f>
        <v>0</v>
      </c>
      <c r="F351" s="108"/>
      <c r="G351" s="79"/>
      <c r="H351" s="30"/>
    </row>
    <row r="352" spans="1:8" ht="50.1" customHeight="1" x14ac:dyDescent="0.25">
      <c r="A352" s="1">
        <f t="shared" si="5"/>
        <v>340</v>
      </c>
      <c r="B352" s="74">
        <f>'Initial Client Information'!B352</f>
        <v>0</v>
      </c>
      <c r="C352" s="32">
        <f>'Initial Client Information'!C352</f>
        <v>0</v>
      </c>
      <c r="D352" s="75">
        <f>'Initial Client Information'!D352</f>
        <v>0</v>
      </c>
      <c r="E352" s="31">
        <f>'Initial Client Information'!E352</f>
        <v>0</v>
      </c>
      <c r="F352" s="108"/>
      <c r="G352" s="79"/>
      <c r="H352" s="30"/>
    </row>
    <row r="353" spans="1:8" ht="50.1" customHeight="1" x14ac:dyDescent="0.25">
      <c r="A353" s="1">
        <f t="shared" si="5"/>
        <v>341</v>
      </c>
      <c r="B353" s="74">
        <f>'Initial Client Information'!B353</f>
        <v>0</v>
      </c>
      <c r="C353" s="32">
        <f>'Initial Client Information'!C353</f>
        <v>0</v>
      </c>
      <c r="D353" s="75">
        <f>'Initial Client Information'!D353</f>
        <v>0</v>
      </c>
      <c r="E353" s="31">
        <f>'Initial Client Information'!E353</f>
        <v>0</v>
      </c>
      <c r="F353" s="108"/>
      <c r="G353" s="79"/>
      <c r="H353" s="30"/>
    </row>
    <row r="354" spans="1:8" ht="50.1" customHeight="1" x14ac:dyDescent="0.25">
      <c r="A354" s="1">
        <f t="shared" si="5"/>
        <v>342</v>
      </c>
      <c r="B354" s="74">
        <f>'Initial Client Information'!B354</f>
        <v>0</v>
      </c>
      <c r="C354" s="32">
        <f>'Initial Client Information'!C354</f>
        <v>0</v>
      </c>
      <c r="D354" s="75">
        <f>'Initial Client Information'!D354</f>
        <v>0</v>
      </c>
      <c r="E354" s="31">
        <f>'Initial Client Information'!E354</f>
        <v>0</v>
      </c>
      <c r="F354" s="108"/>
      <c r="G354" s="79"/>
      <c r="H354" s="30"/>
    </row>
    <row r="355" spans="1:8" ht="50.1" customHeight="1" x14ac:dyDescent="0.25">
      <c r="A355" s="1">
        <f t="shared" si="5"/>
        <v>343</v>
      </c>
      <c r="B355" s="74">
        <f>'Initial Client Information'!B355</f>
        <v>0</v>
      </c>
      <c r="C355" s="32">
        <f>'Initial Client Information'!C355</f>
        <v>0</v>
      </c>
      <c r="D355" s="75">
        <f>'Initial Client Information'!D355</f>
        <v>0</v>
      </c>
      <c r="E355" s="31">
        <f>'Initial Client Information'!E355</f>
        <v>0</v>
      </c>
      <c r="F355" s="108"/>
      <c r="G355" s="79"/>
      <c r="H355" s="30"/>
    </row>
    <row r="356" spans="1:8" ht="50.1" customHeight="1" x14ac:dyDescent="0.25">
      <c r="A356" s="1">
        <f t="shared" si="5"/>
        <v>344</v>
      </c>
      <c r="B356" s="74">
        <f>'Initial Client Information'!B356</f>
        <v>0</v>
      </c>
      <c r="C356" s="32">
        <f>'Initial Client Information'!C356</f>
        <v>0</v>
      </c>
      <c r="D356" s="75">
        <f>'Initial Client Information'!D356</f>
        <v>0</v>
      </c>
      <c r="E356" s="31">
        <f>'Initial Client Information'!E356</f>
        <v>0</v>
      </c>
      <c r="F356" s="108"/>
      <c r="G356" s="79"/>
      <c r="H356" s="30"/>
    </row>
    <row r="357" spans="1:8" ht="50.1" customHeight="1" x14ac:dyDescent="0.25">
      <c r="A357" s="1">
        <f t="shared" si="5"/>
        <v>345</v>
      </c>
      <c r="B357" s="74">
        <f>'Initial Client Information'!B357</f>
        <v>0</v>
      </c>
      <c r="C357" s="32">
        <f>'Initial Client Information'!C357</f>
        <v>0</v>
      </c>
      <c r="D357" s="75">
        <f>'Initial Client Information'!D357</f>
        <v>0</v>
      </c>
      <c r="E357" s="31">
        <f>'Initial Client Information'!E357</f>
        <v>0</v>
      </c>
      <c r="F357" s="108"/>
      <c r="G357" s="79"/>
      <c r="H357" s="30"/>
    </row>
    <row r="358" spans="1:8" ht="50.1" customHeight="1" x14ac:dyDescent="0.25">
      <c r="A358" s="1">
        <f t="shared" si="5"/>
        <v>346</v>
      </c>
      <c r="B358" s="74">
        <f>'Initial Client Information'!B358</f>
        <v>0</v>
      </c>
      <c r="C358" s="32">
        <f>'Initial Client Information'!C358</f>
        <v>0</v>
      </c>
      <c r="D358" s="75">
        <f>'Initial Client Information'!D358</f>
        <v>0</v>
      </c>
      <c r="E358" s="31">
        <f>'Initial Client Information'!E358</f>
        <v>0</v>
      </c>
      <c r="F358" s="108"/>
      <c r="G358" s="79"/>
      <c r="H358" s="30"/>
    </row>
    <row r="359" spans="1:8" ht="50.1" customHeight="1" x14ac:dyDescent="0.25">
      <c r="A359" s="1">
        <f t="shared" si="5"/>
        <v>347</v>
      </c>
      <c r="B359" s="74">
        <f>'Initial Client Information'!B359</f>
        <v>0</v>
      </c>
      <c r="C359" s="32">
        <f>'Initial Client Information'!C359</f>
        <v>0</v>
      </c>
      <c r="D359" s="75">
        <f>'Initial Client Information'!D359</f>
        <v>0</v>
      </c>
      <c r="E359" s="31">
        <f>'Initial Client Information'!E359</f>
        <v>0</v>
      </c>
      <c r="F359" s="108"/>
      <c r="G359" s="79"/>
      <c r="H359" s="30"/>
    </row>
    <row r="360" spans="1:8" ht="50.1" customHeight="1" x14ac:dyDescent="0.25">
      <c r="A360" s="1">
        <f t="shared" si="5"/>
        <v>348</v>
      </c>
      <c r="B360" s="74">
        <f>'Initial Client Information'!B360</f>
        <v>0</v>
      </c>
      <c r="C360" s="32">
        <f>'Initial Client Information'!C360</f>
        <v>0</v>
      </c>
      <c r="D360" s="75">
        <f>'Initial Client Information'!D360</f>
        <v>0</v>
      </c>
      <c r="E360" s="31">
        <f>'Initial Client Information'!E360</f>
        <v>0</v>
      </c>
      <c r="F360" s="108"/>
      <c r="G360" s="79"/>
      <c r="H360" s="30"/>
    </row>
    <row r="361" spans="1:8" ht="50.1" customHeight="1" x14ac:dyDescent="0.25">
      <c r="A361" s="1">
        <f t="shared" si="5"/>
        <v>349</v>
      </c>
      <c r="B361" s="74">
        <f>'Initial Client Information'!B361</f>
        <v>0</v>
      </c>
      <c r="C361" s="32">
        <f>'Initial Client Information'!C361</f>
        <v>0</v>
      </c>
      <c r="D361" s="75">
        <f>'Initial Client Information'!D361</f>
        <v>0</v>
      </c>
      <c r="E361" s="31">
        <f>'Initial Client Information'!E361</f>
        <v>0</v>
      </c>
      <c r="F361" s="108"/>
      <c r="G361" s="79"/>
      <c r="H361" s="30"/>
    </row>
    <row r="362" spans="1:8" ht="50.1" customHeight="1" x14ac:dyDescent="0.25">
      <c r="A362" s="1">
        <f t="shared" si="5"/>
        <v>350</v>
      </c>
      <c r="B362" s="74">
        <f>'Initial Client Information'!B362</f>
        <v>0</v>
      </c>
      <c r="C362" s="32">
        <f>'Initial Client Information'!C362</f>
        <v>0</v>
      </c>
      <c r="D362" s="75">
        <f>'Initial Client Information'!D362</f>
        <v>0</v>
      </c>
      <c r="E362" s="31">
        <f>'Initial Client Information'!E362</f>
        <v>0</v>
      </c>
      <c r="F362" s="108"/>
      <c r="G362" s="79"/>
      <c r="H362" s="30"/>
    </row>
    <row r="363" spans="1:8" ht="50.1" customHeight="1" x14ac:dyDescent="0.25">
      <c r="A363" s="1">
        <f t="shared" si="5"/>
        <v>351</v>
      </c>
      <c r="B363" s="74">
        <f>'Initial Client Information'!B363</f>
        <v>0</v>
      </c>
      <c r="C363" s="32">
        <f>'Initial Client Information'!C363</f>
        <v>0</v>
      </c>
      <c r="D363" s="75">
        <f>'Initial Client Information'!D363</f>
        <v>0</v>
      </c>
      <c r="E363" s="31">
        <f>'Initial Client Information'!E363</f>
        <v>0</v>
      </c>
      <c r="F363" s="108"/>
      <c r="G363" s="79"/>
      <c r="H363" s="30"/>
    </row>
    <row r="364" spans="1:8" ht="50.1" customHeight="1" x14ac:dyDescent="0.25">
      <c r="A364" s="1">
        <f t="shared" si="5"/>
        <v>352</v>
      </c>
      <c r="B364" s="74">
        <f>'Initial Client Information'!B364</f>
        <v>0</v>
      </c>
      <c r="C364" s="32">
        <f>'Initial Client Information'!C364</f>
        <v>0</v>
      </c>
      <c r="D364" s="75">
        <f>'Initial Client Information'!D364</f>
        <v>0</v>
      </c>
      <c r="E364" s="31">
        <f>'Initial Client Information'!E364</f>
        <v>0</v>
      </c>
      <c r="F364" s="108"/>
      <c r="G364" s="79"/>
      <c r="H364" s="30"/>
    </row>
    <row r="365" spans="1:8" ht="50.1" customHeight="1" x14ac:dyDescent="0.25">
      <c r="A365" s="1">
        <f t="shared" si="5"/>
        <v>353</v>
      </c>
      <c r="B365" s="74">
        <f>'Initial Client Information'!B365</f>
        <v>0</v>
      </c>
      <c r="C365" s="32">
        <f>'Initial Client Information'!C365</f>
        <v>0</v>
      </c>
      <c r="D365" s="75">
        <f>'Initial Client Information'!D365</f>
        <v>0</v>
      </c>
      <c r="E365" s="31">
        <f>'Initial Client Information'!E365</f>
        <v>0</v>
      </c>
      <c r="F365" s="108"/>
      <c r="G365" s="79"/>
      <c r="H365" s="30"/>
    </row>
    <row r="366" spans="1:8" ht="50.1" customHeight="1" x14ac:dyDescent="0.25">
      <c r="A366" s="1">
        <f t="shared" si="5"/>
        <v>354</v>
      </c>
      <c r="B366" s="74">
        <f>'Initial Client Information'!B366</f>
        <v>0</v>
      </c>
      <c r="C366" s="32">
        <f>'Initial Client Information'!C366</f>
        <v>0</v>
      </c>
      <c r="D366" s="75">
        <f>'Initial Client Information'!D366</f>
        <v>0</v>
      </c>
      <c r="E366" s="31">
        <f>'Initial Client Information'!E366</f>
        <v>0</v>
      </c>
      <c r="F366" s="108"/>
      <c r="G366" s="79"/>
      <c r="H366" s="30"/>
    </row>
    <row r="367" spans="1:8" ht="50.1" customHeight="1" x14ac:dyDescent="0.25">
      <c r="A367" s="1">
        <f t="shared" si="5"/>
        <v>355</v>
      </c>
      <c r="B367" s="74">
        <f>'Initial Client Information'!B367</f>
        <v>0</v>
      </c>
      <c r="C367" s="32">
        <f>'Initial Client Information'!C367</f>
        <v>0</v>
      </c>
      <c r="D367" s="75">
        <f>'Initial Client Information'!D367</f>
        <v>0</v>
      </c>
      <c r="E367" s="31">
        <f>'Initial Client Information'!E367</f>
        <v>0</v>
      </c>
      <c r="F367" s="108"/>
      <c r="G367" s="79"/>
      <c r="H367" s="30"/>
    </row>
    <row r="368" spans="1:8" ht="50.1" customHeight="1" x14ac:dyDescent="0.25">
      <c r="A368" s="1">
        <f t="shared" si="5"/>
        <v>356</v>
      </c>
      <c r="B368" s="74">
        <f>'Initial Client Information'!B368</f>
        <v>0</v>
      </c>
      <c r="C368" s="32">
        <f>'Initial Client Information'!C368</f>
        <v>0</v>
      </c>
      <c r="D368" s="75">
        <f>'Initial Client Information'!D368</f>
        <v>0</v>
      </c>
      <c r="E368" s="31">
        <f>'Initial Client Information'!E368</f>
        <v>0</v>
      </c>
      <c r="F368" s="108"/>
      <c r="G368" s="79"/>
      <c r="H368" s="30"/>
    </row>
    <row r="369" spans="1:8" ht="50.1" customHeight="1" x14ac:dyDescent="0.25">
      <c r="A369" s="1">
        <f t="shared" si="5"/>
        <v>357</v>
      </c>
      <c r="B369" s="74">
        <f>'Initial Client Information'!B369</f>
        <v>0</v>
      </c>
      <c r="C369" s="32">
        <f>'Initial Client Information'!C369</f>
        <v>0</v>
      </c>
      <c r="D369" s="75">
        <f>'Initial Client Information'!D369</f>
        <v>0</v>
      </c>
      <c r="E369" s="31">
        <f>'Initial Client Information'!E369</f>
        <v>0</v>
      </c>
      <c r="F369" s="108"/>
      <c r="G369" s="79"/>
      <c r="H369" s="30"/>
    </row>
    <row r="370" spans="1:8" ht="50.1" customHeight="1" x14ac:dyDescent="0.25">
      <c r="A370" s="1">
        <f t="shared" si="5"/>
        <v>358</v>
      </c>
      <c r="B370" s="74">
        <f>'Initial Client Information'!B370</f>
        <v>0</v>
      </c>
      <c r="C370" s="32">
        <f>'Initial Client Information'!C370</f>
        <v>0</v>
      </c>
      <c r="D370" s="75">
        <f>'Initial Client Information'!D370</f>
        <v>0</v>
      </c>
      <c r="E370" s="31">
        <f>'Initial Client Information'!E370</f>
        <v>0</v>
      </c>
      <c r="F370" s="108"/>
      <c r="G370" s="79"/>
      <c r="H370" s="30"/>
    </row>
    <row r="371" spans="1:8" ht="50.1" customHeight="1" x14ac:dyDescent="0.25">
      <c r="A371" s="1">
        <f t="shared" si="5"/>
        <v>359</v>
      </c>
      <c r="B371" s="74">
        <f>'Initial Client Information'!B371</f>
        <v>0</v>
      </c>
      <c r="C371" s="32">
        <f>'Initial Client Information'!C371</f>
        <v>0</v>
      </c>
      <c r="D371" s="75">
        <f>'Initial Client Information'!D371</f>
        <v>0</v>
      </c>
      <c r="E371" s="31">
        <f>'Initial Client Information'!E371</f>
        <v>0</v>
      </c>
      <c r="F371" s="108"/>
      <c r="G371" s="79"/>
      <c r="H371" s="30"/>
    </row>
    <row r="372" spans="1:8" ht="50.1" customHeight="1" x14ac:dyDescent="0.25">
      <c r="A372" s="1">
        <f t="shared" si="5"/>
        <v>360</v>
      </c>
      <c r="B372" s="74">
        <f>'Initial Client Information'!B372</f>
        <v>0</v>
      </c>
      <c r="C372" s="32">
        <f>'Initial Client Information'!C372</f>
        <v>0</v>
      </c>
      <c r="D372" s="75">
        <f>'Initial Client Information'!D372</f>
        <v>0</v>
      </c>
      <c r="E372" s="31">
        <f>'Initial Client Information'!E372</f>
        <v>0</v>
      </c>
      <c r="F372" s="108"/>
      <c r="G372" s="79"/>
      <c r="H372" s="30"/>
    </row>
    <row r="373" spans="1:8" ht="50.1" customHeight="1" x14ac:dyDescent="0.25">
      <c r="A373" s="1">
        <f t="shared" si="5"/>
        <v>361</v>
      </c>
      <c r="B373" s="74">
        <f>'Initial Client Information'!B373</f>
        <v>0</v>
      </c>
      <c r="C373" s="32">
        <f>'Initial Client Information'!C373</f>
        <v>0</v>
      </c>
      <c r="D373" s="75">
        <f>'Initial Client Information'!D373</f>
        <v>0</v>
      </c>
      <c r="E373" s="31">
        <f>'Initial Client Information'!E373</f>
        <v>0</v>
      </c>
      <c r="F373" s="108"/>
      <c r="G373" s="79"/>
      <c r="H373" s="30"/>
    </row>
    <row r="374" spans="1:8" ht="50.1" customHeight="1" x14ac:dyDescent="0.25">
      <c r="A374" s="1">
        <f t="shared" si="5"/>
        <v>362</v>
      </c>
      <c r="B374" s="74">
        <f>'Initial Client Information'!B374</f>
        <v>0</v>
      </c>
      <c r="C374" s="32">
        <f>'Initial Client Information'!C374</f>
        <v>0</v>
      </c>
      <c r="D374" s="75">
        <f>'Initial Client Information'!D374</f>
        <v>0</v>
      </c>
      <c r="E374" s="31">
        <f>'Initial Client Information'!E374</f>
        <v>0</v>
      </c>
      <c r="F374" s="108"/>
      <c r="G374" s="79"/>
      <c r="H374" s="30"/>
    </row>
    <row r="375" spans="1:8" ht="50.1" customHeight="1" x14ac:dyDescent="0.25">
      <c r="A375" s="1">
        <f t="shared" si="5"/>
        <v>363</v>
      </c>
      <c r="B375" s="74">
        <f>'Initial Client Information'!B375</f>
        <v>0</v>
      </c>
      <c r="C375" s="32">
        <f>'Initial Client Information'!C375</f>
        <v>0</v>
      </c>
      <c r="D375" s="75">
        <f>'Initial Client Information'!D375</f>
        <v>0</v>
      </c>
      <c r="E375" s="31">
        <f>'Initial Client Information'!E375</f>
        <v>0</v>
      </c>
      <c r="F375" s="108"/>
      <c r="G375" s="79"/>
      <c r="H375" s="30"/>
    </row>
    <row r="376" spans="1:8" ht="50.1" customHeight="1" x14ac:dyDescent="0.25">
      <c r="A376" s="1">
        <f t="shared" si="5"/>
        <v>364</v>
      </c>
      <c r="B376" s="74">
        <f>'Initial Client Information'!B376</f>
        <v>0</v>
      </c>
      <c r="C376" s="32">
        <f>'Initial Client Information'!C376</f>
        <v>0</v>
      </c>
      <c r="D376" s="75">
        <f>'Initial Client Information'!D376</f>
        <v>0</v>
      </c>
      <c r="E376" s="31">
        <f>'Initial Client Information'!E376</f>
        <v>0</v>
      </c>
      <c r="F376" s="108"/>
      <c r="G376" s="79"/>
      <c r="H376" s="30"/>
    </row>
    <row r="377" spans="1:8" ht="50.1" customHeight="1" x14ac:dyDescent="0.25">
      <c r="A377" s="1">
        <f t="shared" si="5"/>
        <v>365</v>
      </c>
      <c r="B377" s="74">
        <f>'Initial Client Information'!B377</f>
        <v>0</v>
      </c>
      <c r="C377" s="32">
        <f>'Initial Client Information'!C377</f>
        <v>0</v>
      </c>
      <c r="D377" s="75">
        <f>'Initial Client Information'!D377</f>
        <v>0</v>
      </c>
      <c r="E377" s="31">
        <f>'Initial Client Information'!E377</f>
        <v>0</v>
      </c>
      <c r="F377" s="108"/>
      <c r="G377" s="79"/>
      <c r="H377" s="30"/>
    </row>
    <row r="378" spans="1:8" ht="50.1" customHeight="1" x14ac:dyDescent="0.25">
      <c r="A378" s="1">
        <f t="shared" si="5"/>
        <v>366</v>
      </c>
      <c r="B378" s="74">
        <f>'Initial Client Information'!B378</f>
        <v>0</v>
      </c>
      <c r="C378" s="32">
        <f>'Initial Client Information'!C378</f>
        <v>0</v>
      </c>
      <c r="D378" s="75">
        <f>'Initial Client Information'!D378</f>
        <v>0</v>
      </c>
      <c r="E378" s="31">
        <f>'Initial Client Information'!E378</f>
        <v>0</v>
      </c>
      <c r="F378" s="108"/>
      <c r="G378" s="79"/>
      <c r="H378" s="30"/>
    </row>
    <row r="379" spans="1:8" ht="50.1" customHeight="1" x14ac:dyDescent="0.25">
      <c r="A379" s="1">
        <f t="shared" si="5"/>
        <v>367</v>
      </c>
      <c r="B379" s="74">
        <f>'Initial Client Information'!B379</f>
        <v>0</v>
      </c>
      <c r="C379" s="32">
        <f>'Initial Client Information'!C379</f>
        <v>0</v>
      </c>
      <c r="D379" s="75">
        <f>'Initial Client Information'!D379</f>
        <v>0</v>
      </c>
      <c r="E379" s="31">
        <f>'Initial Client Information'!E379</f>
        <v>0</v>
      </c>
      <c r="F379" s="108"/>
      <c r="G379" s="79"/>
      <c r="H379" s="30"/>
    </row>
    <row r="380" spans="1:8" ht="50.1" customHeight="1" x14ac:dyDescent="0.25">
      <c r="A380" s="1">
        <f t="shared" si="5"/>
        <v>368</v>
      </c>
      <c r="B380" s="74">
        <f>'Initial Client Information'!B380</f>
        <v>0</v>
      </c>
      <c r="C380" s="32">
        <f>'Initial Client Information'!C380</f>
        <v>0</v>
      </c>
      <c r="D380" s="75">
        <f>'Initial Client Information'!D380</f>
        <v>0</v>
      </c>
      <c r="E380" s="31">
        <f>'Initial Client Information'!E380</f>
        <v>0</v>
      </c>
      <c r="F380" s="108"/>
      <c r="G380" s="79"/>
      <c r="H380" s="30"/>
    </row>
    <row r="381" spans="1:8" ht="50.1" customHeight="1" x14ac:dyDescent="0.25">
      <c r="A381" s="1">
        <f t="shared" si="5"/>
        <v>369</v>
      </c>
      <c r="B381" s="74">
        <f>'Initial Client Information'!B381</f>
        <v>0</v>
      </c>
      <c r="C381" s="32">
        <f>'Initial Client Information'!C381</f>
        <v>0</v>
      </c>
      <c r="D381" s="75">
        <f>'Initial Client Information'!D381</f>
        <v>0</v>
      </c>
      <c r="E381" s="31">
        <f>'Initial Client Information'!E381</f>
        <v>0</v>
      </c>
      <c r="F381" s="108"/>
      <c r="G381" s="79"/>
      <c r="H381" s="30"/>
    </row>
    <row r="382" spans="1:8" ht="50.1" customHeight="1" x14ac:dyDescent="0.25">
      <c r="A382" s="1">
        <f t="shared" si="5"/>
        <v>370</v>
      </c>
      <c r="B382" s="74">
        <f>'Initial Client Information'!B382</f>
        <v>0</v>
      </c>
      <c r="C382" s="32">
        <f>'Initial Client Information'!C382</f>
        <v>0</v>
      </c>
      <c r="D382" s="75">
        <f>'Initial Client Information'!D382</f>
        <v>0</v>
      </c>
      <c r="E382" s="31">
        <f>'Initial Client Information'!E382</f>
        <v>0</v>
      </c>
      <c r="F382" s="108"/>
      <c r="G382" s="79"/>
      <c r="H382" s="30"/>
    </row>
    <row r="383" spans="1:8" ht="50.1" customHeight="1" x14ac:dyDescent="0.25">
      <c r="A383" s="1">
        <f t="shared" si="5"/>
        <v>371</v>
      </c>
      <c r="B383" s="74">
        <f>'Initial Client Information'!B383</f>
        <v>0</v>
      </c>
      <c r="C383" s="32">
        <f>'Initial Client Information'!C383</f>
        <v>0</v>
      </c>
      <c r="D383" s="75">
        <f>'Initial Client Information'!D383</f>
        <v>0</v>
      </c>
      <c r="E383" s="31">
        <f>'Initial Client Information'!E383</f>
        <v>0</v>
      </c>
      <c r="F383" s="108"/>
      <c r="G383" s="79"/>
      <c r="H383" s="30"/>
    </row>
    <row r="384" spans="1:8" ht="50.1" customHeight="1" x14ac:dyDescent="0.25">
      <c r="A384" s="1">
        <f t="shared" si="5"/>
        <v>372</v>
      </c>
      <c r="B384" s="74">
        <f>'Initial Client Information'!B384</f>
        <v>0</v>
      </c>
      <c r="C384" s="32">
        <f>'Initial Client Information'!C384</f>
        <v>0</v>
      </c>
      <c r="D384" s="75">
        <f>'Initial Client Information'!D384</f>
        <v>0</v>
      </c>
      <c r="E384" s="31">
        <f>'Initial Client Information'!E384</f>
        <v>0</v>
      </c>
      <c r="F384" s="108"/>
      <c r="G384" s="79"/>
      <c r="H384" s="30"/>
    </row>
    <row r="385" spans="1:8" ht="50.1" customHeight="1" x14ac:dyDescent="0.25">
      <c r="A385" s="1">
        <f t="shared" si="5"/>
        <v>373</v>
      </c>
      <c r="B385" s="74">
        <f>'Initial Client Information'!B385</f>
        <v>0</v>
      </c>
      <c r="C385" s="32">
        <f>'Initial Client Information'!C385</f>
        <v>0</v>
      </c>
      <c r="D385" s="75">
        <f>'Initial Client Information'!D385</f>
        <v>0</v>
      </c>
      <c r="E385" s="31">
        <f>'Initial Client Information'!E385</f>
        <v>0</v>
      </c>
      <c r="F385" s="108"/>
      <c r="G385" s="79"/>
      <c r="H385" s="30"/>
    </row>
    <row r="386" spans="1:8" ht="50.1" customHeight="1" x14ac:dyDescent="0.25">
      <c r="A386" s="1">
        <f t="shared" si="5"/>
        <v>374</v>
      </c>
      <c r="B386" s="74">
        <f>'Initial Client Information'!B386</f>
        <v>0</v>
      </c>
      <c r="C386" s="32">
        <f>'Initial Client Information'!C386</f>
        <v>0</v>
      </c>
      <c r="D386" s="75">
        <f>'Initial Client Information'!D386</f>
        <v>0</v>
      </c>
      <c r="E386" s="31">
        <f>'Initial Client Information'!E386</f>
        <v>0</v>
      </c>
      <c r="F386" s="108"/>
      <c r="G386" s="79"/>
      <c r="H386" s="30"/>
    </row>
    <row r="387" spans="1:8" ht="50.1" customHeight="1" x14ac:dyDescent="0.25">
      <c r="A387" s="1">
        <f t="shared" si="5"/>
        <v>375</v>
      </c>
      <c r="B387" s="74">
        <f>'Initial Client Information'!B387</f>
        <v>0</v>
      </c>
      <c r="C387" s="32">
        <f>'Initial Client Information'!C387</f>
        <v>0</v>
      </c>
      <c r="D387" s="75">
        <f>'Initial Client Information'!D387</f>
        <v>0</v>
      </c>
      <c r="E387" s="31">
        <f>'Initial Client Information'!E387</f>
        <v>0</v>
      </c>
      <c r="F387" s="108"/>
      <c r="G387" s="79"/>
      <c r="H387" s="30"/>
    </row>
    <row r="388" spans="1:8" ht="50.1" customHeight="1" x14ac:dyDescent="0.25">
      <c r="A388" s="1">
        <f t="shared" si="5"/>
        <v>376</v>
      </c>
      <c r="B388" s="74">
        <f>'Initial Client Information'!B388</f>
        <v>0</v>
      </c>
      <c r="C388" s="32">
        <f>'Initial Client Information'!C388</f>
        <v>0</v>
      </c>
      <c r="D388" s="75">
        <f>'Initial Client Information'!D388</f>
        <v>0</v>
      </c>
      <c r="E388" s="31">
        <f>'Initial Client Information'!E388</f>
        <v>0</v>
      </c>
      <c r="F388" s="108"/>
      <c r="G388" s="79"/>
      <c r="H388" s="30"/>
    </row>
    <row r="389" spans="1:8" ht="50.1" customHeight="1" x14ac:dyDescent="0.25">
      <c r="A389" s="1">
        <f t="shared" si="5"/>
        <v>377</v>
      </c>
      <c r="B389" s="74">
        <f>'Initial Client Information'!B389</f>
        <v>0</v>
      </c>
      <c r="C389" s="32">
        <f>'Initial Client Information'!C389</f>
        <v>0</v>
      </c>
      <c r="D389" s="75">
        <f>'Initial Client Information'!D389</f>
        <v>0</v>
      </c>
      <c r="E389" s="31">
        <f>'Initial Client Information'!E389</f>
        <v>0</v>
      </c>
      <c r="F389" s="108"/>
      <c r="G389" s="79"/>
      <c r="H389" s="30"/>
    </row>
    <row r="390" spans="1:8" ht="50.1" customHeight="1" x14ac:dyDescent="0.25">
      <c r="A390" s="1">
        <f t="shared" si="5"/>
        <v>378</v>
      </c>
      <c r="B390" s="74">
        <f>'Initial Client Information'!B390</f>
        <v>0</v>
      </c>
      <c r="C390" s="32">
        <f>'Initial Client Information'!C390</f>
        <v>0</v>
      </c>
      <c r="D390" s="75">
        <f>'Initial Client Information'!D390</f>
        <v>0</v>
      </c>
      <c r="E390" s="31">
        <f>'Initial Client Information'!E390</f>
        <v>0</v>
      </c>
      <c r="F390" s="108"/>
      <c r="G390" s="79"/>
      <c r="H390" s="30"/>
    </row>
    <row r="391" spans="1:8" ht="50.1" customHeight="1" x14ac:dyDescent="0.25">
      <c r="A391" s="1">
        <f t="shared" si="5"/>
        <v>379</v>
      </c>
      <c r="B391" s="74">
        <f>'Initial Client Information'!B391</f>
        <v>0</v>
      </c>
      <c r="C391" s="32">
        <f>'Initial Client Information'!C391</f>
        <v>0</v>
      </c>
      <c r="D391" s="75">
        <f>'Initial Client Information'!D391</f>
        <v>0</v>
      </c>
      <c r="E391" s="31">
        <f>'Initial Client Information'!E391</f>
        <v>0</v>
      </c>
      <c r="F391" s="108"/>
      <c r="G391" s="79"/>
      <c r="H391" s="30"/>
    </row>
    <row r="392" spans="1:8" ht="50.1" customHeight="1" x14ac:dyDescent="0.25">
      <c r="A392" s="1">
        <f t="shared" si="5"/>
        <v>380</v>
      </c>
      <c r="B392" s="74">
        <f>'Initial Client Information'!B392</f>
        <v>0</v>
      </c>
      <c r="C392" s="32">
        <f>'Initial Client Information'!C392</f>
        <v>0</v>
      </c>
      <c r="D392" s="75">
        <f>'Initial Client Information'!D392</f>
        <v>0</v>
      </c>
      <c r="E392" s="31">
        <f>'Initial Client Information'!E392</f>
        <v>0</v>
      </c>
      <c r="F392" s="108"/>
      <c r="G392" s="79"/>
      <c r="H392" s="30"/>
    </row>
    <row r="393" spans="1:8" ht="50.1" customHeight="1" x14ac:dyDescent="0.25">
      <c r="A393" s="1">
        <f t="shared" si="5"/>
        <v>381</v>
      </c>
      <c r="B393" s="74">
        <f>'Initial Client Information'!B393</f>
        <v>0</v>
      </c>
      <c r="C393" s="32">
        <f>'Initial Client Information'!C393</f>
        <v>0</v>
      </c>
      <c r="D393" s="75">
        <f>'Initial Client Information'!D393</f>
        <v>0</v>
      </c>
      <c r="E393" s="31">
        <f>'Initial Client Information'!E393</f>
        <v>0</v>
      </c>
      <c r="F393" s="108"/>
      <c r="G393" s="79"/>
      <c r="H393" s="30"/>
    </row>
    <row r="394" spans="1:8" ht="50.1" customHeight="1" x14ac:dyDescent="0.25">
      <c r="A394" s="1">
        <f t="shared" si="5"/>
        <v>382</v>
      </c>
      <c r="B394" s="74">
        <f>'Initial Client Information'!B394</f>
        <v>0</v>
      </c>
      <c r="C394" s="32">
        <f>'Initial Client Information'!C394</f>
        <v>0</v>
      </c>
      <c r="D394" s="75">
        <f>'Initial Client Information'!D394</f>
        <v>0</v>
      </c>
      <c r="E394" s="31">
        <f>'Initial Client Information'!E394</f>
        <v>0</v>
      </c>
      <c r="F394" s="108"/>
      <c r="G394" s="79"/>
      <c r="H394" s="30"/>
    </row>
    <row r="395" spans="1:8" ht="50.1" customHeight="1" x14ac:dyDescent="0.25">
      <c r="A395" s="1">
        <f t="shared" si="5"/>
        <v>383</v>
      </c>
      <c r="B395" s="74">
        <f>'Initial Client Information'!B395</f>
        <v>0</v>
      </c>
      <c r="C395" s="32">
        <f>'Initial Client Information'!C395</f>
        <v>0</v>
      </c>
      <c r="D395" s="75">
        <f>'Initial Client Information'!D395</f>
        <v>0</v>
      </c>
      <c r="E395" s="31">
        <f>'Initial Client Information'!E395</f>
        <v>0</v>
      </c>
      <c r="F395" s="108"/>
      <c r="G395" s="79"/>
      <c r="H395" s="30"/>
    </row>
    <row r="396" spans="1:8" ht="50.1" customHeight="1" x14ac:dyDescent="0.25">
      <c r="A396" s="1">
        <f t="shared" si="5"/>
        <v>384</v>
      </c>
      <c r="B396" s="74">
        <f>'Initial Client Information'!B396</f>
        <v>0</v>
      </c>
      <c r="C396" s="32">
        <f>'Initial Client Information'!C396</f>
        <v>0</v>
      </c>
      <c r="D396" s="75">
        <f>'Initial Client Information'!D396</f>
        <v>0</v>
      </c>
      <c r="E396" s="31">
        <f>'Initial Client Information'!E396</f>
        <v>0</v>
      </c>
      <c r="F396" s="108"/>
      <c r="G396" s="79"/>
      <c r="H396" s="30"/>
    </row>
    <row r="397" spans="1:8" ht="50.1" customHeight="1" x14ac:dyDescent="0.25">
      <c r="A397" s="1">
        <f t="shared" si="5"/>
        <v>385</v>
      </c>
      <c r="B397" s="74">
        <f>'Initial Client Information'!B397</f>
        <v>0</v>
      </c>
      <c r="C397" s="32">
        <f>'Initial Client Information'!C397</f>
        <v>0</v>
      </c>
      <c r="D397" s="75">
        <f>'Initial Client Information'!D397</f>
        <v>0</v>
      </c>
      <c r="E397" s="31">
        <f>'Initial Client Information'!E397</f>
        <v>0</v>
      </c>
      <c r="F397" s="108"/>
      <c r="G397" s="79"/>
      <c r="H397" s="30"/>
    </row>
    <row r="398" spans="1:8" ht="50.1" customHeight="1" x14ac:dyDescent="0.25">
      <c r="A398" s="1">
        <f t="shared" si="5"/>
        <v>386</v>
      </c>
      <c r="B398" s="74">
        <f>'Initial Client Information'!B398</f>
        <v>0</v>
      </c>
      <c r="C398" s="32">
        <f>'Initial Client Information'!C398</f>
        <v>0</v>
      </c>
      <c r="D398" s="75">
        <f>'Initial Client Information'!D398</f>
        <v>0</v>
      </c>
      <c r="E398" s="31">
        <f>'Initial Client Information'!E398</f>
        <v>0</v>
      </c>
      <c r="F398" s="108"/>
      <c r="G398" s="79"/>
      <c r="H398" s="30"/>
    </row>
    <row r="399" spans="1:8" ht="50.1" customHeight="1" x14ac:dyDescent="0.25">
      <c r="A399" s="1">
        <f t="shared" si="5"/>
        <v>387</v>
      </c>
      <c r="B399" s="74">
        <f>'Initial Client Information'!B399</f>
        <v>0</v>
      </c>
      <c r="C399" s="32">
        <f>'Initial Client Information'!C399</f>
        <v>0</v>
      </c>
      <c r="D399" s="75">
        <f>'Initial Client Information'!D399</f>
        <v>0</v>
      </c>
      <c r="E399" s="31">
        <f>'Initial Client Information'!E399</f>
        <v>0</v>
      </c>
      <c r="F399" s="108"/>
      <c r="G399" s="79"/>
      <c r="H399" s="30"/>
    </row>
    <row r="400" spans="1:8" ht="50.1" customHeight="1" x14ac:dyDescent="0.25">
      <c r="A400" s="1">
        <f t="shared" si="5"/>
        <v>388</v>
      </c>
      <c r="B400" s="74">
        <f>'Initial Client Information'!B400</f>
        <v>0</v>
      </c>
      <c r="C400" s="32">
        <f>'Initial Client Information'!C400</f>
        <v>0</v>
      </c>
      <c r="D400" s="75">
        <f>'Initial Client Information'!D400</f>
        <v>0</v>
      </c>
      <c r="E400" s="31">
        <f>'Initial Client Information'!E400</f>
        <v>0</v>
      </c>
      <c r="F400" s="108"/>
      <c r="G400" s="79"/>
      <c r="H400" s="30"/>
    </row>
    <row r="401" spans="1:8" ht="50.1" customHeight="1" x14ac:dyDescent="0.25">
      <c r="A401" s="1">
        <f t="shared" si="5"/>
        <v>389</v>
      </c>
      <c r="B401" s="74">
        <f>'Initial Client Information'!B401</f>
        <v>0</v>
      </c>
      <c r="C401" s="32">
        <f>'Initial Client Information'!C401</f>
        <v>0</v>
      </c>
      <c r="D401" s="75">
        <f>'Initial Client Information'!D401</f>
        <v>0</v>
      </c>
      <c r="E401" s="31">
        <f>'Initial Client Information'!E401</f>
        <v>0</v>
      </c>
      <c r="F401" s="108"/>
      <c r="G401" s="79"/>
      <c r="H401" s="30"/>
    </row>
    <row r="402" spans="1:8" ht="50.1" customHeight="1" x14ac:dyDescent="0.25">
      <c r="A402" s="1">
        <f t="shared" si="5"/>
        <v>390</v>
      </c>
      <c r="B402" s="74">
        <f>'Initial Client Information'!B402</f>
        <v>0</v>
      </c>
      <c r="C402" s="32">
        <f>'Initial Client Information'!C402</f>
        <v>0</v>
      </c>
      <c r="D402" s="75">
        <f>'Initial Client Information'!D402</f>
        <v>0</v>
      </c>
      <c r="E402" s="31">
        <f>'Initial Client Information'!E402</f>
        <v>0</v>
      </c>
      <c r="F402" s="108"/>
      <c r="G402" s="79"/>
      <c r="H402" s="30"/>
    </row>
    <row r="403" spans="1:8" ht="50.1" customHeight="1" x14ac:dyDescent="0.25">
      <c r="A403" s="1">
        <f t="shared" si="5"/>
        <v>391</v>
      </c>
      <c r="B403" s="74">
        <f>'Initial Client Information'!B403</f>
        <v>0</v>
      </c>
      <c r="C403" s="32">
        <f>'Initial Client Information'!C403</f>
        <v>0</v>
      </c>
      <c r="D403" s="75">
        <f>'Initial Client Information'!D403</f>
        <v>0</v>
      </c>
      <c r="E403" s="31">
        <f>'Initial Client Information'!E403</f>
        <v>0</v>
      </c>
      <c r="F403" s="108"/>
      <c r="G403" s="79"/>
      <c r="H403" s="30"/>
    </row>
    <row r="404" spans="1:8" ht="50.1" customHeight="1" x14ac:dyDescent="0.25">
      <c r="A404" s="1">
        <f t="shared" si="5"/>
        <v>392</v>
      </c>
      <c r="B404" s="74">
        <f>'Initial Client Information'!B404</f>
        <v>0</v>
      </c>
      <c r="C404" s="32">
        <f>'Initial Client Information'!C404</f>
        <v>0</v>
      </c>
      <c r="D404" s="75">
        <f>'Initial Client Information'!D404</f>
        <v>0</v>
      </c>
      <c r="E404" s="31">
        <f>'Initial Client Information'!E404</f>
        <v>0</v>
      </c>
      <c r="F404" s="108"/>
      <c r="G404" s="79"/>
      <c r="H404" s="30"/>
    </row>
    <row r="405" spans="1:8" ht="50.1" customHeight="1" x14ac:dyDescent="0.25">
      <c r="A405" s="1">
        <f t="shared" si="5"/>
        <v>393</v>
      </c>
      <c r="B405" s="74">
        <f>'Initial Client Information'!B405</f>
        <v>0</v>
      </c>
      <c r="C405" s="32">
        <f>'Initial Client Information'!C405</f>
        <v>0</v>
      </c>
      <c r="D405" s="75">
        <f>'Initial Client Information'!D405</f>
        <v>0</v>
      </c>
      <c r="E405" s="31">
        <f>'Initial Client Information'!E405</f>
        <v>0</v>
      </c>
      <c r="F405" s="108"/>
      <c r="G405" s="79"/>
      <c r="H405" s="30"/>
    </row>
    <row r="406" spans="1:8" ht="50.1" customHeight="1" x14ac:dyDescent="0.25">
      <c r="A406" s="1">
        <f t="shared" si="5"/>
        <v>394</v>
      </c>
      <c r="B406" s="74">
        <f>'Initial Client Information'!B406</f>
        <v>0</v>
      </c>
      <c r="C406" s="32">
        <f>'Initial Client Information'!C406</f>
        <v>0</v>
      </c>
      <c r="D406" s="75">
        <f>'Initial Client Information'!D406</f>
        <v>0</v>
      </c>
      <c r="E406" s="31">
        <f>'Initial Client Information'!E406</f>
        <v>0</v>
      </c>
      <c r="F406" s="108"/>
      <c r="G406" s="79"/>
      <c r="H406" s="30"/>
    </row>
    <row r="407" spans="1:8" ht="50.1" customHeight="1" x14ac:dyDescent="0.25">
      <c r="A407" s="1">
        <f t="shared" si="5"/>
        <v>395</v>
      </c>
      <c r="B407" s="74">
        <f>'Initial Client Information'!B407</f>
        <v>0</v>
      </c>
      <c r="C407" s="32">
        <f>'Initial Client Information'!C407</f>
        <v>0</v>
      </c>
      <c r="D407" s="75">
        <f>'Initial Client Information'!D407</f>
        <v>0</v>
      </c>
      <c r="E407" s="31">
        <f>'Initial Client Information'!E407</f>
        <v>0</v>
      </c>
      <c r="F407" s="108"/>
      <c r="G407" s="79"/>
      <c r="H407" s="30"/>
    </row>
    <row r="408" spans="1:8" ht="50.1" customHeight="1" x14ac:dyDescent="0.25">
      <c r="A408" s="1">
        <f t="shared" ref="A408:A471" si="6">ROW(A396)</f>
        <v>396</v>
      </c>
      <c r="B408" s="74">
        <f>'Initial Client Information'!B408</f>
        <v>0</v>
      </c>
      <c r="C408" s="32">
        <f>'Initial Client Information'!C408</f>
        <v>0</v>
      </c>
      <c r="D408" s="75">
        <f>'Initial Client Information'!D408</f>
        <v>0</v>
      </c>
      <c r="E408" s="31">
        <f>'Initial Client Information'!E408</f>
        <v>0</v>
      </c>
      <c r="F408" s="108"/>
      <c r="G408" s="79"/>
      <c r="H408" s="30"/>
    </row>
    <row r="409" spans="1:8" ht="50.1" customHeight="1" x14ac:dyDescent="0.25">
      <c r="A409" s="1">
        <f t="shared" si="6"/>
        <v>397</v>
      </c>
      <c r="B409" s="74">
        <f>'Initial Client Information'!B409</f>
        <v>0</v>
      </c>
      <c r="C409" s="32">
        <f>'Initial Client Information'!C409</f>
        <v>0</v>
      </c>
      <c r="D409" s="75">
        <f>'Initial Client Information'!D409</f>
        <v>0</v>
      </c>
      <c r="E409" s="31">
        <f>'Initial Client Information'!E409</f>
        <v>0</v>
      </c>
      <c r="F409" s="108"/>
      <c r="G409" s="79"/>
      <c r="H409" s="30"/>
    </row>
    <row r="410" spans="1:8" ht="50.1" customHeight="1" x14ac:dyDescent="0.25">
      <c r="A410" s="1">
        <f t="shared" si="6"/>
        <v>398</v>
      </c>
      <c r="B410" s="74">
        <f>'Initial Client Information'!B410</f>
        <v>0</v>
      </c>
      <c r="C410" s="32">
        <f>'Initial Client Information'!C410</f>
        <v>0</v>
      </c>
      <c r="D410" s="75">
        <f>'Initial Client Information'!D410</f>
        <v>0</v>
      </c>
      <c r="E410" s="31">
        <f>'Initial Client Information'!E410</f>
        <v>0</v>
      </c>
      <c r="F410" s="108"/>
      <c r="G410" s="79"/>
      <c r="H410" s="30"/>
    </row>
    <row r="411" spans="1:8" ht="50.1" customHeight="1" x14ac:dyDescent="0.25">
      <c r="A411" s="1">
        <f t="shared" si="6"/>
        <v>399</v>
      </c>
      <c r="B411" s="74">
        <f>'Initial Client Information'!B411</f>
        <v>0</v>
      </c>
      <c r="C411" s="32">
        <f>'Initial Client Information'!C411</f>
        <v>0</v>
      </c>
      <c r="D411" s="75">
        <f>'Initial Client Information'!D411</f>
        <v>0</v>
      </c>
      <c r="E411" s="31">
        <f>'Initial Client Information'!E411</f>
        <v>0</v>
      </c>
      <c r="F411" s="108"/>
      <c r="G411" s="79"/>
      <c r="H411" s="30"/>
    </row>
    <row r="412" spans="1:8" ht="50.1" customHeight="1" x14ac:dyDescent="0.25">
      <c r="A412" s="1">
        <f t="shared" si="6"/>
        <v>400</v>
      </c>
      <c r="B412" s="74">
        <f>'Initial Client Information'!B412</f>
        <v>0</v>
      </c>
      <c r="C412" s="32">
        <f>'Initial Client Information'!C412</f>
        <v>0</v>
      </c>
      <c r="D412" s="75">
        <f>'Initial Client Information'!D412</f>
        <v>0</v>
      </c>
      <c r="E412" s="31">
        <f>'Initial Client Information'!E412</f>
        <v>0</v>
      </c>
      <c r="F412" s="108"/>
      <c r="G412" s="79"/>
      <c r="H412" s="30"/>
    </row>
    <row r="413" spans="1:8" ht="50.1" customHeight="1" x14ac:dyDescent="0.25">
      <c r="A413" s="1">
        <f t="shared" si="6"/>
        <v>401</v>
      </c>
      <c r="B413" s="74">
        <f>'Initial Client Information'!B413</f>
        <v>0</v>
      </c>
      <c r="C413" s="32">
        <f>'Initial Client Information'!C413</f>
        <v>0</v>
      </c>
      <c r="D413" s="75">
        <f>'Initial Client Information'!D413</f>
        <v>0</v>
      </c>
      <c r="E413" s="31">
        <f>'Initial Client Information'!E413</f>
        <v>0</v>
      </c>
      <c r="F413" s="108"/>
      <c r="G413" s="79"/>
      <c r="H413" s="30"/>
    </row>
    <row r="414" spans="1:8" ht="50.1" customHeight="1" x14ac:dyDescent="0.25">
      <c r="A414" s="1">
        <f t="shared" si="6"/>
        <v>402</v>
      </c>
      <c r="B414" s="74">
        <f>'Initial Client Information'!B414</f>
        <v>0</v>
      </c>
      <c r="C414" s="32">
        <f>'Initial Client Information'!C414</f>
        <v>0</v>
      </c>
      <c r="D414" s="75">
        <f>'Initial Client Information'!D414</f>
        <v>0</v>
      </c>
      <c r="E414" s="31">
        <f>'Initial Client Information'!E414</f>
        <v>0</v>
      </c>
      <c r="F414" s="108"/>
      <c r="G414" s="79"/>
      <c r="H414" s="30"/>
    </row>
    <row r="415" spans="1:8" ht="50.1" customHeight="1" x14ac:dyDescent="0.25">
      <c r="A415" s="1">
        <f t="shared" si="6"/>
        <v>403</v>
      </c>
      <c r="B415" s="74">
        <f>'Initial Client Information'!B415</f>
        <v>0</v>
      </c>
      <c r="C415" s="32">
        <f>'Initial Client Information'!C415</f>
        <v>0</v>
      </c>
      <c r="D415" s="75">
        <f>'Initial Client Information'!D415</f>
        <v>0</v>
      </c>
      <c r="E415" s="31">
        <f>'Initial Client Information'!E415</f>
        <v>0</v>
      </c>
      <c r="F415" s="108"/>
      <c r="G415" s="79"/>
      <c r="H415" s="30"/>
    </row>
    <row r="416" spans="1:8" ht="50.1" customHeight="1" x14ac:dyDescent="0.25">
      <c r="A416" s="1">
        <f t="shared" si="6"/>
        <v>404</v>
      </c>
      <c r="B416" s="74">
        <f>'Initial Client Information'!B416</f>
        <v>0</v>
      </c>
      <c r="C416" s="32">
        <f>'Initial Client Information'!C416</f>
        <v>0</v>
      </c>
      <c r="D416" s="75">
        <f>'Initial Client Information'!D416</f>
        <v>0</v>
      </c>
      <c r="E416" s="31">
        <f>'Initial Client Information'!E416</f>
        <v>0</v>
      </c>
      <c r="F416" s="108"/>
      <c r="G416" s="79"/>
      <c r="H416" s="30"/>
    </row>
    <row r="417" spans="1:8" ht="50.1" customHeight="1" x14ac:dyDescent="0.25">
      <c r="A417" s="1">
        <f t="shared" si="6"/>
        <v>405</v>
      </c>
      <c r="B417" s="74">
        <f>'Initial Client Information'!B417</f>
        <v>0</v>
      </c>
      <c r="C417" s="32">
        <f>'Initial Client Information'!C417</f>
        <v>0</v>
      </c>
      <c r="D417" s="75">
        <f>'Initial Client Information'!D417</f>
        <v>0</v>
      </c>
      <c r="E417" s="31">
        <f>'Initial Client Information'!E417</f>
        <v>0</v>
      </c>
      <c r="F417" s="108"/>
      <c r="G417" s="79"/>
      <c r="H417" s="30"/>
    </row>
    <row r="418" spans="1:8" ht="50.1" customHeight="1" x14ac:dyDescent="0.25">
      <c r="A418" s="1">
        <f t="shared" si="6"/>
        <v>406</v>
      </c>
      <c r="B418" s="74">
        <f>'Initial Client Information'!B418</f>
        <v>0</v>
      </c>
      <c r="C418" s="32">
        <f>'Initial Client Information'!C418</f>
        <v>0</v>
      </c>
      <c r="D418" s="75">
        <f>'Initial Client Information'!D418</f>
        <v>0</v>
      </c>
      <c r="E418" s="31">
        <f>'Initial Client Information'!E418</f>
        <v>0</v>
      </c>
      <c r="F418" s="108"/>
      <c r="G418" s="79"/>
      <c r="H418" s="30"/>
    </row>
    <row r="419" spans="1:8" ht="50.1" customHeight="1" x14ac:dyDescent="0.25">
      <c r="A419" s="1">
        <f t="shared" si="6"/>
        <v>407</v>
      </c>
      <c r="B419" s="74">
        <f>'Initial Client Information'!B419</f>
        <v>0</v>
      </c>
      <c r="C419" s="32">
        <f>'Initial Client Information'!C419</f>
        <v>0</v>
      </c>
      <c r="D419" s="75">
        <f>'Initial Client Information'!D419</f>
        <v>0</v>
      </c>
      <c r="E419" s="31">
        <f>'Initial Client Information'!E419</f>
        <v>0</v>
      </c>
      <c r="F419" s="108"/>
      <c r="G419" s="79"/>
      <c r="H419" s="30"/>
    </row>
    <row r="420" spans="1:8" ht="50.1" customHeight="1" x14ac:dyDescent="0.25">
      <c r="A420" s="1">
        <f t="shared" si="6"/>
        <v>408</v>
      </c>
      <c r="B420" s="74">
        <f>'Initial Client Information'!B420</f>
        <v>0</v>
      </c>
      <c r="C420" s="32">
        <f>'Initial Client Information'!C420</f>
        <v>0</v>
      </c>
      <c r="D420" s="75">
        <f>'Initial Client Information'!D420</f>
        <v>0</v>
      </c>
      <c r="E420" s="31">
        <f>'Initial Client Information'!E420</f>
        <v>0</v>
      </c>
      <c r="F420" s="108"/>
      <c r="G420" s="79"/>
      <c r="H420" s="30"/>
    </row>
    <row r="421" spans="1:8" ht="50.1" customHeight="1" x14ac:dyDescent="0.25">
      <c r="A421" s="1">
        <f t="shared" si="6"/>
        <v>409</v>
      </c>
      <c r="B421" s="74">
        <f>'Initial Client Information'!B421</f>
        <v>0</v>
      </c>
      <c r="C421" s="32">
        <f>'Initial Client Information'!C421</f>
        <v>0</v>
      </c>
      <c r="D421" s="75">
        <f>'Initial Client Information'!D421</f>
        <v>0</v>
      </c>
      <c r="E421" s="31">
        <f>'Initial Client Information'!E421</f>
        <v>0</v>
      </c>
      <c r="F421" s="108"/>
      <c r="G421" s="79"/>
      <c r="H421" s="30"/>
    </row>
    <row r="422" spans="1:8" ht="50.1" customHeight="1" x14ac:dyDescent="0.25">
      <c r="A422" s="1">
        <f t="shared" si="6"/>
        <v>410</v>
      </c>
      <c r="B422" s="74">
        <f>'Initial Client Information'!B422</f>
        <v>0</v>
      </c>
      <c r="C422" s="32">
        <f>'Initial Client Information'!C422</f>
        <v>0</v>
      </c>
      <c r="D422" s="75">
        <f>'Initial Client Information'!D422</f>
        <v>0</v>
      </c>
      <c r="E422" s="31">
        <f>'Initial Client Information'!E422</f>
        <v>0</v>
      </c>
      <c r="F422" s="108"/>
      <c r="G422" s="79"/>
      <c r="H422" s="30"/>
    </row>
    <row r="423" spans="1:8" ht="50.1" customHeight="1" x14ac:dyDescent="0.25">
      <c r="A423" s="1">
        <f t="shared" si="6"/>
        <v>411</v>
      </c>
      <c r="B423" s="74">
        <f>'Initial Client Information'!B423</f>
        <v>0</v>
      </c>
      <c r="C423" s="32">
        <f>'Initial Client Information'!C423</f>
        <v>0</v>
      </c>
      <c r="D423" s="75">
        <f>'Initial Client Information'!D423</f>
        <v>0</v>
      </c>
      <c r="E423" s="31">
        <f>'Initial Client Information'!E423</f>
        <v>0</v>
      </c>
      <c r="F423" s="108"/>
      <c r="G423" s="79"/>
      <c r="H423" s="30"/>
    </row>
    <row r="424" spans="1:8" ht="50.1" customHeight="1" x14ac:dyDescent="0.25">
      <c r="A424" s="1">
        <f t="shared" si="6"/>
        <v>412</v>
      </c>
      <c r="B424" s="74">
        <f>'Initial Client Information'!B424</f>
        <v>0</v>
      </c>
      <c r="C424" s="32">
        <f>'Initial Client Information'!C424</f>
        <v>0</v>
      </c>
      <c r="D424" s="75">
        <f>'Initial Client Information'!D424</f>
        <v>0</v>
      </c>
      <c r="E424" s="31">
        <f>'Initial Client Information'!E424</f>
        <v>0</v>
      </c>
      <c r="F424" s="108"/>
      <c r="G424" s="79"/>
      <c r="H424" s="30"/>
    </row>
    <row r="425" spans="1:8" ht="50.1" customHeight="1" x14ac:dyDescent="0.25">
      <c r="A425" s="1">
        <f t="shared" si="6"/>
        <v>413</v>
      </c>
      <c r="B425" s="74">
        <f>'Initial Client Information'!B425</f>
        <v>0</v>
      </c>
      <c r="C425" s="32">
        <f>'Initial Client Information'!C425</f>
        <v>0</v>
      </c>
      <c r="D425" s="75">
        <f>'Initial Client Information'!D425</f>
        <v>0</v>
      </c>
      <c r="E425" s="31">
        <f>'Initial Client Information'!E425</f>
        <v>0</v>
      </c>
      <c r="F425" s="108"/>
      <c r="G425" s="79"/>
      <c r="H425" s="30"/>
    </row>
    <row r="426" spans="1:8" ht="50.1" customHeight="1" x14ac:dyDescent="0.25">
      <c r="A426" s="1">
        <f t="shared" si="6"/>
        <v>414</v>
      </c>
      <c r="B426" s="74">
        <f>'Initial Client Information'!B426</f>
        <v>0</v>
      </c>
      <c r="C426" s="32">
        <f>'Initial Client Information'!C426</f>
        <v>0</v>
      </c>
      <c r="D426" s="75">
        <f>'Initial Client Information'!D426</f>
        <v>0</v>
      </c>
      <c r="E426" s="31">
        <f>'Initial Client Information'!E426</f>
        <v>0</v>
      </c>
      <c r="F426" s="108"/>
      <c r="G426" s="79"/>
      <c r="H426" s="30"/>
    </row>
    <row r="427" spans="1:8" ht="50.1" customHeight="1" x14ac:dyDescent="0.25">
      <c r="A427" s="1">
        <f t="shared" si="6"/>
        <v>415</v>
      </c>
      <c r="B427" s="74">
        <f>'Initial Client Information'!B427</f>
        <v>0</v>
      </c>
      <c r="C427" s="32">
        <f>'Initial Client Information'!C427</f>
        <v>0</v>
      </c>
      <c r="D427" s="75">
        <f>'Initial Client Information'!D427</f>
        <v>0</v>
      </c>
      <c r="E427" s="31">
        <f>'Initial Client Information'!E427</f>
        <v>0</v>
      </c>
      <c r="F427" s="108"/>
      <c r="G427" s="79"/>
      <c r="H427" s="30"/>
    </row>
    <row r="428" spans="1:8" ht="50.1" customHeight="1" x14ac:dyDescent="0.25">
      <c r="A428" s="1">
        <f t="shared" si="6"/>
        <v>416</v>
      </c>
      <c r="B428" s="74">
        <f>'Initial Client Information'!B428</f>
        <v>0</v>
      </c>
      <c r="C428" s="32">
        <f>'Initial Client Information'!C428</f>
        <v>0</v>
      </c>
      <c r="D428" s="75">
        <f>'Initial Client Information'!D428</f>
        <v>0</v>
      </c>
      <c r="E428" s="31">
        <f>'Initial Client Information'!E428</f>
        <v>0</v>
      </c>
      <c r="F428" s="108"/>
      <c r="G428" s="79"/>
      <c r="H428" s="30"/>
    </row>
    <row r="429" spans="1:8" ht="50.1" customHeight="1" x14ac:dyDescent="0.25">
      <c r="A429" s="1">
        <f t="shared" si="6"/>
        <v>417</v>
      </c>
      <c r="B429" s="74">
        <f>'Initial Client Information'!B429</f>
        <v>0</v>
      </c>
      <c r="C429" s="32">
        <f>'Initial Client Information'!C429</f>
        <v>0</v>
      </c>
      <c r="D429" s="75">
        <f>'Initial Client Information'!D429</f>
        <v>0</v>
      </c>
      <c r="E429" s="31">
        <f>'Initial Client Information'!E429</f>
        <v>0</v>
      </c>
      <c r="F429" s="108"/>
      <c r="G429" s="79"/>
      <c r="H429" s="30"/>
    </row>
    <row r="430" spans="1:8" ht="50.1" customHeight="1" x14ac:dyDescent="0.25">
      <c r="A430" s="1">
        <f t="shared" si="6"/>
        <v>418</v>
      </c>
      <c r="B430" s="74">
        <f>'Initial Client Information'!B430</f>
        <v>0</v>
      </c>
      <c r="C430" s="32">
        <f>'Initial Client Information'!C430</f>
        <v>0</v>
      </c>
      <c r="D430" s="75">
        <f>'Initial Client Information'!D430</f>
        <v>0</v>
      </c>
      <c r="E430" s="31">
        <f>'Initial Client Information'!E430</f>
        <v>0</v>
      </c>
      <c r="F430" s="108"/>
      <c r="G430" s="79"/>
      <c r="H430" s="30"/>
    </row>
    <row r="431" spans="1:8" ht="50.1" customHeight="1" x14ac:dyDescent="0.25">
      <c r="A431" s="1">
        <f t="shared" si="6"/>
        <v>419</v>
      </c>
      <c r="B431" s="74">
        <f>'Initial Client Information'!B431</f>
        <v>0</v>
      </c>
      <c r="C431" s="32">
        <f>'Initial Client Information'!C431</f>
        <v>0</v>
      </c>
      <c r="D431" s="75">
        <f>'Initial Client Information'!D431</f>
        <v>0</v>
      </c>
      <c r="E431" s="31">
        <f>'Initial Client Information'!E431</f>
        <v>0</v>
      </c>
      <c r="F431" s="108"/>
      <c r="G431" s="79"/>
      <c r="H431" s="30"/>
    </row>
    <row r="432" spans="1:8" ht="50.1" customHeight="1" x14ac:dyDescent="0.25">
      <c r="A432" s="1">
        <f t="shared" si="6"/>
        <v>420</v>
      </c>
      <c r="B432" s="74">
        <f>'Initial Client Information'!B432</f>
        <v>0</v>
      </c>
      <c r="C432" s="32">
        <f>'Initial Client Information'!C432</f>
        <v>0</v>
      </c>
      <c r="D432" s="75">
        <f>'Initial Client Information'!D432</f>
        <v>0</v>
      </c>
      <c r="E432" s="31">
        <f>'Initial Client Information'!E432</f>
        <v>0</v>
      </c>
      <c r="F432" s="108"/>
      <c r="G432" s="79"/>
      <c r="H432" s="30"/>
    </row>
    <row r="433" spans="1:8" ht="50.1" customHeight="1" x14ac:dyDescent="0.25">
      <c r="A433" s="1">
        <f t="shared" si="6"/>
        <v>421</v>
      </c>
      <c r="B433" s="74">
        <f>'Initial Client Information'!B433</f>
        <v>0</v>
      </c>
      <c r="C433" s="32">
        <f>'Initial Client Information'!C433</f>
        <v>0</v>
      </c>
      <c r="D433" s="75">
        <f>'Initial Client Information'!D433</f>
        <v>0</v>
      </c>
      <c r="E433" s="31">
        <f>'Initial Client Information'!E433</f>
        <v>0</v>
      </c>
      <c r="F433" s="108"/>
      <c r="G433" s="79"/>
      <c r="H433" s="30"/>
    </row>
    <row r="434" spans="1:8" ht="50.1" customHeight="1" x14ac:dyDescent="0.25">
      <c r="A434" s="1">
        <f t="shared" si="6"/>
        <v>422</v>
      </c>
      <c r="B434" s="74">
        <f>'Initial Client Information'!B434</f>
        <v>0</v>
      </c>
      <c r="C434" s="32">
        <f>'Initial Client Information'!C434</f>
        <v>0</v>
      </c>
      <c r="D434" s="75">
        <f>'Initial Client Information'!D434</f>
        <v>0</v>
      </c>
      <c r="E434" s="31">
        <f>'Initial Client Information'!E434</f>
        <v>0</v>
      </c>
      <c r="F434" s="108"/>
      <c r="G434" s="79"/>
      <c r="H434" s="30"/>
    </row>
    <row r="435" spans="1:8" ht="50.1" customHeight="1" x14ac:dyDescent="0.25">
      <c r="A435" s="1">
        <f t="shared" si="6"/>
        <v>423</v>
      </c>
      <c r="B435" s="74">
        <f>'Initial Client Information'!B435</f>
        <v>0</v>
      </c>
      <c r="C435" s="32">
        <f>'Initial Client Information'!C435</f>
        <v>0</v>
      </c>
      <c r="D435" s="75">
        <f>'Initial Client Information'!D435</f>
        <v>0</v>
      </c>
      <c r="E435" s="31">
        <f>'Initial Client Information'!E435</f>
        <v>0</v>
      </c>
      <c r="F435" s="108"/>
      <c r="G435" s="79"/>
      <c r="H435" s="30"/>
    </row>
    <row r="436" spans="1:8" ht="50.1" customHeight="1" x14ac:dyDescent="0.25">
      <c r="A436" s="1">
        <f t="shared" si="6"/>
        <v>424</v>
      </c>
      <c r="B436" s="74">
        <f>'Initial Client Information'!B436</f>
        <v>0</v>
      </c>
      <c r="C436" s="32">
        <f>'Initial Client Information'!C436</f>
        <v>0</v>
      </c>
      <c r="D436" s="75">
        <f>'Initial Client Information'!D436</f>
        <v>0</v>
      </c>
      <c r="E436" s="31">
        <f>'Initial Client Information'!E436</f>
        <v>0</v>
      </c>
      <c r="F436" s="108"/>
      <c r="G436" s="79"/>
      <c r="H436" s="30"/>
    </row>
    <row r="437" spans="1:8" ht="50.1" customHeight="1" x14ac:dyDescent="0.25">
      <c r="A437" s="1">
        <f t="shared" si="6"/>
        <v>425</v>
      </c>
      <c r="B437" s="74">
        <f>'Initial Client Information'!B437</f>
        <v>0</v>
      </c>
      <c r="C437" s="32">
        <f>'Initial Client Information'!C437</f>
        <v>0</v>
      </c>
      <c r="D437" s="75">
        <f>'Initial Client Information'!D437</f>
        <v>0</v>
      </c>
      <c r="E437" s="31">
        <f>'Initial Client Information'!E437</f>
        <v>0</v>
      </c>
      <c r="F437" s="108"/>
      <c r="G437" s="79"/>
      <c r="H437" s="30"/>
    </row>
    <row r="438" spans="1:8" ht="50.1" customHeight="1" x14ac:dyDescent="0.25">
      <c r="A438" s="1">
        <f t="shared" si="6"/>
        <v>426</v>
      </c>
      <c r="B438" s="74">
        <f>'Initial Client Information'!B438</f>
        <v>0</v>
      </c>
      <c r="C438" s="32">
        <f>'Initial Client Information'!C438</f>
        <v>0</v>
      </c>
      <c r="D438" s="75">
        <f>'Initial Client Information'!D438</f>
        <v>0</v>
      </c>
      <c r="E438" s="31">
        <f>'Initial Client Information'!E438</f>
        <v>0</v>
      </c>
      <c r="F438" s="108"/>
      <c r="G438" s="79"/>
      <c r="H438" s="30"/>
    </row>
    <row r="439" spans="1:8" ht="50.1" customHeight="1" x14ac:dyDescent="0.25">
      <c r="A439" s="1">
        <f t="shared" si="6"/>
        <v>427</v>
      </c>
      <c r="B439" s="74">
        <f>'Initial Client Information'!B439</f>
        <v>0</v>
      </c>
      <c r="C439" s="32">
        <f>'Initial Client Information'!C439</f>
        <v>0</v>
      </c>
      <c r="D439" s="75">
        <f>'Initial Client Information'!D439</f>
        <v>0</v>
      </c>
      <c r="E439" s="31">
        <f>'Initial Client Information'!E439</f>
        <v>0</v>
      </c>
      <c r="F439" s="108"/>
      <c r="G439" s="79"/>
      <c r="H439" s="30"/>
    </row>
    <row r="440" spans="1:8" ht="50.1" customHeight="1" x14ac:dyDescent="0.25">
      <c r="A440" s="1">
        <f t="shared" si="6"/>
        <v>428</v>
      </c>
      <c r="B440" s="74">
        <f>'Initial Client Information'!B440</f>
        <v>0</v>
      </c>
      <c r="C440" s="32">
        <f>'Initial Client Information'!C440</f>
        <v>0</v>
      </c>
      <c r="D440" s="75">
        <f>'Initial Client Information'!D440</f>
        <v>0</v>
      </c>
      <c r="E440" s="31">
        <f>'Initial Client Information'!E440</f>
        <v>0</v>
      </c>
      <c r="F440" s="108"/>
      <c r="G440" s="79"/>
      <c r="H440" s="30"/>
    </row>
    <row r="441" spans="1:8" ht="50.1" customHeight="1" x14ac:dyDescent="0.25">
      <c r="A441" s="1">
        <f t="shared" si="6"/>
        <v>429</v>
      </c>
      <c r="B441" s="74">
        <f>'Initial Client Information'!B441</f>
        <v>0</v>
      </c>
      <c r="C441" s="32">
        <f>'Initial Client Information'!C441</f>
        <v>0</v>
      </c>
      <c r="D441" s="75">
        <f>'Initial Client Information'!D441</f>
        <v>0</v>
      </c>
      <c r="E441" s="31">
        <f>'Initial Client Information'!E441</f>
        <v>0</v>
      </c>
      <c r="F441" s="108"/>
      <c r="G441" s="79"/>
      <c r="H441" s="30"/>
    </row>
    <row r="442" spans="1:8" ht="50.1" customHeight="1" x14ac:dyDescent="0.25">
      <c r="A442" s="1">
        <f t="shared" si="6"/>
        <v>430</v>
      </c>
      <c r="B442" s="74">
        <f>'Initial Client Information'!B442</f>
        <v>0</v>
      </c>
      <c r="C442" s="32">
        <f>'Initial Client Information'!C442</f>
        <v>0</v>
      </c>
      <c r="D442" s="75">
        <f>'Initial Client Information'!D442</f>
        <v>0</v>
      </c>
      <c r="E442" s="31">
        <f>'Initial Client Information'!E442</f>
        <v>0</v>
      </c>
      <c r="F442" s="108"/>
      <c r="G442" s="79"/>
      <c r="H442" s="30"/>
    </row>
    <row r="443" spans="1:8" ht="50.1" customHeight="1" x14ac:dyDescent="0.25">
      <c r="A443" s="1">
        <f t="shared" si="6"/>
        <v>431</v>
      </c>
      <c r="B443" s="74">
        <f>'Initial Client Information'!B443</f>
        <v>0</v>
      </c>
      <c r="C443" s="32">
        <f>'Initial Client Information'!C443</f>
        <v>0</v>
      </c>
      <c r="D443" s="75">
        <f>'Initial Client Information'!D443</f>
        <v>0</v>
      </c>
      <c r="E443" s="31">
        <f>'Initial Client Information'!E443</f>
        <v>0</v>
      </c>
      <c r="F443" s="108"/>
      <c r="G443" s="79"/>
      <c r="H443" s="30"/>
    </row>
    <row r="444" spans="1:8" ht="50.1" customHeight="1" x14ac:dyDescent="0.25">
      <c r="A444" s="1">
        <f t="shared" si="6"/>
        <v>432</v>
      </c>
      <c r="B444" s="74">
        <f>'Initial Client Information'!B444</f>
        <v>0</v>
      </c>
      <c r="C444" s="32">
        <f>'Initial Client Information'!C444</f>
        <v>0</v>
      </c>
      <c r="D444" s="75">
        <f>'Initial Client Information'!D444</f>
        <v>0</v>
      </c>
      <c r="E444" s="31">
        <f>'Initial Client Information'!E444</f>
        <v>0</v>
      </c>
      <c r="F444" s="108"/>
      <c r="G444" s="79"/>
      <c r="H444" s="30"/>
    </row>
    <row r="445" spans="1:8" ht="50.1" customHeight="1" x14ac:dyDescent="0.25">
      <c r="A445" s="1">
        <f t="shared" si="6"/>
        <v>433</v>
      </c>
      <c r="B445" s="74">
        <f>'Initial Client Information'!B445</f>
        <v>0</v>
      </c>
      <c r="C445" s="32">
        <f>'Initial Client Information'!C445</f>
        <v>0</v>
      </c>
      <c r="D445" s="75">
        <f>'Initial Client Information'!D445</f>
        <v>0</v>
      </c>
      <c r="E445" s="31">
        <f>'Initial Client Information'!E445</f>
        <v>0</v>
      </c>
      <c r="F445" s="108"/>
      <c r="G445" s="79"/>
      <c r="H445" s="30"/>
    </row>
    <row r="446" spans="1:8" ht="50.1" customHeight="1" x14ac:dyDescent="0.25">
      <c r="A446" s="1">
        <f t="shared" si="6"/>
        <v>434</v>
      </c>
      <c r="B446" s="74">
        <f>'Initial Client Information'!B446</f>
        <v>0</v>
      </c>
      <c r="C446" s="32">
        <f>'Initial Client Information'!C446</f>
        <v>0</v>
      </c>
      <c r="D446" s="75">
        <f>'Initial Client Information'!D446</f>
        <v>0</v>
      </c>
      <c r="E446" s="31">
        <f>'Initial Client Information'!E446</f>
        <v>0</v>
      </c>
      <c r="F446" s="108"/>
      <c r="G446" s="79"/>
      <c r="H446" s="30"/>
    </row>
    <row r="447" spans="1:8" ht="50.1" customHeight="1" x14ac:dyDescent="0.25">
      <c r="A447" s="1">
        <f t="shared" si="6"/>
        <v>435</v>
      </c>
      <c r="B447" s="74">
        <f>'Initial Client Information'!B447</f>
        <v>0</v>
      </c>
      <c r="C447" s="32">
        <f>'Initial Client Information'!C447</f>
        <v>0</v>
      </c>
      <c r="D447" s="75">
        <f>'Initial Client Information'!D447</f>
        <v>0</v>
      </c>
      <c r="E447" s="31">
        <f>'Initial Client Information'!E447</f>
        <v>0</v>
      </c>
      <c r="F447" s="108"/>
      <c r="G447" s="79"/>
      <c r="H447" s="30"/>
    </row>
    <row r="448" spans="1:8" ht="50.1" customHeight="1" x14ac:dyDescent="0.25">
      <c r="A448" s="1">
        <f t="shared" si="6"/>
        <v>436</v>
      </c>
      <c r="B448" s="74">
        <f>'Initial Client Information'!B448</f>
        <v>0</v>
      </c>
      <c r="C448" s="32">
        <f>'Initial Client Information'!C448</f>
        <v>0</v>
      </c>
      <c r="D448" s="75">
        <f>'Initial Client Information'!D448</f>
        <v>0</v>
      </c>
      <c r="E448" s="31">
        <f>'Initial Client Information'!E448</f>
        <v>0</v>
      </c>
      <c r="F448" s="108"/>
      <c r="G448" s="79"/>
      <c r="H448" s="30"/>
    </row>
    <row r="449" spans="1:8" ht="50.1" customHeight="1" x14ac:dyDescent="0.25">
      <c r="A449" s="1">
        <f t="shared" si="6"/>
        <v>437</v>
      </c>
      <c r="B449" s="74">
        <f>'Initial Client Information'!B449</f>
        <v>0</v>
      </c>
      <c r="C449" s="32">
        <f>'Initial Client Information'!C449</f>
        <v>0</v>
      </c>
      <c r="D449" s="75">
        <f>'Initial Client Information'!D449</f>
        <v>0</v>
      </c>
      <c r="E449" s="31">
        <f>'Initial Client Information'!E449</f>
        <v>0</v>
      </c>
      <c r="F449" s="108"/>
      <c r="G449" s="79"/>
      <c r="H449" s="30"/>
    </row>
    <row r="450" spans="1:8" ht="50.1" customHeight="1" x14ac:dyDescent="0.25">
      <c r="A450" s="1">
        <f t="shared" si="6"/>
        <v>438</v>
      </c>
      <c r="B450" s="74">
        <f>'Initial Client Information'!B450</f>
        <v>0</v>
      </c>
      <c r="C450" s="32">
        <f>'Initial Client Information'!C450</f>
        <v>0</v>
      </c>
      <c r="D450" s="75">
        <f>'Initial Client Information'!D450</f>
        <v>0</v>
      </c>
      <c r="E450" s="31">
        <f>'Initial Client Information'!E450</f>
        <v>0</v>
      </c>
      <c r="F450" s="108"/>
      <c r="G450" s="79"/>
      <c r="H450" s="30"/>
    </row>
    <row r="451" spans="1:8" ht="50.1" customHeight="1" x14ac:dyDescent="0.25">
      <c r="A451" s="1">
        <f t="shared" si="6"/>
        <v>439</v>
      </c>
      <c r="B451" s="74">
        <f>'Initial Client Information'!B451</f>
        <v>0</v>
      </c>
      <c r="C451" s="32">
        <f>'Initial Client Information'!C451</f>
        <v>0</v>
      </c>
      <c r="D451" s="75">
        <f>'Initial Client Information'!D451</f>
        <v>0</v>
      </c>
      <c r="E451" s="31">
        <f>'Initial Client Information'!E451</f>
        <v>0</v>
      </c>
      <c r="F451" s="108"/>
      <c r="G451" s="79"/>
      <c r="H451" s="30"/>
    </row>
    <row r="452" spans="1:8" ht="50.1" customHeight="1" x14ac:dyDescent="0.25">
      <c r="A452" s="1">
        <f t="shared" si="6"/>
        <v>440</v>
      </c>
      <c r="B452" s="74">
        <f>'Initial Client Information'!B452</f>
        <v>0</v>
      </c>
      <c r="C452" s="32">
        <f>'Initial Client Information'!C452</f>
        <v>0</v>
      </c>
      <c r="D452" s="75">
        <f>'Initial Client Information'!D452</f>
        <v>0</v>
      </c>
      <c r="E452" s="31">
        <f>'Initial Client Information'!E452</f>
        <v>0</v>
      </c>
      <c r="F452" s="108"/>
      <c r="G452" s="79"/>
      <c r="H452" s="30"/>
    </row>
    <row r="453" spans="1:8" ht="50.1" customHeight="1" x14ac:dyDescent="0.25">
      <c r="A453" s="1">
        <f t="shared" si="6"/>
        <v>441</v>
      </c>
      <c r="B453" s="74">
        <f>'Initial Client Information'!B453</f>
        <v>0</v>
      </c>
      <c r="C453" s="32">
        <f>'Initial Client Information'!C453</f>
        <v>0</v>
      </c>
      <c r="D453" s="75">
        <f>'Initial Client Information'!D453</f>
        <v>0</v>
      </c>
      <c r="E453" s="31">
        <f>'Initial Client Information'!E453</f>
        <v>0</v>
      </c>
      <c r="F453" s="108"/>
      <c r="G453" s="79"/>
      <c r="H453" s="30"/>
    </row>
    <row r="454" spans="1:8" ht="50.1" customHeight="1" x14ac:dyDescent="0.25">
      <c r="A454" s="1">
        <f t="shared" si="6"/>
        <v>442</v>
      </c>
      <c r="B454" s="74">
        <f>'Initial Client Information'!B454</f>
        <v>0</v>
      </c>
      <c r="C454" s="32">
        <f>'Initial Client Information'!C454</f>
        <v>0</v>
      </c>
      <c r="D454" s="75">
        <f>'Initial Client Information'!D454</f>
        <v>0</v>
      </c>
      <c r="E454" s="31">
        <f>'Initial Client Information'!E454</f>
        <v>0</v>
      </c>
      <c r="F454" s="108"/>
      <c r="G454" s="79"/>
      <c r="H454" s="30"/>
    </row>
    <row r="455" spans="1:8" ht="50.1" customHeight="1" x14ac:dyDescent="0.25">
      <c r="A455" s="1">
        <f t="shared" si="6"/>
        <v>443</v>
      </c>
      <c r="B455" s="74">
        <f>'Initial Client Information'!B455</f>
        <v>0</v>
      </c>
      <c r="C455" s="32">
        <f>'Initial Client Information'!C455</f>
        <v>0</v>
      </c>
      <c r="D455" s="75">
        <f>'Initial Client Information'!D455</f>
        <v>0</v>
      </c>
      <c r="E455" s="31">
        <f>'Initial Client Information'!E455</f>
        <v>0</v>
      </c>
      <c r="F455" s="108"/>
      <c r="G455" s="79"/>
      <c r="H455" s="30"/>
    </row>
    <row r="456" spans="1:8" ht="50.1" customHeight="1" x14ac:dyDescent="0.25">
      <c r="A456" s="1">
        <f t="shared" si="6"/>
        <v>444</v>
      </c>
      <c r="B456" s="74">
        <f>'Initial Client Information'!B456</f>
        <v>0</v>
      </c>
      <c r="C456" s="32">
        <f>'Initial Client Information'!C456</f>
        <v>0</v>
      </c>
      <c r="D456" s="75">
        <f>'Initial Client Information'!D456</f>
        <v>0</v>
      </c>
      <c r="E456" s="31">
        <f>'Initial Client Information'!E456</f>
        <v>0</v>
      </c>
      <c r="F456" s="108"/>
      <c r="G456" s="79"/>
      <c r="H456" s="30"/>
    </row>
    <row r="457" spans="1:8" ht="50.1" customHeight="1" x14ac:dyDescent="0.25">
      <c r="A457" s="1">
        <f t="shared" si="6"/>
        <v>445</v>
      </c>
      <c r="B457" s="74">
        <f>'Initial Client Information'!B457</f>
        <v>0</v>
      </c>
      <c r="C457" s="32">
        <f>'Initial Client Information'!C457</f>
        <v>0</v>
      </c>
      <c r="D457" s="75">
        <f>'Initial Client Information'!D457</f>
        <v>0</v>
      </c>
      <c r="E457" s="31">
        <f>'Initial Client Information'!E457</f>
        <v>0</v>
      </c>
      <c r="F457" s="108"/>
      <c r="G457" s="79"/>
      <c r="H457" s="30"/>
    </row>
    <row r="458" spans="1:8" ht="50.1" customHeight="1" x14ac:dyDescent="0.25">
      <c r="A458" s="1">
        <f t="shared" si="6"/>
        <v>446</v>
      </c>
      <c r="B458" s="74">
        <f>'Initial Client Information'!B458</f>
        <v>0</v>
      </c>
      <c r="C458" s="32">
        <f>'Initial Client Information'!C458</f>
        <v>0</v>
      </c>
      <c r="D458" s="75">
        <f>'Initial Client Information'!D458</f>
        <v>0</v>
      </c>
      <c r="E458" s="31">
        <f>'Initial Client Information'!E458</f>
        <v>0</v>
      </c>
      <c r="F458" s="108"/>
      <c r="G458" s="79"/>
      <c r="H458" s="30"/>
    </row>
    <row r="459" spans="1:8" ht="50.1" customHeight="1" x14ac:dyDescent="0.25">
      <c r="A459" s="1">
        <f t="shared" si="6"/>
        <v>447</v>
      </c>
      <c r="B459" s="74">
        <f>'Initial Client Information'!B459</f>
        <v>0</v>
      </c>
      <c r="C459" s="32">
        <f>'Initial Client Information'!C459</f>
        <v>0</v>
      </c>
      <c r="D459" s="75">
        <f>'Initial Client Information'!D459</f>
        <v>0</v>
      </c>
      <c r="E459" s="31">
        <f>'Initial Client Information'!E459</f>
        <v>0</v>
      </c>
      <c r="F459" s="108"/>
      <c r="G459" s="79"/>
      <c r="H459" s="30"/>
    </row>
    <row r="460" spans="1:8" ht="50.1" customHeight="1" x14ac:dyDescent="0.25">
      <c r="A460" s="1">
        <f t="shared" si="6"/>
        <v>448</v>
      </c>
      <c r="B460" s="74">
        <f>'Initial Client Information'!B460</f>
        <v>0</v>
      </c>
      <c r="C460" s="32">
        <f>'Initial Client Information'!C460</f>
        <v>0</v>
      </c>
      <c r="D460" s="75">
        <f>'Initial Client Information'!D460</f>
        <v>0</v>
      </c>
      <c r="E460" s="31">
        <f>'Initial Client Information'!E460</f>
        <v>0</v>
      </c>
      <c r="F460" s="108"/>
      <c r="G460" s="79"/>
      <c r="H460" s="30"/>
    </row>
    <row r="461" spans="1:8" ht="50.1" customHeight="1" x14ac:dyDescent="0.25">
      <c r="A461" s="1">
        <f t="shared" si="6"/>
        <v>449</v>
      </c>
      <c r="B461" s="74">
        <f>'Initial Client Information'!B461</f>
        <v>0</v>
      </c>
      <c r="C461" s="32">
        <f>'Initial Client Information'!C461</f>
        <v>0</v>
      </c>
      <c r="D461" s="75">
        <f>'Initial Client Information'!D461</f>
        <v>0</v>
      </c>
      <c r="E461" s="31">
        <f>'Initial Client Information'!E461</f>
        <v>0</v>
      </c>
      <c r="F461" s="108"/>
      <c r="G461" s="79"/>
      <c r="H461" s="30"/>
    </row>
    <row r="462" spans="1:8" ht="50.1" customHeight="1" x14ac:dyDescent="0.25">
      <c r="A462" s="1">
        <f t="shared" si="6"/>
        <v>450</v>
      </c>
      <c r="B462" s="74">
        <f>'Initial Client Information'!B462</f>
        <v>0</v>
      </c>
      <c r="C462" s="32">
        <f>'Initial Client Information'!C462</f>
        <v>0</v>
      </c>
      <c r="D462" s="75">
        <f>'Initial Client Information'!D462</f>
        <v>0</v>
      </c>
      <c r="E462" s="31">
        <f>'Initial Client Information'!E462</f>
        <v>0</v>
      </c>
      <c r="F462" s="108"/>
      <c r="G462" s="79"/>
      <c r="H462" s="30"/>
    </row>
    <row r="463" spans="1:8" ht="50.1" customHeight="1" x14ac:dyDescent="0.25">
      <c r="A463" s="1">
        <f t="shared" si="6"/>
        <v>451</v>
      </c>
      <c r="B463" s="74">
        <f>'Initial Client Information'!B463</f>
        <v>0</v>
      </c>
      <c r="C463" s="32">
        <f>'Initial Client Information'!C463</f>
        <v>0</v>
      </c>
      <c r="D463" s="75">
        <f>'Initial Client Information'!D463</f>
        <v>0</v>
      </c>
      <c r="E463" s="31">
        <f>'Initial Client Information'!E463</f>
        <v>0</v>
      </c>
      <c r="F463" s="108"/>
      <c r="G463" s="79"/>
      <c r="H463" s="30"/>
    </row>
    <row r="464" spans="1:8" ht="50.1" customHeight="1" x14ac:dyDescent="0.25">
      <c r="A464" s="1">
        <f t="shared" si="6"/>
        <v>452</v>
      </c>
      <c r="B464" s="74">
        <f>'Initial Client Information'!B464</f>
        <v>0</v>
      </c>
      <c r="C464" s="32">
        <f>'Initial Client Information'!C464</f>
        <v>0</v>
      </c>
      <c r="D464" s="75">
        <f>'Initial Client Information'!D464</f>
        <v>0</v>
      </c>
      <c r="E464" s="31">
        <f>'Initial Client Information'!E464</f>
        <v>0</v>
      </c>
      <c r="F464" s="108"/>
      <c r="G464" s="79"/>
      <c r="H464" s="30"/>
    </row>
    <row r="465" spans="1:8" ht="50.1" customHeight="1" x14ac:dyDescent="0.25">
      <c r="A465" s="1">
        <f t="shared" si="6"/>
        <v>453</v>
      </c>
      <c r="B465" s="74">
        <f>'Initial Client Information'!B465</f>
        <v>0</v>
      </c>
      <c r="C465" s="32">
        <f>'Initial Client Information'!C465</f>
        <v>0</v>
      </c>
      <c r="D465" s="75">
        <f>'Initial Client Information'!D465</f>
        <v>0</v>
      </c>
      <c r="E465" s="31">
        <f>'Initial Client Information'!E465</f>
        <v>0</v>
      </c>
      <c r="F465" s="108"/>
      <c r="G465" s="79"/>
      <c r="H465" s="30"/>
    </row>
    <row r="466" spans="1:8" ht="50.1" customHeight="1" x14ac:dyDescent="0.25">
      <c r="A466" s="1">
        <f t="shared" si="6"/>
        <v>454</v>
      </c>
      <c r="B466" s="74">
        <f>'Initial Client Information'!B466</f>
        <v>0</v>
      </c>
      <c r="C466" s="32">
        <f>'Initial Client Information'!C466</f>
        <v>0</v>
      </c>
      <c r="D466" s="75">
        <f>'Initial Client Information'!D466</f>
        <v>0</v>
      </c>
      <c r="E466" s="31">
        <f>'Initial Client Information'!E466</f>
        <v>0</v>
      </c>
      <c r="F466" s="108"/>
      <c r="G466" s="79"/>
      <c r="H466" s="30"/>
    </row>
    <row r="467" spans="1:8" ht="50.1" customHeight="1" x14ac:dyDescent="0.25">
      <c r="A467" s="1">
        <f t="shared" si="6"/>
        <v>455</v>
      </c>
      <c r="B467" s="74">
        <f>'Initial Client Information'!B467</f>
        <v>0</v>
      </c>
      <c r="C467" s="32">
        <f>'Initial Client Information'!C467</f>
        <v>0</v>
      </c>
      <c r="D467" s="75">
        <f>'Initial Client Information'!D467</f>
        <v>0</v>
      </c>
      <c r="E467" s="31">
        <f>'Initial Client Information'!E467</f>
        <v>0</v>
      </c>
      <c r="F467" s="108"/>
      <c r="G467" s="79"/>
      <c r="H467" s="30"/>
    </row>
    <row r="468" spans="1:8" ht="50.1" customHeight="1" x14ac:dyDescent="0.25">
      <c r="A468" s="1">
        <f t="shared" si="6"/>
        <v>456</v>
      </c>
      <c r="B468" s="74">
        <f>'Initial Client Information'!B468</f>
        <v>0</v>
      </c>
      <c r="C468" s="32">
        <f>'Initial Client Information'!C468</f>
        <v>0</v>
      </c>
      <c r="D468" s="75">
        <f>'Initial Client Information'!D468</f>
        <v>0</v>
      </c>
      <c r="E468" s="31">
        <f>'Initial Client Information'!E468</f>
        <v>0</v>
      </c>
      <c r="F468" s="108"/>
      <c r="G468" s="79"/>
      <c r="H468" s="30"/>
    </row>
    <row r="469" spans="1:8" ht="50.1" customHeight="1" x14ac:dyDescent="0.25">
      <c r="A469" s="1">
        <f t="shared" si="6"/>
        <v>457</v>
      </c>
      <c r="B469" s="74">
        <f>'Initial Client Information'!B469</f>
        <v>0</v>
      </c>
      <c r="C469" s="32">
        <f>'Initial Client Information'!C469</f>
        <v>0</v>
      </c>
      <c r="D469" s="75">
        <f>'Initial Client Information'!D469</f>
        <v>0</v>
      </c>
      <c r="E469" s="31">
        <f>'Initial Client Information'!E469</f>
        <v>0</v>
      </c>
      <c r="F469" s="108"/>
      <c r="G469" s="79"/>
      <c r="H469" s="30"/>
    </row>
    <row r="470" spans="1:8" ht="50.1" customHeight="1" x14ac:dyDescent="0.25">
      <c r="A470" s="1">
        <f t="shared" si="6"/>
        <v>458</v>
      </c>
      <c r="B470" s="74">
        <f>'Initial Client Information'!B470</f>
        <v>0</v>
      </c>
      <c r="C470" s="32">
        <f>'Initial Client Information'!C470</f>
        <v>0</v>
      </c>
      <c r="D470" s="75">
        <f>'Initial Client Information'!D470</f>
        <v>0</v>
      </c>
      <c r="E470" s="31">
        <f>'Initial Client Information'!E470</f>
        <v>0</v>
      </c>
      <c r="F470" s="108"/>
      <c r="G470" s="79"/>
      <c r="H470" s="30"/>
    </row>
    <row r="471" spans="1:8" ht="50.1" customHeight="1" x14ac:dyDescent="0.25">
      <c r="A471" s="1">
        <f t="shared" si="6"/>
        <v>459</v>
      </c>
      <c r="B471" s="74">
        <f>'Initial Client Information'!B471</f>
        <v>0</v>
      </c>
      <c r="C471" s="32">
        <f>'Initial Client Information'!C471</f>
        <v>0</v>
      </c>
      <c r="D471" s="75">
        <f>'Initial Client Information'!D471</f>
        <v>0</v>
      </c>
      <c r="E471" s="31">
        <f>'Initial Client Information'!E471</f>
        <v>0</v>
      </c>
      <c r="F471" s="108"/>
      <c r="G471" s="79"/>
      <c r="H471" s="30"/>
    </row>
    <row r="472" spans="1:8" ht="50.1" customHeight="1" x14ac:dyDescent="0.25">
      <c r="A472" s="1">
        <f t="shared" ref="A472:A512" si="7">ROW(A460)</f>
        <v>460</v>
      </c>
      <c r="B472" s="74">
        <f>'Initial Client Information'!B472</f>
        <v>0</v>
      </c>
      <c r="C472" s="32">
        <f>'Initial Client Information'!C472</f>
        <v>0</v>
      </c>
      <c r="D472" s="75">
        <f>'Initial Client Information'!D472</f>
        <v>0</v>
      </c>
      <c r="E472" s="31">
        <f>'Initial Client Information'!E472</f>
        <v>0</v>
      </c>
      <c r="F472" s="108"/>
      <c r="G472" s="79"/>
      <c r="H472" s="30"/>
    </row>
    <row r="473" spans="1:8" ht="50.1" customHeight="1" x14ac:dyDescent="0.25">
      <c r="A473" s="1">
        <f t="shared" si="7"/>
        <v>461</v>
      </c>
      <c r="B473" s="74">
        <f>'Initial Client Information'!B473</f>
        <v>0</v>
      </c>
      <c r="C473" s="32">
        <f>'Initial Client Information'!C473</f>
        <v>0</v>
      </c>
      <c r="D473" s="75">
        <f>'Initial Client Information'!D473</f>
        <v>0</v>
      </c>
      <c r="E473" s="31">
        <f>'Initial Client Information'!E473</f>
        <v>0</v>
      </c>
      <c r="F473" s="108"/>
      <c r="G473" s="79"/>
      <c r="H473" s="30"/>
    </row>
    <row r="474" spans="1:8" ht="50.1" customHeight="1" x14ac:dyDescent="0.25">
      <c r="A474" s="1">
        <f t="shared" si="7"/>
        <v>462</v>
      </c>
      <c r="B474" s="74">
        <f>'Initial Client Information'!B474</f>
        <v>0</v>
      </c>
      <c r="C474" s="32">
        <f>'Initial Client Information'!C474</f>
        <v>0</v>
      </c>
      <c r="D474" s="75">
        <f>'Initial Client Information'!D474</f>
        <v>0</v>
      </c>
      <c r="E474" s="31">
        <f>'Initial Client Information'!E474</f>
        <v>0</v>
      </c>
      <c r="F474" s="108"/>
      <c r="G474" s="79"/>
      <c r="H474" s="30"/>
    </row>
    <row r="475" spans="1:8" ht="50.1" customHeight="1" x14ac:dyDescent="0.25">
      <c r="A475" s="1">
        <f t="shared" si="7"/>
        <v>463</v>
      </c>
      <c r="B475" s="74">
        <f>'Initial Client Information'!B475</f>
        <v>0</v>
      </c>
      <c r="C475" s="32">
        <f>'Initial Client Information'!C475</f>
        <v>0</v>
      </c>
      <c r="D475" s="75">
        <f>'Initial Client Information'!D475</f>
        <v>0</v>
      </c>
      <c r="E475" s="31">
        <f>'Initial Client Information'!E475</f>
        <v>0</v>
      </c>
      <c r="F475" s="108"/>
      <c r="G475" s="79"/>
      <c r="H475" s="30"/>
    </row>
    <row r="476" spans="1:8" ht="50.1" customHeight="1" x14ac:dyDescent="0.25">
      <c r="A476" s="1">
        <f t="shared" si="7"/>
        <v>464</v>
      </c>
      <c r="B476" s="74">
        <f>'Initial Client Information'!B476</f>
        <v>0</v>
      </c>
      <c r="C476" s="32">
        <f>'Initial Client Information'!C476</f>
        <v>0</v>
      </c>
      <c r="D476" s="75">
        <f>'Initial Client Information'!D476</f>
        <v>0</v>
      </c>
      <c r="E476" s="31">
        <f>'Initial Client Information'!E476</f>
        <v>0</v>
      </c>
      <c r="F476" s="108"/>
      <c r="G476" s="79"/>
      <c r="H476" s="30"/>
    </row>
    <row r="477" spans="1:8" ht="50.1" customHeight="1" x14ac:dyDescent="0.25">
      <c r="A477" s="1">
        <f t="shared" si="7"/>
        <v>465</v>
      </c>
      <c r="B477" s="74">
        <f>'Initial Client Information'!B477</f>
        <v>0</v>
      </c>
      <c r="C477" s="32">
        <f>'Initial Client Information'!C477</f>
        <v>0</v>
      </c>
      <c r="D477" s="75">
        <f>'Initial Client Information'!D477</f>
        <v>0</v>
      </c>
      <c r="E477" s="31">
        <f>'Initial Client Information'!E477</f>
        <v>0</v>
      </c>
      <c r="F477" s="108"/>
      <c r="G477" s="79"/>
      <c r="H477" s="30"/>
    </row>
    <row r="478" spans="1:8" ht="50.1" customHeight="1" x14ac:dyDescent="0.25">
      <c r="A478" s="1">
        <f t="shared" si="7"/>
        <v>466</v>
      </c>
      <c r="B478" s="74">
        <f>'Initial Client Information'!B478</f>
        <v>0</v>
      </c>
      <c r="C478" s="32">
        <f>'Initial Client Information'!C478</f>
        <v>0</v>
      </c>
      <c r="D478" s="75">
        <f>'Initial Client Information'!D478</f>
        <v>0</v>
      </c>
      <c r="E478" s="31">
        <f>'Initial Client Information'!E478</f>
        <v>0</v>
      </c>
      <c r="F478" s="108"/>
      <c r="G478" s="79"/>
      <c r="H478" s="30"/>
    </row>
    <row r="479" spans="1:8" ht="50.1" customHeight="1" x14ac:dyDescent="0.25">
      <c r="A479" s="1">
        <f t="shared" si="7"/>
        <v>467</v>
      </c>
      <c r="B479" s="74">
        <f>'Initial Client Information'!B479</f>
        <v>0</v>
      </c>
      <c r="C479" s="32">
        <f>'Initial Client Information'!C479</f>
        <v>0</v>
      </c>
      <c r="D479" s="75">
        <f>'Initial Client Information'!D479</f>
        <v>0</v>
      </c>
      <c r="E479" s="31">
        <f>'Initial Client Information'!E479</f>
        <v>0</v>
      </c>
      <c r="F479" s="108"/>
      <c r="G479" s="79"/>
      <c r="H479" s="30"/>
    </row>
    <row r="480" spans="1:8" ht="50.1" customHeight="1" x14ac:dyDescent="0.25">
      <c r="A480" s="1">
        <f t="shared" si="7"/>
        <v>468</v>
      </c>
      <c r="B480" s="74">
        <f>'Initial Client Information'!B480</f>
        <v>0</v>
      </c>
      <c r="C480" s="32">
        <f>'Initial Client Information'!C480</f>
        <v>0</v>
      </c>
      <c r="D480" s="75">
        <f>'Initial Client Information'!D480</f>
        <v>0</v>
      </c>
      <c r="E480" s="31">
        <f>'Initial Client Information'!E480</f>
        <v>0</v>
      </c>
      <c r="F480" s="108"/>
      <c r="G480" s="79"/>
      <c r="H480" s="30"/>
    </row>
    <row r="481" spans="1:8" ht="50.1" customHeight="1" x14ac:dyDescent="0.25">
      <c r="A481" s="1">
        <f t="shared" si="7"/>
        <v>469</v>
      </c>
      <c r="B481" s="74">
        <f>'Initial Client Information'!B481</f>
        <v>0</v>
      </c>
      <c r="C481" s="32">
        <f>'Initial Client Information'!C481</f>
        <v>0</v>
      </c>
      <c r="D481" s="75">
        <f>'Initial Client Information'!D481</f>
        <v>0</v>
      </c>
      <c r="E481" s="31">
        <f>'Initial Client Information'!E481</f>
        <v>0</v>
      </c>
      <c r="F481" s="108"/>
      <c r="G481" s="79"/>
      <c r="H481" s="30"/>
    </row>
    <row r="482" spans="1:8" ht="50.1" customHeight="1" x14ac:dyDescent="0.25">
      <c r="A482" s="1">
        <f t="shared" si="7"/>
        <v>470</v>
      </c>
      <c r="B482" s="74">
        <f>'Initial Client Information'!B482</f>
        <v>0</v>
      </c>
      <c r="C482" s="32">
        <f>'Initial Client Information'!C482</f>
        <v>0</v>
      </c>
      <c r="D482" s="75">
        <f>'Initial Client Information'!D482</f>
        <v>0</v>
      </c>
      <c r="E482" s="31">
        <f>'Initial Client Information'!E482</f>
        <v>0</v>
      </c>
      <c r="F482" s="108"/>
      <c r="G482" s="79"/>
      <c r="H482" s="30"/>
    </row>
    <row r="483" spans="1:8" ht="50.1" customHeight="1" x14ac:dyDescent="0.25">
      <c r="A483" s="1">
        <f t="shared" si="7"/>
        <v>471</v>
      </c>
      <c r="B483" s="74">
        <f>'Initial Client Information'!B483</f>
        <v>0</v>
      </c>
      <c r="C483" s="32">
        <f>'Initial Client Information'!C483</f>
        <v>0</v>
      </c>
      <c r="D483" s="75">
        <f>'Initial Client Information'!D483</f>
        <v>0</v>
      </c>
      <c r="E483" s="31">
        <f>'Initial Client Information'!E483</f>
        <v>0</v>
      </c>
      <c r="F483" s="108"/>
      <c r="G483" s="79"/>
      <c r="H483" s="30"/>
    </row>
    <row r="484" spans="1:8" ht="50.1" customHeight="1" x14ac:dyDescent="0.25">
      <c r="A484" s="1">
        <f t="shared" si="7"/>
        <v>472</v>
      </c>
      <c r="B484" s="74">
        <f>'Initial Client Information'!B484</f>
        <v>0</v>
      </c>
      <c r="C484" s="32">
        <f>'Initial Client Information'!C484</f>
        <v>0</v>
      </c>
      <c r="D484" s="75">
        <f>'Initial Client Information'!D484</f>
        <v>0</v>
      </c>
      <c r="E484" s="31">
        <f>'Initial Client Information'!E484</f>
        <v>0</v>
      </c>
      <c r="F484" s="108"/>
      <c r="G484" s="79"/>
      <c r="H484" s="30"/>
    </row>
    <row r="485" spans="1:8" ht="50.1" customHeight="1" x14ac:dyDescent="0.25">
      <c r="A485" s="1">
        <f t="shared" si="7"/>
        <v>473</v>
      </c>
      <c r="B485" s="74">
        <f>'Initial Client Information'!B485</f>
        <v>0</v>
      </c>
      <c r="C485" s="32">
        <f>'Initial Client Information'!C485</f>
        <v>0</v>
      </c>
      <c r="D485" s="75">
        <f>'Initial Client Information'!D485</f>
        <v>0</v>
      </c>
      <c r="E485" s="31">
        <f>'Initial Client Information'!E485</f>
        <v>0</v>
      </c>
      <c r="F485" s="108"/>
      <c r="G485" s="79"/>
      <c r="H485" s="30"/>
    </row>
    <row r="486" spans="1:8" ht="50.1" customHeight="1" x14ac:dyDescent="0.25">
      <c r="A486" s="1">
        <f t="shared" si="7"/>
        <v>474</v>
      </c>
      <c r="B486" s="74">
        <f>'Initial Client Information'!B486</f>
        <v>0</v>
      </c>
      <c r="C486" s="32">
        <f>'Initial Client Information'!C486</f>
        <v>0</v>
      </c>
      <c r="D486" s="75">
        <f>'Initial Client Information'!D486</f>
        <v>0</v>
      </c>
      <c r="E486" s="31">
        <f>'Initial Client Information'!E486</f>
        <v>0</v>
      </c>
      <c r="F486" s="108"/>
      <c r="G486" s="79"/>
      <c r="H486" s="30"/>
    </row>
    <row r="487" spans="1:8" ht="50.1" customHeight="1" x14ac:dyDescent="0.25">
      <c r="A487" s="1">
        <f t="shared" si="7"/>
        <v>475</v>
      </c>
      <c r="B487" s="74">
        <f>'Initial Client Information'!B487</f>
        <v>0</v>
      </c>
      <c r="C487" s="32">
        <f>'Initial Client Information'!C487</f>
        <v>0</v>
      </c>
      <c r="D487" s="75">
        <f>'Initial Client Information'!D487</f>
        <v>0</v>
      </c>
      <c r="E487" s="31">
        <f>'Initial Client Information'!E487</f>
        <v>0</v>
      </c>
      <c r="F487" s="108"/>
      <c r="G487" s="79"/>
      <c r="H487" s="30"/>
    </row>
    <row r="488" spans="1:8" ht="50.1" customHeight="1" x14ac:dyDescent="0.25">
      <c r="A488" s="1">
        <f t="shared" si="7"/>
        <v>476</v>
      </c>
      <c r="B488" s="74">
        <f>'Initial Client Information'!B488</f>
        <v>0</v>
      </c>
      <c r="C488" s="32">
        <f>'Initial Client Information'!C488</f>
        <v>0</v>
      </c>
      <c r="D488" s="75">
        <f>'Initial Client Information'!D488</f>
        <v>0</v>
      </c>
      <c r="E488" s="31">
        <f>'Initial Client Information'!E488</f>
        <v>0</v>
      </c>
      <c r="F488" s="108"/>
      <c r="G488" s="79"/>
      <c r="H488" s="30"/>
    </row>
    <row r="489" spans="1:8" ht="50.1" customHeight="1" x14ac:dyDescent="0.25">
      <c r="A489" s="1">
        <f t="shared" si="7"/>
        <v>477</v>
      </c>
      <c r="B489" s="74">
        <f>'Initial Client Information'!B489</f>
        <v>0</v>
      </c>
      <c r="C489" s="32">
        <f>'Initial Client Information'!C489</f>
        <v>0</v>
      </c>
      <c r="D489" s="75">
        <f>'Initial Client Information'!D489</f>
        <v>0</v>
      </c>
      <c r="E489" s="31">
        <f>'Initial Client Information'!E489</f>
        <v>0</v>
      </c>
      <c r="F489" s="108"/>
      <c r="G489" s="79"/>
      <c r="H489" s="30"/>
    </row>
    <row r="490" spans="1:8" ht="50.1" customHeight="1" x14ac:dyDescent="0.25">
      <c r="A490" s="1">
        <f t="shared" si="7"/>
        <v>478</v>
      </c>
      <c r="B490" s="74">
        <f>'Initial Client Information'!B490</f>
        <v>0</v>
      </c>
      <c r="C490" s="32">
        <f>'Initial Client Information'!C490</f>
        <v>0</v>
      </c>
      <c r="D490" s="75">
        <f>'Initial Client Information'!D490</f>
        <v>0</v>
      </c>
      <c r="E490" s="31">
        <f>'Initial Client Information'!E490</f>
        <v>0</v>
      </c>
      <c r="F490" s="108"/>
      <c r="G490" s="79"/>
      <c r="H490" s="30"/>
    </row>
    <row r="491" spans="1:8" ht="50.1" customHeight="1" x14ac:dyDescent="0.25">
      <c r="A491" s="1">
        <f t="shared" si="7"/>
        <v>479</v>
      </c>
      <c r="B491" s="74">
        <f>'Initial Client Information'!B491</f>
        <v>0</v>
      </c>
      <c r="C491" s="32">
        <f>'Initial Client Information'!C491</f>
        <v>0</v>
      </c>
      <c r="D491" s="75">
        <f>'Initial Client Information'!D491</f>
        <v>0</v>
      </c>
      <c r="E491" s="31">
        <f>'Initial Client Information'!E491</f>
        <v>0</v>
      </c>
      <c r="F491" s="108"/>
      <c r="G491" s="79"/>
      <c r="H491" s="30"/>
    </row>
    <row r="492" spans="1:8" ht="50.1" customHeight="1" x14ac:dyDescent="0.25">
      <c r="A492" s="1">
        <f t="shared" si="7"/>
        <v>480</v>
      </c>
      <c r="B492" s="74">
        <f>'Initial Client Information'!B492</f>
        <v>0</v>
      </c>
      <c r="C492" s="32">
        <f>'Initial Client Information'!C492</f>
        <v>0</v>
      </c>
      <c r="D492" s="75">
        <f>'Initial Client Information'!D492</f>
        <v>0</v>
      </c>
      <c r="E492" s="31">
        <f>'Initial Client Information'!E492</f>
        <v>0</v>
      </c>
      <c r="F492" s="108"/>
      <c r="G492" s="79"/>
      <c r="H492" s="30"/>
    </row>
    <row r="493" spans="1:8" ht="50.1" customHeight="1" x14ac:dyDescent="0.25">
      <c r="A493" s="1">
        <f t="shared" si="7"/>
        <v>481</v>
      </c>
      <c r="B493" s="74">
        <f>'Initial Client Information'!B493</f>
        <v>0</v>
      </c>
      <c r="C493" s="32">
        <f>'Initial Client Information'!C493</f>
        <v>0</v>
      </c>
      <c r="D493" s="75">
        <f>'Initial Client Information'!D493</f>
        <v>0</v>
      </c>
      <c r="E493" s="31">
        <f>'Initial Client Information'!E493</f>
        <v>0</v>
      </c>
      <c r="F493" s="108"/>
      <c r="G493" s="79"/>
      <c r="H493" s="30"/>
    </row>
    <row r="494" spans="1:8" ht="50.1" customHeight="1" x14ac:dyDescent="0.25">
      <c r="A494" s="1">
        <f t="shared" si="7"/>
        <v>482</v>
      </c>
      <c r="B494" s="74">
        <f>'Initial Client Information'!B494</f>
        <v>0</v>
      </c>
      <c r="C494" s="32">
        <f>'Initial Client Information'!C494</f>
        <v>0</v>
      </c>
      <c r="D494" s="75">
        <f>'Initial Client Information'!D494</f>
        <v>0</v>
      </c>
      <c r="E494" s="31">
        <f>'Initial Client Information'!E494</f>
        <v>0</v>
      </c>
      <c r="F494" s="108"/>
      <c r="G494" s="79"/>
      <c r="H494" s="30"/>
    </row>
    <row r="495" spans="1:8" ht="50.1" customHeight="1" x14ac:dyDescent="0.25">
      <c r="A495" s="1">
        <f t="shared" si="7"/>
        <v>483</v>
      </c>
      <c r="B495" s="74">
        <f>'Initial Client Information'!B495</f>
        <v>0</v>
      </c>
      <c r="C495" s="32">
        <f>'Initial Client Information'!C495</f>
        <v>0</v>
      </c>
      <c r="D495" s="75">
        <f>'Initial Client Information'!D495</f>
        <v>0</v>
      </c>
      <c r="E495" s="31">
        <f>'Initial Client Information'!E495</f>
        <v>0</v>
      </c>
      <c r="F495" s="108"/>
      <c r="G495" s="79"/>
      <c r="H495" s="30"/>
    </row>
    <row r="496" spans="1:8" ht="50.1" customHeight="1" x14ac:dyDescent="0.25">
      <c r="A496" s="1">
        <f t="shared" si="7"/>
        <v>484</v>
      </c>
      <c r="B496" s="74">
        <f>'Initial Client Information'!B496</f>
        <v>0</v>
      </c>
      <c r="C496" s="32">
        <f>'Initial Client Information'!C496</f>
        <v>0</v>
      </c>
      <c r="D496" s="75">
        <f>'Initial Client Information'!D496</f>
        <v>0</v>
      </c>
      <c r="E496" s="31">
        <f>'Initial Client Information'!E496</f>
        <v>0</v>
      </c>
      <c r="F496" s="108"/>
      <c r="G496" s="79"/>
      <c r="H496" s="30"/>
    </row>
    <row r="497" spans="1:8" ht="50.1" customHeight="1" x14ac:dyDescent="0.25">
      <c r="A497" s="1">
        <f t="shared" si="7"/>
        <v>485</v>
      </c>
      <c r="B497" s="74">
        <f>'Initial Client Information'!B497</f>
        <v>0</v>
      </c>
      <c r="C497" s="32">
        <f>'Initial Client Information'!C497</f>
        <v>0</v>
      </c>
      <c r="D497" s="75">
        <f>'Initial Client Information'!D497</f>
        <v>0</v>
      </c>
      <c r="E497" s="31">
        <f>'Initial Client Information'!E497</f>
        <v>0</v>
      </c>
      <c r="F497" s="108"/>
      <c r="G497" s="79"/>
      <c r="H497" s="30"/>
    </row>
    <row r="498" spans="1:8" ht="50.1" customHeight="1" x14ac:dyDescent="0.25">
      <c r="A498" s="1">
        <f t="shared" si="7"/>
        <v>486</v>
      </c>
      <c r="B498" s="74">
        <f>'Initial Client Information'!B498</f>
        <v>0</v>
      </c>
      <c r="C498" s="32">
        <f>'Initial Client Information'!C498</f>
        <v>0</v>
      </c>
      <c r="D498" s="75">
        <f>'Initial Client Information'!D498</f>
        <v>0</v>
      </c>
      <c r="E498" s="31">
        <f>'Initial Client Information'!E498</f>
        <v>0</v>
      </c>
      <c r="F498" s="108"/>
      <c r="G498" s="79"/>
      <c r="H498" s="30"/>
    </row>
    <row r="499" spans="1:8" ht="50.1" customHeight="1" x14ac:dyDescent="0.25">
      <c r="A499" s="1">
        <f t="shared" si="7"/>
        <v>487</v>
      </c>
      <c r="B499" s="74">
        <f>'Initial Client Information'!B499</f>
        <v>0</v>
      </c>
      <c r="C499" s="32">
        <f>'Initial Client Information'!C499</f>
        <v>0</v>
      </c>
      <c r="D499" s="75">
        <f>'Initial Client Information'!D499</f>
        <v>0</v>
      </c>
      <c r="E499" s="31">
        <f>'Initial Client Information'!E499</f>
        <v>0</v>
      </c>
      <c r="F499" s="108"/>
      <c r="G499" s="79"/>
      <c r="H499" s="30"/>
    </row>
    <row r="500" spans="1:8" ht="50.1" customHeight="1" x14ac:dyDescent="0.25">
      <c r="A500" s="1">
        <f t="shared" si="7"/>
        <v>488</v>
      </c>
      <c r="B500" s="74">
        <f>'Initial Client Information'!B500</f>
        <v>0</v>
      </c>
      <c r="C500" s="32">
        <f>'Initial Client Information'!C500</f>
        <v>0</v>
      </c>
      <c r="D500" s="75">
        <f>'Initial Client Information'!D500</f>
        <v>0</v>
      </c>
      <c r="E500" s="31">
        <f>'Initial Client Information'!E500</f>
        <v>0</v>
      </c>
      <c r="F500" s="108"/>
      <c r="G500" s="79"/>
      <c r="H500" s="30"/>
    </row>
    <row r="501" spans="1:8" ht="50.1" customHeight="1" x14ac:dyDescent="0.25">
      <c r="A501" s="1">
        <f t="shared" si="7"/>
        <v>489</v>
      </c>
      <c r="B501" s="74">
        <f>'Initial Client Information'!B501</f>
        <v>0</v>
      </c>
      <c r="C501" s="32">
        <f>'Initial Client Information'!C501</f>
        <v>0</v>
      </c>
      <c r="D501" s="75">
        <f>'Initial Client Information'!D501</f>
        <v>0</v>
      </c>
      <c r="E501" s="31">
        <f>'Initial Client Information'!E501</f>
        <v>0</v>
      </c>
      <c r="F501" s="108"/>
      <c r="G501" s="79"/>
      <c r="H501" s="30"/>
    </row>
    <row r="502" spans="1:8" ht="50.1" customHeight="1" x14ac:dyDescent="0.25">
      <c r="A502" s="1">
        <f t="shared" si="7"/>
        <v>490</v>
      </c>
      <c r="B502" s="74">
        <f>'Initial Client Information'!B502</f>
        <v>0</v>
      </c>
      <c r="C502" s="32">
        <f>'Initial Client Information'!C502</f>
        <v>0</v>
      </c>
      <c r="D502" s="75">
        <f>'Initial Client Information'!D502</f>
        <v>0</v>
      </c>
      <c r="E502" s="31">
        <f>'Initial Client Information'!E502</f>
        <v>0</v>
      </c>
      <c r="F502" s="108"/>
      <c r="G502" s="79"/>
      <c r="H502" s="30"/>
    </row>
    <row r="503" spans="1:8" ht="50.1" customHeight="1" x14ac:dyDescent="0.25">
      <c r="A503" s="1">
        <f t="shared" si="7"/>
        <v>491</v>
      </c>
      <c r="B503" s="74">
        <f>'Initial Client Information'!B503</f>
        <v>0</v>
      </c>
      <c r="C503" s="32">
        <f>'Initial Client Information'!C503</f>
        <v>0</v>
      </c>
      <c r="D503" s="75">
        <f>'Initial Client Information'!D503</f>
        <v>0</v>
      </c>
      <c r="E503" s="31">
        <f>'Initial Client Information'!E503</f>
        <v>0</v>
      </c>
      <c r="F503" s="108"/>
      <c r="G503" s="79"/>
      <c r="H503" s="30"/>
    </row>
    <row r="504" spans="1:8" ht="50.1" customHeight="1" x14ac:dyDescent="0.25">
      <c r="A504" s="1">
        <f t="shared" si="7"/>
        <v>492</v>
      </c>
      <c r="B504" s="74">
        <f>'Initial Client Information'!B504</f>
        <v>0</v>
      </c>
      <c r="C504" s="32">
        <f>'Initial Client Information'!C504</f>
        <v>0</v>
      </c>
      <c r="D504" s="75">
        <f>'Initial Client Information'!D504</f>
        <v>0</v>
      </c>
      <c r="E504" s="31">
        <f>'Initial Client Information'!E504</f>
        <v>0</v>
      </c>
      <c r="F504" s="108"/>
      <c r="G504" s="79"/>
      <c r="H504" s="30"/>
    </row>
    <row r="505" spans="1:8" ht="50.1" customHeight="1" x14ac:dyDescent="0.25">
      <c r="A505" s="1">
        <f t="shared" si="7"/>
        <v>493</v>
      </c>
      <c r="B505" s="74">
        <f>'Initial Client Information'!B505</f>
        <v>0</v>
      </c>
      <c r="C505" s="32">
        <f>'Initial Client Information'!C505</f>
        <v>0</v>
      </c>
      <c r="D505" s="75">
        <f>'Initial Client Information'!D505</f>
        <v>0</v>
      </c>
      <c r="E505" s="31">
        <f>'Initial Client Information'!E505</f>
        <v>0</v>
      </c>
      <c r="F505" s="108"/>
      <c r="G505" s="79"/>
      <c r="H505" s="30"/>
    </row>
    <row r="506" spans="1:8" ht="50.1" customHeight="1" x14ac:dyDescent="0.25">
      <c r="A506" s="1">
        <f t="shared" si="7"/>
        <v>494</v>
      </c>
      <c r="B506" s="74">
        <f>'Initial Client Information'!B506</f>
        <v>0</v>
      </c>
      <c r="C506" s="32">
        <f>'Initial Client Information'!C506</f>
        <v>0</v>
      </c>
      <c r="D506" s="75">
        <f>'Initial Client Information'!D506</f>
        <v>0</v>
      </c>
      <c r="E506" s="31">
        <f>'Initial Client Information'!E506</f>
        <v>0</v>
      </c>
      <c r="F506" s="108"/>
      <c r="G506" s="79"/>
      <c r="H506" s="30"/>
    </row>
    <row r="507" spans="1:8" ht="50.1" customHeight="1" x14ac:dyDescent="0.25">
      <c r="A507" s="1">
        <f t="shared" si="7"/>
        <v>495</v>
      </c>
      <c r="B507" s="74">
        <f>'Initial Client Information'!B507</f>
        <v>0</v>
      </c>
      <c r="C507" s="32">
        <f>'Initial Client Information'!C507</f>
        <v>0</v>
      </c>
      <c r="D507" s="75">
        <f>'Initial Client Information'!D507</f>
        <v>0</v>
      </c>
      <c r="E507" s="31">
        <f>'Initial Client Information'!E507</f>
        <v>0</v>
      </c>
      <c r="F507" s="108"/>
      <c r="G507" s="79"/>
      <c r="H507" s="30"/>
    </row>
    <row r="508" spans="1:8" ht="50.1" customHeight="1" x14ac:dyDescent="0.25">
      <c r="A508" s="1">
        <f t="shared" si="7"/>
        <v>496</v>
      </c>
      <c r="B508" s="74">
        <f>'Initial Client Information'!B508</f>
        <v>0</v>
      </c>
      <c r="C508" s="32">
        <f>'Initial Client Information'!C508</f>
        <v>0</v>
      </c>
      <c r="D508" s="75">
        <f>'Initial Client Information'!D508</f>
        <v>0</v>
      </c>
      <c r="E508" s="31">
        <f>'Initial Client Information'!E508</f>
        <v>0</v>
      </c>
      <c r="F508" s="108"/>
      <c r="G508" s="79"/>
      <c r="H508" s="30"/>
    </row>
    <row r="509" spans="1:8" ht="50.1" customHeight="1" x14ac:dyDescent="0.25">
      <c r="A509" s="1">
        <f t="shared" si="7"/>
        <v>497</v>
      </c>
      <c r="B509" s="74">
        <f>'Initial Client Information'!B509</f>
        <v>0</v>
      </c>
      <c r="C509" s="32">
        <f>'Initial Client Information'!C509</f>
        <v>0</v>
      </c>
      <c r="D509" s="75">
        <f>'Initial Client Information'!D509</f>
        <v>0</v>
      </c>
      <c r="E509" s="31">
        <f>'Initial Client Information'!E509</f>
        <v>0</v>
      </c>
      <c r="F509" s="108"/>
      <c r="G509" s="79"/>
      <c r="H509" s="30"/>
    </row>
    <row r="510" spans="1:8" ht="50.1" customHeight="1" x14ac:dyDescent="0.25">
      <c r="A510" s="1">
        <f t="shared" si="7"/>
        <v>498</v>
      </c>
      <c r="B510" s="74">
        <f>'Initial Client Information'!B510</f>
        <v>0</v>
      </c>
      <c r="C510" s="32">
        <f>'Initial Client Information'!C510</f>
        <v>0</v>
      </c>
      <c r="D510" s="75">
        <f>'Initial Client Information'!D510</f>
        <v>0</v>
      </c>
      <c r="E510" s="31">
        <f>'Initial Client Information'!E510</f>
        <v>0</v>
      </c>
      <c r="F510" s="108"/>
      <c r="G510" s="79"/>
      <c r="H510" s="30"/>
    </row>
    <row r="511" spans="1:8" ht="50.1" customHeight="1" x14ac:dyDescent="0.25">
      <c r="A511" s="1">
        <f t="shared" si="7"/>
        <v>499</v>
      </c>
      <c r="B511" s="74">
        <f>'Initial Client Information'!B511</f>
        <v>0</v>
      </c>
      <c r="C511" s="32">
        <f>'Initial Client Information'!C511</f>
        <v>0</v>
      </c>
      <c r="D511" s="75">
        <f>'Initial Client Information'!D511</f>
        <v>0</v>
      </c>
      <c r="E511" s="31">
        <f>'Initial Client Information'!E511</f>
        <v>0</v>
      </c>
      <c r="F511" s="108"/>
      <c r="G511" s="79"/>
      <c r="H511" s="30"/>
    </row>
    <row r="512" spans="1:8" ht="50.1" customHeight="1" x14ac:dyDescent="0.25">
      <c r="A512" s="1">
        <f t="shared" si="7"/>
        <v>500</v>
      </c>
      <c r="B512" s="74">
        <f>'Initial Client Information'!B512</f>
        <v>0</v>
      </c>
      <c r="C512" s="32">
        <f>'Initial Client Information'!C512</f>
        <v>0</v>
      </c>
      <c r="D512" s="75">
        <f>'Initial Client Information'!D512</f>
        <v>0</v>
      </c>
      <c r="E512" s="31">
        <f>'Initial Client Information'!E512</f>
        <v>0</v>
      </c>
      <c r="F512" s="108"/>
      <c r="G512" s="79"/>
      <c r="H512" s="30"/>
    </row>
  </sheetData>
  <sheetProtection algorithmName="SHA-512" hashValue="KuCFjp4EQmpIQHzOSeTfXLDUdDKL2MdEo0xqkFhJ7Ra0dVYxy345X74vL/PFxOmZRzEldZ9E86n/r8RlCjodFw==" saltValue="TRW5hQFd3DuEvBGSTLE+Ww==" spinCount="100000" sheet="1" objects="1" scenarios="1"/>
  <mergeCells count="14">
    <mergeCell ref="D9:E9"/>
    <mergeCell ref="A10:H10"/>
    <mergeCell ref="A11:H11"/>
    <mergeCell ref="A9:C9"/>
    <mergeCell ref="D5:F5"/>
    <mergeCell ref="D6:F6"/>
    <mergeCell ref="D7:F8"/>
    <mergeCell ref="A7:C7"/>
    <mergeCell ref="A8:C8"/>
    <mergeCell ref="A2:H2"/>
    <mergeCell ref="A3:H3"/>
    <mergeCell ref="A4:H4"/>
    <mergeCell ref="A5:C5"/>
    <mergeCell ref="A6:C6"/>
  </mergeCells>
  <dataValidations xWindow="430" yWindow="515" count="5">
    <dataValidation allowBlank="1" showInputMessage="1" showErrorMessage="1" prompt="will auto populate from Initial Client Information tab. " sqref="D13:E512" xr:uid="{B3998DCE-2789-45B3-BFCB-97035F413B2A}"/>
    <dataValidation allowBlank="1" showInputMessage="1" showErrorMessage="1" prompt="Provide a brief narrative of where the client went after their discharge from the program. " sqref="H13:H512" xr:uid="{F75A735C-9661-48C6-9165-20286A8AA9B0}"/>
    <dataValidation type="date" operator="greaterThanOrEqual" allowBlank="1" showInputMessage="1" showErrorMessage="1" prompt="Use MM/DD/YYYY format. Date must be equal or greater than Date of Admission listed in Column E. " sqref="F13:F512" xr:uid="{5585FEF5-F77D-4BBC-A567-F5929C1F0CF7}">
      <formula1>E13</formula1>
    </dataValidation>
    <dataValidation allowBlank="1" showInputMessage="1" showErrorMessage="1" prompt="will auto populate from Initial Client Information" sqref="B13:C512" xr:uid="{38D454DE-B575-4515-8A3C-3F4E385B440F}"/>
    <dataValidation type="date" operator="greaterThanOrEqual" allowBlank="1" showInputMessage="1" showErrorMessage="1" prompt="Use MM/DD/YYYY format. Date must be equal or greater than Date of Admission listed in Column E. " sqref="F13:F24" xr:uid="{11CD2D91-A5C7-4174-9B0D-8C2C549F40C6}">
      <formula1>J13</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430" yWindow="515" count="3">
        <x14:dataValidation type="list" allowBlank="1" showInputMessage="1" showErrorMessage="1" prompt="Select an option from drop-down list. " xr:uid="{AF840556-B08E-4E20-8DB1-EBC39D920767}">
          <x14:formula1>
            <xm:f>boxes!$AC$28:$AC$31</xm:f>
          </x14:formula1>
          <xm:sqref>G13:G512</xm:sqref>
        </x14:dataValidation>
        <x14:dataValidation type="list" allowBlank="1" showInputMessage="1" showErrorMessage="1" xr:uid="{96CF4F8B-ABA0-4BC3-A918-15A98D44CE81}">
          <x14:formula1>
            <xm:f>boxes!$Z$41:$Z$47</xm:f>
          </x14:formula1>
          <xm:sqref>F9</xm:sqref>
        </x14:dataValidation>
        <x14:dataValidation type="list" allowBlank="1" showInputMessage="1" showErrorMessage="1" xr:uid="{E6017A97-E43A-452B-B165-CFF0FEAB4BF1}">
          <x14:formula1>
            <xm:f>boxes!$O$2:$O$5</xm:f>
          </x14:formula1>
          <xm:sqref>D9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AA3F2-64AE-4690-8B86-F453782BABB5}">
  <sheetPr>
    <tabColor theme="7" tint="-0.499984740745262"/>
  </sheetPr>
  <dimension ref="A1:CV79"/>
  <sheetViews>
    <sheetView zoomScaleNormal="100" workbookViewId="0">
      <pane ySplit="1" topLeftCell="A2" activePane="bottomLeft" state="frozen"/>
      <selection pane="bottomLeft" activeCell="Y74" sqref="Y74:AA74"/>
    </sheetView>
  </sheetViews>
  <sheetFormatPr defaultColWidth="8.85546875" defaultRowHeight="15" x14ac:dyDescent="0.25"/>
  <cols>
    <col min="1" max="6" width="4.28515625" customWidth="1"/>
    <col min="7" max="7" width="5" customWidth="1"/>
    <col min="8" max="9" width="4.28515625" customWidth="1"/>
    <col min="10" max="10" width="3.7109375" customWidth="1"/>
    <col min="11" max="11" width="4.28515625" customWidth="1"/>
    <col min="12" max="12" width="5.28515625" customWidth="1"/>
    <col min="13" max="13" width="4.28515625" customWidth="1"/>
    <col min="14" max="14" width="4.7109375" customWidth="1"/>
    <col min="15" max="49" width="4.28515625" customWidth="1"/>
    <col min="50" max="52" width="6.7109375" customWidth="1"/>
    <col min="53" max="53" width="4.28515625" customWidth="1"/>
    <col min="54" max="54" width="20.5703125" customWidth="1"/>
    <col min="55" max="58" width="4.28515625" customWidth="1"/>
    <col min="59" max="103" width="4.7109375" customWidth="1"/>
  </cols>
  <sheetData>
    <row r="1" spans="1:48" ht="15.75" x14ac:dyDescent="0.25">
      <c r="A1" s="262" t="str">
        <f>'INITIAL SETUP'!A1</f>
        <v>WV Bureau for Behavioral Health - Adult Mental Health Services (Group Homes, Day Support)  R20240601</v>
      </c>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row>
    <row r="2" spans="1:48" ht="15.75" x14ac:dyDescent="0.25">
      <c r="A2" s="262" t="str">
        <f>'INITIAL SETUP'!A2</f>
        <v>Grant Year:  FY 2025 (07/01/2024 - 06/30/2025)</v>
      </c>
      <c r="B2" s="262"/>
      <c r="C2" s="262"/>
      <c r="D2" s="262"/>
      <c r="E2" s="262"/>
      <c r="F2" s="262"/>
      <c r="G2" s="262"/>
      <c r="H2" s="262"/>
      <c r="I2" s="262"/>
      <c r="J2" s="262"/>
      <c r="K2" s="262"/>
      <c r="L2" s="262"/>
      <c r="M2" s="262"/>
      <c r="N2" s="262"/>
      <c r="O2" s="262"/>
      <c r="P2" s="262"/>
      <c r="Q2" s="262"/>
      <c r="R2" s="262"/>
      <c r="S2" s="262"/>
      <c r="T2" s="262"/>
      <c r="U2" s="262"/>
      <c r="V2" s="262"/>
      <c r="W2" s="262"/>
      <c r="X2" s="262"/>
      <c r="Y2" s="262"/>
      <c r="Z2" s="262"/>
      <c r="AA2" s="262"/>
      <c r="AB2" s="262"/>
      <c r="AC2" s="262"/>
      <c r="AD2" s="262"/>
      <c r="AE2" s="262"/>
      <c r="AF2" s="262"/>
      <c r="AG2" s="262"/>
      <c r="AH2" s="262"/>
      <c r="AI2" s="262"/>
      <c r="AJ2" s="262"/>
      <c r="AK2" s="262"/>
      <c r="AL2" s="262"/>
      <c r="AM2" s="262"/>
      <c r="AN2" s="262"/>
      <c r="AO2" s="262"/>
      <c r="AP2" s="262"/>
      <c r="AQ2" s="262"/>
      <c r="AR2" s="262"/>
      <c r="AS2" s="262"/>
      <c r="AT2" s="262"/>
      <c r="AU2" s="262"/>
      <c r="AV2" s="262"/>
    </row>
    <row r="3" spans="1:48" ht="15.75" x14ac:dyDescent="0.25">
      <c r="A3" s="423" t="str">
        <f>'INITIAL SETUP'!A3</f>
        <v xml:space="preserve">Program reports need to be submitted electronically, via e-mail to BBHReporting@wv.gov  within 25 calendar days of the end of each month </v>
      </c>
      <c r="B3" s="423"/>
      <c r="C3" s="423"/>
      <c r="D3" s="423"/>
      <c r="E3" s="423"/>
      <c r="F3" s="423"/>
      <c r="G3" s="423"/>
      <c r="H3" s="423"/>
      <c r="I3" s="423"/>
      <c r="J3" s="423"/>
      <c r="K3" s="423"/>
      <c r="L3" s="423"/>
      <c r="M3" s="423"/>
      <c r="N3" s="423"/>
      <c r="O3" s="423"/>
      <c r="P3" s="423"/>
      <c r="Q3" s="423"/>
      <c r="R3" s="423"/>
      <c r="S3" s="423"/>
      <c r="T3" s="423"/>
      <c r="U3" s="423"/>
      <c r="V3" s="423"/>
      <c r="W3" s="423"/>
      <c r="X3" s="423"/>
      <c r="Y3" s="423"/>
      <c r="Z3" s="423"/>
      <c r="AA3" s="423"/>
      <c r="AB3" s="423"/>
      <c r="AC3" s="423"/>
      <c r="AD3" s="423"/>
      <c r="AE3" s="423"/>
      <c r="AF3" s="423"/>
      <c r="AG3" s="423"/>
      <c r="AH3" s="423"/>
      <c r="AI3" s="423"/>
      <c r="AJ3" s="423"/>
      <c r="AK3" s="423"/>
      <c r="AL3" s="423"/>
      <c r="AM3" s="423"/>
      <c r="AN3" s="423"/>
      <c r="AO3" s="423"/>
      <c r="AP3" s="423"/>
      <c r="AQ3" s="423"/>
      <c r="AR3" s="423"/>
      <c r="AS3" s="423"/>
      <c r="AT3" s="423"/>
      <c r="AU3" s="423"/>
      <c r="AV3" s="423"/>
    </row>
    <row r="4" spans="1:48" x14ac:dyDescent="0.25">
      <c r="A4" s="200" t="s">
        <v>8</v>
      </c>
      <c r="B4" s="201"/>
      <c r="C4" s="201"/>
      <c r="D4" s="201"/>
      <c r="E4" s="201"/>
      <c r="F4" s="201"/>
      <c r="G4" s="201"/>
      <c r="H4" s="201"/>
      <c r="I4" s="202"/>
      <c r="J4" s="219">
        <f>'INITIAL SETUP'!L4</f>
        <v>0</v>
      </c>
      <c r="K4" s="220"/>
      <c r="L4" s="220"/>
      <c r="M4" s="220"/>
      <c r="N4" s="220"/>
      <c r="O4" s="220"/>
      <c r="P4" s="220"/>
      <c r="Q4" s="220"/>
      <c r="R4" s="220"/>
      <c r="S4" s="220"/>
      <c r="T4" s="220"/>
      <c r="U4" s="220"/>
      <c r="V4" s="220"/>
      <c r="W4" s="221"/>
      <c r="X4" s="210" t="s">
        <v>2</v>
      </c>
      <c r="Y4" s="211"/>
      <c r="Z4" s="211"/>
      <c r="AA4" s="211"/>
      <c r="AB4" s="211"/>
      <c r="AC4" s="211"/>
      <c r="AD4" s="211"/>
      <c r="AE4" s="211"/>
      <c r="AF4" s="211"/>
      <c r="AG4" s="212"/>
      <c r="AH4" s="219">
        <f>'INITIAL SETUP'!AJ4</f>
        <v>0</v>
      </c>
      <c r="AI4" s="220"/>
      <c r="AJ4" s="220"/>
      <c r="AK4" s="220"/>
      <c r="AL4" s="220"/>
      <c r="AM4" s="220"/>
      <c r="AN4" s="220"/>
      <c r="AO4" s="220"/>
      <c r="AP4" s="220"/>
      <c r="AQ4" s="220"/>
      <c r="AR4" s="220"/>
      <c r="AS4" s="220"/>
      <c r="AT4" s="220"/>
      <c r="AU4" s="220"/>
      <c r="AV4" s="221"/>
    </row>
    <row r="5" spans="1:48" x14ac:dyDescent="0.25">
      <c r="A5" s="200" t="s">
        <v>10</v>
      </c>
      <c r="B5" s="201"/>
      <c r="C5" s="201"/>
      <c r="D5" s="201"/>
      <c r="E5" s="201"/>
      <c r="F5" s="201"/>
      <c r="G5" s="201"/>
      <c r="H5" s="201"/>
      <c r="I5" s="202"/>
      <c r="J5" s="219">
        <f>'INITIAL SETUP'!L5</f>
        <v>0</v>
      </c>
      <c r="K5" s="220"/>
      <c r="L5" s="220"/>
      <c r="M5" s="220"/>
      <c r="N5" s="220"/>
      <c r="O5" s="220"/>
      <c r="P5" s="220"/>
      <c r="Q5" s="220"/>
      <c r="R5" s="220"/>
      <c r="S5" s="220"/>
      <c r="T5" s="220"/>
      <c r="U5" s="220"/>
      <c r="V5" s="220"/>
      <c r="W5" s="221"/>
      <c r="X5" s="210" t="s">
        <v>9</v>
      </c>
      <c r="Y5" s="211"/>
      <c r="Z5" s="211"/>
      <c r="AA5" s="211"/>
      <c r="AB5" s="211"/>
      <c r="AC5" s="211"/>
      <c r="AD5" s="211"/>
      <c r="AE5" s="211"/>
      <c r="AF5" s="211"/>
      <c r="AG5" s="212"/>
      <c r="AH5" s="219">
        <f>'INITIAL SETUP'!AJ5</f>
        <v>0</v>
      </c>
      <c r="AI5" s="220"/>
      <c r="AJ5" s="220"/>
      <c r="AK5" s="220"/>
      <c r="AL5" s="220"/>
      <c r="AM5" s="220"/>
      <c r="AN5" s="220"/>
      <c r="AO5" s="220"/>
      <c r="AP5" s="220"/>
      <c r="AQ5" s="220"/>
      <c r="AR5" s="220"/>
      <c r="AS5" s="220"/>
      <c r="AT5" s="220"/>
      <c r="AU5" s="220"/>
      <c r="AV5" s="221"/>
    </row>
    <row r="6" spans="1:48" x14ac:dyDescent="0.25">
      <c r="A6" s="228" t="s">
        <v>0</v>
      </c>
      <c r="B6" s="229"/>
      <c r="C6" s="229"/>
      <c r="D6" s="229"/>
      <c r="E6" s="229"/>
      <c r="F6" s="229"/>
      <c r="G6" s="229"/>
      <c r="H6" s="229"/>
      <c r="I6" s="230"/>
      <c r="J6" s="234">
        <f>'INITIAL SETUP'!L6</f>
        <v>0</v>
      </c>
      <c r="K6" s="235"/>
      <c r="L6" s="235"/>
      <c r="M6" s="235"/>
      <c r="N6" s="235"/>
      <c r="O6" s="235"/>
      <c r="P6" s="235"/>
      <c r="Q6" s="235"/>
      <c r="R6" s="235"/>
      <c r="S6" s="235"/>
      <c r="T6" s="235"/>
      <c r="U6" s="235"/>
      <c r="V6" s="235"/>
      <c r="W6" s="236"/>
      <c r="X6" s="210" t="s">
        <v>3</v>
      </c>
      <c r="Y6" s="211"/>
      <c r="Z6" s="211"/>
      <c r="AA6" s="211"/>
      <c r="AB6" s="211"/>
      <c r="AC6" s="211"/>
      <c r="AD6" s="211"/>
      <c r="AE6" s="211"/>
      <c r="AF6" s="211"/>
      <c r="AG6" s="212"/>
      <c r="AH6" s="219">
        <f>'INITIAL SETUP'!AJ6</f>
        <v>0</v>
      </c>
      <c r="AI6" s="220"/>
      <c r="AJ6" s="220"/>
      <c r="AK6" s="220"/>
      <c r="AL6" s="220"/>
      <c r="AM6" s="220"/>
      <c r="AN6" s="220"/>
      <c r="AO6" s="220"/>
      <c r="AP6" s="220"/>
      <c r="AQ6" s="220"/>
      <c r="AR6" s="220"/>
      <c r="AS6" s="220"/>
      <c r="AT6" s="220"/>
      <c r="AU6" s="220"/>
      <c r="AV6" s="221"/>
    </row>
    <row r="7" spans="1:48" x14ac:dyDescent="0.25">
      <c r="A7" s="231"/>
      <c r="B7" s="232"/>
      <c r="C7" s="232"/>
      <c r="D7" s="232"/>
      <c r="E7" s="232"/>
      <c r="F7" s="232"/>
      <c r="G7" s="232"/>
      <c r="H7" s="232"/>
      <c r="I7" s="233"/>
      <c r="J7" s="237"/>
      <c r="K7" s="238"/>
      <c r="L7" s="238"/>
      <c r="M7" s="238"/>
      <c r="N7" s="238"/>
      <c r="O7" s="238"/>
      <c r="P7" s="238"/>
      <c r="Q7" s="238"/>
      <c r="R7" s="238"/>
      <c r="S7" s="238"/>
      <c r="T7" s="238"/>
      <c r="U7" s="238"/>
      <c r="V7" s="238"/>
      <c r="W7" s="239"/>
      <c r="X7" s="200" t="s">
        <v>12</v>
      </c>
      <c r="Y7" s="201"/>
      <c r="Z7" s="201"/>
      <c r="AA7" s="201"/>
      <c r="AB7" s="201"/>
      <c r="AC7" s="201"/>
      <c r="AD7" s="201"/>
      <c r="AE7" s="201"/>
      <c r="AF7" s="201"/>
      <c r="AG7" s="202"/>
      <c r="AH7" s="219">
        <f>'INITIAL SETUP'!AJ7</f>
        <v>0</v>
      </c>
      <c r="AI7" s="220"/>
      <c r="AJ7" s="220"/>
      <c r="AK7" s="220"/>
      <c r="AL7" s="220"/>
      <c r="AM7" s="220"/>
      <c r="AN7" s="220"/>
      <c r="AO7" s="220"/>
      <c r="AP7" s="220"/>
      <c r="AQ7" s="220"/>
      <c r="AR7" s="220"/>
      <c r="AS7" s="220"/>
      <c r="AT7" s="220"/>
      <c r="AU7" s="220"/>
      <c r="AV7" s="221"/>
    </row>
    <row r="8" spans="1:48" x14ac:dyDescent="0.25">
      <c r="A8" s="200" t="s">
        <v>11</v>
      </c>
      <c r="B8" s="201"/>
      <c r="C8" s="201"/>
      <c r="D8" s="201"/>
      <c r="E8" s="201"/>
      <c r="F8" s="201"/>
      <c r="G8" s="201"/>
      <c r="H8" s="201"/>
      <c r="I8" s="202"/>
      <c r="J8" s="244" t="s">
        <v>28</v>
      </c>
      <c r="K8" s="245"/>
      <c r="L8" s="246"/>
      <c r="M8" s="417" t="str">
        <f>'INITIAL SETUP'!O8</f>
        <v>July</v>
      </c>
      <c r="N8" s="418"/>
      <c r="O8" s="418"/>
      <c r="P8" s="419"/>
      <c r="Q8" s="244" t="s">
        <v>29</v>
      </c>
      <c r="R8" s="245"/>
      <c r="S8" s="246"/>
      <c r="T8" s="420">
        <f>'INITIAL SETUP'!V8</f>
        <v>2024</v>
      </c>
      <c r="U8" s="421"/>
      <c r="V8" s="421"/>
      <c r="W8" s="422"/>
      <c r="X8" s="200" t="s">
        <v>13</v>
      </c>
      <c r="Y8" s="201"/>
      <c r="Z8" s="201"/>
      <c r="AA8" s="201"/>
      <c r="AB8" s="201"/>
      <c r="AC8" s="201"/>
      <c r="AD8" s="201"/>
      <c r="AE8" s="201"/>
      <c r="AF8" s="201"/>
      <c r="AG8" s="202"/>
      <c r="AH8" s="240">
        <f>'INITIAL SETUP'!AJ8</f>
        <v>0</v>
      </c>
      <c r="AI8" s="241"/>
      <c r="AJ8" s="241"/>
      <c r="AK8" s="241"/>
      <c r="AL8" s="241"/>
      <c r="AM8" s="241"/>
      <c r="AN8" s="241"/>
      <c r="AO8" s="241"/>
      <c r="AP8" s="241"/>
      <c r="AQ8" s="241"/>
      <c r="AR8" s="241"/>
      <c r="AS8" s="241"/>
      <c r="AT8" s="241"/>
      <c r="AU8" s="241"/>
      <c r="AV8" s="242"/>
    </row>
    <row r="9" spans="1:48" ht="30" customHeight="1" x14ac:dyDescent="0.25">
      <c r="A9" s="416" t="s">
        <v>129</v>
      </c>
      <c r="B9" s="416"/>
      <c r="C9" s="416"/>
      <c r="D9" s="416"/>
      <c r="E9" s="416"/>
      <c r="F9" s="416"/>
      <c r="G9" s="416"/>
      <c r="H9" s="416"/>
      <c r="I9" s="416"/>
      <c r="J9" s="416"/>
      <c r="K9" s="416"/>
      <c r="L9" s="416"/>
      <c r="M9" s="416"/>
      <c r="N9" s="416"/>
      <c r="O9" s="416"/>
      <c r="P9" s="416"/>
      <c r="Q9" s="416"/>
      <c r="R9" s="416"/>
      <c r="S9" s="416"/>
      <c r="T9" s="416"/>
      <c r="U9" s="416"/>
      <c r="V9" s="416"/>
      <c r="W9" s="416"/>
      <c r="X9" s="416"/>
      <c r="Y9" s="416"/>
      <c r="Z9" s="416"/>
      <c r="AA9" s="416"/>
      <c r="AB9" s="416"/>
      <c r="AC9" s="416"/>
      <c r="AD9" s="416"/>
      <c r="AE9" s="416"/>
      <c r="AF9" s="416"/>
      <c r="AG9" s="416"/>
      <c r="AH9" s="416"/>
      <c r="AI9" s="416"/>
      <c r="AJ9" s="416"/>
      <c r="AK9" s="416"/>
      <c r="AL9" s="416"/>
      <c r="AM9" s="416"/>
      <c r="AN9" s="416"/>
      <c r="AO9" s="416"/>
      <c r="AP9" s="416"/>
      <c r="AQ9" s="416"/>
      <c r="AR9" s="416"/>
      <c r="AS9" s="416"/>
      <c r="AT9" s="416"/>
      <c r="AU9" s="416"/>
      <c r="AV9" s="416"/>
    </row>
    <row r="10" spans="1:48" ht="30" customHeight="1" x14ac:dyDescent="0.25">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c r="AG10" s="88"/>
      <c r="AH10" s="88"/>
      <c r="AI10" s="88"/>
      <c r="AJ10" s="88"/>
      <c r="AK10" s="88"/>
      <c r="AL10" s="88"/>
      <c r="AM10" s="88"/>
      <c r="AN10" s="88"/>
      <c r="AO10" s="88"/>
      <c r="AP10" s="88"/>
      <c r="AQ10" s="88"/>
      <c r="AR10" s="88"/>
      <c r="AS10" s="88"/>
      <c r="AT10" s="88"/>
      <c r="AU10" s="88"/>
      <c r="AV10" s="88"/>
    </row>
    <row r="11" spans="1:48" ht="30" customHeight="1" x14ac:dyDescent="0.25">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c r="AG11" s="88"/>
      <c r="AH11" s="88"/>
      <c r="AI11" s="88"/>
      <c r="AJ11" s="88"/>
      <c r="AK11" s="88"/>
      <c r="AL11" s="88"/>
      <c r="AM11" s="88"/>
      <c r="AN11" s="88"/>
      <c r="AO11" s="88"/>
      <c r="AP11" s="88"/>
      <c r="AQ11" s="88"/>
      <c r="AR11" s="88"/>
      <c r="AS11" s="88"/>
      <c r="AT11" s="88"/>
      <c r="AU11" s="88"/>
      <c r="AV11" s="88"/>
    </row>
    <row r="13" spans="1:48" ht="35.1" customHeight="1" x14ac:dyDescent="0.25">
      <c r="A13" s="403" t="s">
        <v>573</v>
      </c>
      <c r="B13" s="403"/>
      <c r="C13" s="403"/>
      <c r="D13" s="403"/>
      <c r="E13" s="403"/>
      <c r="F13" s="403"/>
      <c r="G13" s="403"/>
      <c r="H13" s="403"/>
      <c r="I13" s="403"/>
      <c r="J13" s="403"/>
      <c r="K13" s="403"/>
      <c r="L13" s="403"/>
      <c r="M13" s="403"/>
      <c r="N13" s="403"/>
      <c r="O13" s="403"/>
      <c r="P13" s="403"/>
      <c r="Q13" s="403"/>
      <c r="R13" s="403"/>
      <c r="S13" s="403"/>
      <c r="T13" s="403"/>
      <c r="U13" s="403"/>
      <c r="V13" s="403"/>
      <c r="W13" s="403"/>
      <c r="X13" s="403"/>
      <c r="Y13" s="403"/>
      <c r="Z13" s="403"/>
      <c r="AA13" s="403"/>
      <c r="AB13" s="403"/>
      <c r="AC13" s="403"/>
      <c r="AD13" s="403"/>
      <c r="AE13" s="403"/>
      <c r="AF13" s="403"/>
      <c r="AG13" s="403"/>
      <c r="AH13" s="403"/>
      <c r="AI13" s="403"/>
      <c r="AJ13" s="403"/>
      <c r="AK13" s="403"/>
      <c r="AL13" s="403"/>
      <c r="AM13" s="403"/>
      <c r="AN13" s="403"/>
      <c r="AO13" s="403"/>
      <c r="AP13" s="403"/>
      <c r="AQ13" s="403"/>
      <c r="AR13" s="403"/>
      <c r="AS13" s="403"/>
      <c r="AT13" s="403"/>
      <c r="AU13" s="403"/>
      <c r="AV13" s="403"/>
    </row>
    <row r="16" spans="1:48" ht="18.75" x14ac:dyDescent="0.25">
      <c r="A16" s="410" t="s">
        <v>465</v>
      </c>
      <c r="B16" s="410"/>
      <c r="C16" s="410"/>
      <c r="D16" s="410"/>
      <c r="E16" s="410"/>
      <c r="F16" s="410"/>
      <c r="G16" s="410"/>
      <c r="H16" s="410"/>
      <c r="I16" s="410"/>
      <c r="J16" s="410"/>
      <c r="K16" s="410"/>
      <c r="L16" s="410"/>
      <c r="M16" s="410"/>
      <c r="P16" s="386" t="s">
        <v>466</v>
      </c>
      <c r="Q16" s="387"/>
      <c r="R16" s="387"/>
      <c r="S16" s="387"/>
      <c r="T16" s="387"/>
      <c r="U16" s="387"/>
      <c r="V16" s="387"/>
      <c r="W16" s="387"/>
      <c r="X16" s="387"/>
      <c r="Y16" s="387"/>
      <c r="Z16" s="387"/>
      <c r="AA16" s="387"/>
      <c r="AB16" s="388"/>
    </row>
    <row r="17" spans="1:28" ht="20.100000000000001" customHeight="1" x14ac:dyDescent="0.25">
      <c r="A17" s="380" t="s">
        <v>324</v>
      </c>
      <c r="B17" s="381"/>
      <c r="C17" s="381"/>
      <c r="D17" s="381"/>
      <c r="E17" s="381"/>
      <c r="F17" s="381"/>
      <c r="G17" s="381"/>
      <c r="H17" s="382"/>
      <c r="I17" s="362">
        <f>COUNTIFS('Referrals '!D13:D5000,"Internal (Grantee referral) ")</f>
        <v>0</v>
      </c>
      <c r="J17" s="363"/>
      <c r="K17" s="363"/>
      <c r="L17" s="363"/>
      <c r="M17" s="364"/>
      <c r="P17" s="380" t="s">
        <v>273</v>
      </c>
      <c r="Q17" s="381"/>
      <c r="R17" s="381"/>
      <c r="S17" s="381"/>
      <c r="T17" s="381"/>
      <c r="U17" s="381"/>
      <c r="V17" s="381"/>
      <c r="W17" s="382"/>
      <c r="X17" s="362">
        <f>COUNTIFS('Referrals '!F13:F5000,"pending from previous year")</f>
        <v>0</v>
      </c>
      <c r="Y17" s="363"/>
      <c r="Z17" s="363"/>
      <c r="AA17" s="363"/>
      <c r="AB17" s="364"/>
    </row>
    <row r="18" spans="1:28" ht="20.100000000000001" customHeight="1" x14ac:dyDescent="0.25">
      <c r="A18" s="424" t="s">
        <v>436</v>
      </c>
      <c r="B18" s="425"/>
      <c r="C18" s="425"/>
      <c r="D18" s="425"/>
      <c r="E18" s="425"/>
      <c r="F18" s="425"/>
      <c r="G18" s="425"/>
      <c r="H18" s="426"/>
      <c r="I18" s="362">
        <f>COUNTIFS('Referrals '!D13:D5000,"MH Provider ")</f>
        <v>0</v>
      </c>
      <c r="J18" s="363"/>
      <c r="K18" s="363"/>
      <c r="L18" s="363"/>
      <c r="M18" s="364"/>
      <c r="P18" s="380" t="s">
        <v>275</v>
      </c>
      <c r="Q18" s="381"/>
      <c r="R18" s="381"/>
      <c r="S18" s="381"/>
      <c r="T18" s="381"/>
      <c r="U18" s="381"/>
      <c r="V18" s="381"/>
      <c r="W18" s="382"/>
      <c r="X18" s="362">
        <f>COUNTIFS('Referrals '!F13:F5000,"admitted")</f>
        <v>0</v>
      </c>
      <c r="Y18" s="363"/>
      <c r="Z18" s="363"/>
      <c r="AA18" s="363"/>
      <c r="AB18" s="364"/>
    </row>
    <row r="19" spans="1:28" ht="20.100000000000001" customHeight="1" x14ac:dyDescent="0.25">
      <c r="A19" s="380" t="s">
        <v>327</v>
      </c>
      <c r="B19" s="381"/>
      <c r="C19" s="381"/>
      <c r="D19" s="381"/>
      <c r="E19" s="381"/>
      <c r="F19" s="381"/>
      <c r="G19" s="381"/>
      <c r="H19" s="382"/>
      <c r="I19" s="362">
        <f>COUNTIFS('Referrals '!D13:D5000,"State Hospital (Bateman, Sharpe)")</f>
        <v>0</v>
      </c>
      <c r="J19" s="363"/>
      <c r="K19" s="363"/>
      <c r="L19" s="363"/>
      <c r="M19" s="364"/>
      <c r="P19" s="380" t="s">
        <v>277</v>
      </c>
      <c r="Q19" s="381"/>
      <c r="R19" s="381"/>
      <c r="S19" s="381"/>
      <c r="T19" s="381"/>
      <c r="U19" s="381"/>
      <c r="V19" s="381"/>
      <c r="W19" s="382"/>
      <c r="X19" s="362">
        <f>COUNTIFS('Referrals '!F13:F5000,"wait listed ")</f>
        <v>0</v>
      </c>
      <c r="Y19" s="363"/>
      <c r="Z19" s="363"/>
      <c r="AA19" s="363"/>
      <c r="AB19" s="364"/>
    </row>
    <row r="20" spans="1:28" ht="20.100000000000001" customHeight="1" x14ac:dyDescent="0.25">
      <c r="A20" s="380" t="s">
        <v>439</v>
      </c>
      <c r="B20" s="381"/>
      <c r="C20" s="381"/>
      <c r="D20" s="381"/>
      <c r="E20" s="381"/>
      <c r="F20" s="381"/>
      <c r="G20" s="381"/>
      <c r="H20" s="382"/>
      <c r="I20" s="362">
        <f>COUNTIFS('Referrals '!D13:D5000,"Diversion Hospital ")</f>
        <v>0</v>
      </c>
      <c r="J20" s="363"/>
      <c r="K20" s="363"/>
      <c r="L20" s="363"/>
      <c r="M20" s="364"/>
      <c r="P20" s="380" t="s">
        <v>280</v>
      </c>
      <c r="Q20" s="381"/>
      <c r="R20" s="381"/>
      <c r="S20" s="381"/>
      <c r="T20" s="381"/>
      <c r="U20" s="381"/>
      <c r="V20" s="381"/>
      <c r="W20" s="382"/>
      <c r="X20" s="362">
        <f>COUNTIFS('Referrals '!F13:F5000,"denied not eligible")</f>
        <v>0</v>
      </c>
      <c r="Y20" s="363"/>
      <c r="Z20" s="363"/>
      <c r="AA20" s="363"/>
      <c r="AB20" s="364"/>
    </row>
    <row r="21" spans="1:28" ht="20.100000000000001" customHeight="1" x14ac:dyDescent="0.25">
      <c r="A21" s="380" t="s">
        <v>454</v>
      </c>
      <c r="B21" s="381"/>
      <c r="C21" s="381"/>
      <c r="D21" s="381"/>
      <c r="E21" s="381"/>
      <c r="F21" s="381"/>
      <c r="G21" s="381"/>
      <c r="H21" s="382"/>
      <c r="I21" s="362">
        <f>COUNTIFS('Referrals '!D13:D5000,"General Community ")</f>
        <v>0</v>
      </c>
      <c r="J21" s="363"/>
      <c r="K21" s="363"/>
      <c r="L21" s="363"/>
      <c r="M21" s="364"/>
      <c r="P21" s="380" t="s">
        <v>283</v>
      </c>
      <c r="Q21" s="381"/>
      <c r="R21" s="381"/>
      <c r="S21" s="381"/>
      <c r="T21" s="381"/>
      <c r="U21" s="381"/>
      <c r="V21" s="381"/>
      <c r="W21" s="382"/>
      <c r="X21" s="362">
        <f>COUNTIFS('Referrals '!F13:F5000,"denied no openings")</f>
        <v>0</v>
      </c>
      <c r="Y21" s="363"/>
      <c r="Z21" s="363"/>
      <c r="AA21" s="363"/>
      <c r="AB21" s="364"/>
    </row>
    <row r="22" spans="1:28" ht="20.100000000000001" customHeight="1" x14ac:dyDescent="0.25">
      <c r="A22" s="380" t="s">
        <v>330</v>
      </c>
      <c r="B22" s="381"/>
      <c r="C22" s="381"/>
      <c r="D22" s="381"/>
      <c r="E22" s="381"/>
      <c r="F22" s="381"/>
      <c r="G22" s="381"/>
      <c r="H22" s="382"/>
      <c r="I22" s="362">
        <f>COUNTIFS('Referrals '!D13:D5000,"Other - Specify in Note Section")</f>
        <v>0</v>
      </c>
      <c r="J22" s="363"/>
      <c r="K22" s="363"/>
      <c r="L22" s="363"/>
      <c r="M22" s="364"/>
      <c r="P22" s="380" t="s">
        <v>286</v>
      </c>
      <c r="Q22" s="381"/>
      <c r="R22" s="381"/>
      <c r="S22" s="381"/>
      <c r="T22" s="381"/>
      <c r="U22" s="381"/>
      <c r="V22" s="381"/>
      <c r="W22" s="382"/>
      <c r="X22" s="362">
        <f>COUNTIFS('Referrals '!F13:F5000,"denied other (explain in notes)")</f>
        <v>0</v>
      </c>
      <c r="Y22" s="363"/>
      <c r="Z22" s="363"/>
      <c r="AA22" s="363"/>
      <c r="AB22" s="364"/>
    </row>
    <row r="23" spans="1:28" ht="18.75" x14ac:dyDescent="0.3">
      <c r="A23" s="383" t="s">
        <v>144</v>
      </c>
      <c r="B23" s="384"/>
      <c r="C23" s="384"/>
      <c r="D23" s="384"/>
      <c r="E23" s="384"/>
      <c r="F23" s="384"/>
      <c r="G23" s="384"/>
      <c r="H23" s="385"/>
      <c r="I23" s="386">
        <f>SUM(I17:I22)</f>
        <v>0</v>
      </c>
      <c r="J23" s="387"/>
      <c r="K23" s="387"/>
      <c r="L23" s="387"/>
      <c r="M23" s="388"/>
      <c r="P23" s="380" t="s">
        <v>289</v>
      </c>
      <c r="Q23" s="381"/>
      <c r="R23" s="381"/>
      <c r="S23" s="381"/>
      <c r="T23" s="381"/>
      <c r="U23" s="381"/>
      <c r="V23" s="381"/>
      <c r="W23" s="382"/>
      <c r="X23" s="445">
        <f>COUNTIFS('Referrals '!F13:F5000,"refused to take (explain in notes)")</f>
        <v>0</v>
      </c>
      <c r="Y23" s="446"/>
      <c r="Z23" s="446"/>
      <c r="AA23" s="446"/>
      <c r="AB23" s="447"/>
    </row>
    <row r="24" spans="1:28" ht="18.75" x14ac:dyDescent="0.25">
      <c r="P24" s="380" t="s">
        <v>356</v>
      </c>
      <c r="Q24" s="381"/>
      <c r="R24" s="381"/>
      <c r="S24" s="381"/>
      <c r="T24" s="381"/>
      <c r="U24" s="381"/>
      <c r="V24" s="381"/>
      <c r="W24" s="382"/>
      <c r="X24" s="445">
        <f>COUNTIFS('Referrals '!F13:F5000,"Other (Specify in notes) ")</f>
        <v>0</v>
      </c>
      <c r="Y24" s="446"/>
      <c r="Z24" s="446"/>
      <c r="AA24" s="446"/>
      <c r="AB24" s="447"/>
    </row>
    <row r="25" spans="1:28" ht="18.75" x14ac:dyDescent="0.3">
      <c r="P25" s="383" t="s">
        <v>144</v>
      </c>
      <c r="Q25" s="384"/>
      <c r="R25" s="384"/>
      <c r="S25" s="384"/>
      <c r="T25" s="384"/>
      <c r="U25" s="384"/>
      <c r="V25" s="384"/>
      <c r="W25" s="385"/>
      <c r="X25" s="386">
        <f>SUM(X17:X24)</f>
        <v>0</v>
      </c>
      <c r="Y25" s="387"/>
      <c r="Z25" s="387"/>
      <c r="AA25" s="387"/>
      <c r="AB25" s="388"/>
    </row>
    <row r="28" spans="1:28" ht="18.75" x14ac:dyDescent="0.25">
      <c r="A28" s="410" t="s">
        <v>467</v>
      </c>
      <c r="B28" s="410"/>
      <c r="C28" s="410"/>
      <c r="D28" s="410"/>
      <c r="E28" s="410"/>
      <c r="F28" s="410"/>
      <c r="G28" s="410"/>
      <c r="H28" s="410"/>
      <c r="I28" s="410"/>
      <c r="J28" s="410"/>
      <c r="K28" s="410"/>
      <c r="L28" s="410"/>
      <c r="M28" s="410"/>
    </row>
    <row r="29" spans="1:28" ht="18.75" x14ac:dyDescent="0.3">
      <c r="A29" s="430" t="s">
        <v>100</v>
      </c>
      <c r="B29" s="431"/>
      <c r="C29" s="431"/>
      <c r="D29" s="431"/>
      <c r="E29" s="431"/>
      <c r="F29" s="431"/>
      <c r="G29" s="431"/>
      <c r="H29" s="432"/>
      <c r="I29" s="362">
        <f>COUNTIFS('Referrals '!D13:H5000,"YES")</f>
        <v>0</v>
      </c>
      <c r="J29" s="363"/>
      <c r="K29" s="363"/>
      <c r="L29" s="363"/>
      <c r="M29" s="364"/>
    </row>
    <row r="30" spans="1:28" ht="18.75" x14ac:dyDescent="0.3">
      <c r="A30" s="430" t="s">
        <v>101</v>
      </c>
      <c r="B30" s="431"/>
      <c r="C30" s="431"/>
      <c r="D30" s="431"/>
      <c r="E30" s="431"/>
      <c r="F30" s="431"/>
      <c r="G30" s="431"/>
      <c r="H30" s="432"/>
      <c r="I30" s="362">
        <f>COUNTIFS('Referrals '!D13:H5000,"NO")</f>
        <v>0</v>
      </c>
      <c r="J30" s="363"/>
      <c r="K30" s="363"/>
      <c r="L30" s="363"/>
      <c r="M30" s="364"/>
    </row>
    <row r="31" spans="1:28" ht="18.75" x14ac:dyDescent="0.3">
      <c r="A31" s="383" t="s">
        <v>144</v>
      </c>
      <c r="B31" s="384"/>
      <c r="C31" s="384"/>
      <c r="D31" s="384"/>
      <c r="E31" s="384"/>
      <c r="F31" s="384"/>
      <c r="G31" s="384"/>
      <c r="H31" s="385"/>
      <c r="I31" s="433">
        <f>SUM(I29:I30)</f>
        <v>0</v>
      </c>
      <c r="J31" s="434"/>
      <c r="K31" s="434"/>
      <c r="L31" s="434"/>
      <c r="M31" s="435"/>
    </row>
    <row r="34" spans="1:100" ht="31.5" x14ac:dyDescent="0.5">
      <c r="A34" s="404" t="s">
        <v>574</v>
      </c>
      <c r="B34" s="404"/>
      <c r="C34" s="404"/>
      <c r="D34" s="404"/>
      <c r="E34" s="404"/>
      <c r="F34" s="404"/>
      <c r="G34" s="404"/>
      <c r="H34" s="404"/>
      <c r="I34" s="404"/>
      <c r="J34" s="404"/>
      <c r="K34" s="404"/>
      <c r="L34" s="404"/>
      <c r="M34" s="404"/>
      <c r="N34" s="404"/>
      <c r="O34" s="404"/>
      <c r="P34" s="404"/>
      <c r="Q34" s="404"/>
      <c r="R34" s="404"/>
      <c r="S34" s="404"/>
      <c r="T34" s="404"/>
      <c r="U34" s="404"/>
      <c r="V34" s="404"/>
      <c r="W34" s="404"/>
      <c r="X34" s="404"/>
      <c r="Y34" s="404"/>
      <c r="Z34" s="404"/>
      <c r="AA34" s="404"/>
      <c r="AB34" s="404"/>
      <c r="AC34" s="404"/>
      <c r="AD34" s="404"/>
      <c r="AE34" s="404"/>
      <c r="AF34" s="404"/>
      <c r="AG34" s="404"/>
      <c r="AH34" s="404"/>
      <c r="AI34" s="404"/>
      <c r="AJ34" s="404"/>
      <c r="AK34" s="404"/>
      <c r="AL34" s="404"/>
      <c r="AM34" s="404"/>
      <c r="AN34" s="404"/>
      <c r="AO34" s="404"/>
      <c r="AP34" s="404"/>
      <c r="AQ34" s="404"/>
      <c r="AR34" s="404"/>
      <c r="AS34" s="404"/>
      <c r="AT34" s="404"/>
      <c r="AU34" s="404"/>
      <c r="AV34" s="404"/>
      <c r="AW34" s="404"/>
      <c r="AX34" s="404"/>
      <c r="AY34" s="404"/>
      <c r="AZ34" s="404"/>
      <c r="BA34" s="404"/>
      <c r="BB34" s="404"/>
      <c r="BC34" s="404"/>
      <c r="BD34" s="404"/>
      <c r="BE34" s="404"/>
      <c r="BF34" s="404"/>
      <c r="BG34" s="404"/>
      <c r="BH34" s="404"/>
      <c r="BI34" s="404"/>
      <c r="BJ34" s="404"/>
      <c r="BK34" s="404"/>
      <c r="BL34" s="404"/>
      <c r="BM34" s="404"/>
      <c r="BN34" s="404"/>
      <c r="BO34" s="404"/>
      <c r="BP34" s="404"/>
      <c r="BQ34" s="404"/>
      <c r="BR34" s="404"/>
      <c r="BS34" s="404"/>
      <c r="BT34" s="404"/>
      <c r="BU34" s="404"/>
      <c r="BV34" s="404"/>
      <c r="BW34" s="404"/>
      <c r="BX34" s="404"/>
      <c r="BY34" s="404"/>
      <c r="BZ34" s="404"/>
      <c r="CA34" s="404"/>
      <c r="CB34" s="404"/>
      <c r="CC34" s="404"/>
      <c r="CD34" s="404"/>
      <c r="CE34" s="404"/>
      <c r="CF34" s="404"/>
      <c r="CG34" s="404"/>
      <c r="CH34" s="404"/>
      <c r="CI34" s="404"/>
      <c r="CJ34" s="404"/>
      <c r="CK34" s="404"/>
      <c r="CL34" s="404"/>
      <c r="CM34" s="404"/>
      <c r="CN34" s="404"/>
      <c r="CO34" s="404"/>
      <c r="CP34" s="404"/>
      <c r="CQ34" s="404"/>
      <c r="CR34" s="404"/>
      <c r="CS34" s="404"/>
      <c r="CT34" s="404"/>
      <c r="CU34" s="404"/>
      <c r="CV34" s="404"/>
    </row>
    <row r="36" spans="1:100" ht="15.75" x14ac:dyDescent="0.25">
      <c r="A36" s="440" t="s">
        <v>4</v>
      </c>
      <c r="B36" s="441"/>
      <c r="C36" s="441"/>
      <c r="D36" s="441"/>
      <c r="E36" s="441"/>
      <c r="F36" s="441"/>
      <c r="G36" s="441"/>
      <c r="H36" s="441"/>
      <c r="I36" s="441"/>
      <c r="J36" s="359" t="s">
        <v>523</v>
      </c>
      <c r="K36" s="360"/>
      <c r="L36" s="360"/>
      <c r="M36" s="360"/>
      <c r="N36" s="361"/>
      <c r="Q36" s="368" t="s">
        <v>6</v>
      </c>
      <c r="R36" s="369"/>
      <c r="S36" s="369"/>
      <c r="T36" s="369"/>
      <c r="U36" s="369"/>
      <c r="V36" s="369"/>
      <c r="W36" s="369"/>
      <c r="X36" s="369"/>
      <c r="Y36" s="370"/>
      <c r="Z36" s="408" t="s">
        <v>523</v>
      </c>
      <c r="AA36" s="408"/>
      <c r="AB36" s="408"/>
      <c r="AC36" s="408"/>
      <c r="AD36" s="409"/>
      <c r="AG36" s="350" t="s">
        <v>478</v>
      </c>
      <c r="AH36" s="350"/>
      <c r="AI36" s="350"/>
      <c r="AJ36" s="350" t="s">
        <v>523</v>
      </c>
      <c r="AK36" s="350"/>
      <c r="AL36" s="350"/>
      <c r="AM36" s="350"/>
      <c r="AN36" s="350"/>
      <c r="AO36" s="350"/>
      <c r="AR36" t="s">
        <v>479</v>
      </c>
    </row>
    <row r="37" spans="1:100" ht="15.75" customHeight="1" x14ac:dyDescent="0.25">
      <c r="A37" s="380" t="s">
        <v>98</v>
      </c>
      <c r="B37" s="381"/>
      <c r="C37" s="381"/>
      <c r="D37" s="381"/>
      <c r="E37" s="381"/>
      <c r="F37" s="381"/>
      <c r="G37" s="381"/>
      <c r="H37" s="381"/>
      <c r="I37" s="382"/>
      <c r="J37" s="356">
        <f>COUNTIFS('Initial Client Information'!G13:G4944,"Male")</f>
        <v>0</v>
      </c>
      <c r="K37" s="357"/>
      <c r="L37" s="357"/>
      <c r="M37" s="357"/>
      <c r="N37" s="358"/>
      <c r="Q37" s="371" t="s">
        <v>39</v>
      </c>
      <c r="R37" s="372"/>
      <c r="S37" s="372"/>
      <c r="T37" s="372"/>
      <c r="U37" s="372"/>
      <c r="V37" s="372"/>
      <c r="W37" s="372"/>
      <c r="X37" s="372"/>
      <c r="Y37" s="373"/>
      <c r="Z37" s="356">
        <f>COUNTIFS('Initial Client Information'!I13:I4944,"Hispanic-Latino ")</f>
        <v>0</v>
      </c>
      <c r="AA37" s="357"/>
      <c r="AB37" s="357"/>
      <c r="AC37" s="357"/>
      <c r="AD37" s="358"/>
      <c r="AG37" s="456" t="s">
        <v>468</v>
      </c>
      <c r="AH37" s="457"/>
      <c r="AI37" s="458"/>
      <c r="AJ37" s="448">
        <f>COUNTIFS('Initial Client Information'!F13:F5000,"&gt;=1",'Initial Client Information'!F13:F5000,"&lt;=12")</f>
        <v>0</v>
      </c>
      <c r="AK37" s="449"/>
      <c r="AL37" s="449"/>
      <c r="AM37" s="449"/>
      <c r="AN37" s="449"/>
      <c r="AO37" s="450"/>
      <c r="AP37" s="69"/>
    </row>
    <row r="38" spans="1:100" ht="15" customHeight="1" x14ac:dyDescent="0.25">
      <c r="A38" s="380" t="s">
        <v>99</v>
      </c>
      <c r="B38" s="381"/>
      <c r="C38" s="381"/>
      <c r="D38" s="381"/>
      <c r="E38" s="381"/>
      <c r="F38" s="381"/>
      <c r="G38" s="381"/>
      <c r="H38" s="381"/>
      <c r="I38" s="382"/>
      <c r="J38" s="356">
        <f>COUNTIFS('Initial Client Information'!G13:G4944,"Female")</f>
        <v>0</v>
      </c>
      <c r="K38" s="357"/>
      <c r="L38" s="357"/>
      <c r="M38" s="357"/>
      <c r="N38" s="358"/>
      <c r="Q38" s="371" t="s">
        <v>40</v>
      </c>
      <c r="R38" s="372"/>
      <c r="S38" s="372"/>
      <c r="T38" s="372"/>
      <c r="U38" s="372"/>
      <c r="V38" s="372"/>
      <c r="W38" s="372"/>
      <c r="X38" s="372"/>
      <c r="Y38" s="373"/>
      <c r="Z38" s="356">
        <f>COUNTIFS('Initial Client Information'!I13:I4944,"Not Hispanic or Latino")</f>
        <v>0</v>
      </c>
      <c r="AA38" s="357"/>
      <c r="AB38" s="357"/>
      <c r="AC38" s="357"/>
      <c r="AD38" s="358"/>
      <c r="AG38" s="456" t="s">
        <v>469</v>
      </c>
      <c r="AH38" s="457"/>
      <c r="AI38" s="458"/>
      <c r="AJ38" s="448">
        <f>COUNTIFS('Initial Client Information'!F13:F5000,"&gt;=13",'Initial Client Information'!F13:F5000,"&lt;=17")</f>
        <v>0</v>
      </c>
      <c r="AK38" s="449"/>
      <c r="AL38" s="449"/>
      <c r="AM38" s="449"/>
      <c r="AN38" s="449"/>
      <c r="AO38" s="450"/>
      <c r="AP38" s="5"/>
      <c r="AT38" s="70"/>
      <c r="AU38" s="70"/>
    </row>
    <row r="39" spans="1:100" ht="18.75" customHeight="1" x14ac:dyDescent="0.25">
      <c r="A39" s="442" t="s">
        <v>144</v>
      </c>
      <c r="B39" s="443"/>
      <c r="C39" s="443"/>
      <c r="D39" s="443"/>
      <c r="E39" s="443"/>
      <c r="F39" s="443"/>
      <c r="G39" s="443"/>
      <c r="H39" s="443"/>
      <c r="I39" s="444"/>
      <c r="J39" s="411">
        <f>SUM(J37:J38)</f>
        <v>0</v>
      </c>
      <c r="K39" s="412"/>
      <c r="L39" s="412"/>
      <c r="M39" s="412"/>
      <c r="N39" s="413"/>
      <c r="Q39" s="371" t="s">
        <v>37</v>
      </c>
      <c r="R39" s="372"/>
      <c r="S39" s="372"/>
      <c r="T39" s="372"/>
      <c r="U39" s="372"/>
      <c r="V39" s="372"/>
      <c r="W39" s="372"/>
      <c r="X39" s="372"/>
      <c r="Y39" s="373"/>
      <c r="Z39" s="356">
        <f>COUNTIFS('Initial Client Information'!I13:I4944,"Unknown")</f>
        <v>0</v>
      </c>
      <c r="AA39" s="357"/>
      <c r="AB39" s="357"/>
      <c r="AC39" s="357"/>
      <c r="AD39" s="358"/>
      <c r="AG39" s="456" t="s">
        <v>470</v>
      </c>
      <c r="AH39" s="457"/>
      <c r="AI39" s="458"/>
      <c r="AJ39" s="448">
        <f>COUNTIFS('Initial Client Information'!F13:F5000,"&gt;=18",'Initial Client Information'!F13:F5000,"&lt;=20")</f>
        <v>0</v>
      </c>
      <c r="AK39" s="449"/>
      <c r="AL39" s="449"/>
      <c r="AM39" s="449"/>
      <c r="AN39" s="449"/>
      <c r="AO39" s="450"/>
      <c r="AP39" s="5"/>
      <c r="AT39" s="70"/>
      <c r="AU39" s="70"/>
    </row>
    <row r="40" spans="1:100" ht="18.75" customHeight="1" x14ac:dyDescent="0.25">
      <c r="A40" s="451" t="s">
        <v>5</v>
      </c>
      <c r="B40" s="452"/>
      <c r="C40" s="452"/>
      <c r="D40" s="452"/>
      <c r="E40" s="452"/>
      <c r="F40" s="452"/>
      <c r="G40" s="452"/>
      <c r="H40" s="452"/>
      <c r="I40" s="452"/>
      <c r="J40" s="414"/>
      <c r="K40" s="414"/>
      <c r="L40" s="414"/>
      <c r="M40" s="414"/>
      <c r="N40" s="415"/>
      <c r="Q40" s="453" t="s">
        <v>144</v>
      </c>
      <c r="R40" s="454"/>
      <c r="S40" s="454"/>
      <c r="T40" s="454"/>
      <c r="U40" s="454"/>
      <c r="V40" s="454"/>
      <c r="W40" s="454"/>
      <c r="X40" s="454"/>
      <c r="Y40" s="455"/>
      <c r="Z40" s="377">
        <f>SUM(Z37:Z39)</f>
        <v>0</v>
      </c>
      <c r="AA40" s="378"/>
      <c r="AB40" s="378"/>
      <c r="AC40" s="378"/>
      <c r="AD40" s="379"/>
      <c r="AG40" s="456" t="s">
        <v>471</v>
      </c>
      <c r="AH40" s="457"/>
      <c r="AI40" s="458"/>
      <c r="AJ40" s="448">
        <f>COUNTIFS('Initial Client Information'!F13:F5000,"&gt;=21",'Initial Client Information'!F13:F5000,"&lt;=24")</f>
        <v>0</v>
      </c>
      <c r="AK40" s="449"/>
      <c r="AL40" s="449"/>
      <c r="AM40" s="449"/>
      <c r="AN40" s="449"/>
      <c r="AO40" s="450"/>
      <c r="AP40" s="72"/>
      <c r="AT40" s="71"/>
      <c r="AU40" s="71"/>
    </row>
    <row r="41" spans="1:100" ht="15.75" customHeight="1" x14ac:dyDescent="0.25">
      <c r="A41" s="380" t="s">
        <v>34</v>
      </c>
      <c r="B41" s="381"/>
      <c r="C41" s="381"/>
      <c r="D41" s="381"/>
      <c r="E41" s="381"/>
      <c r="F41" s="381"/>
      <c r="G41" s="381"/>
      <c r="H41" s="381"/>
      <c r="I41" s="382"/>
      <c r="J41" s="356">
        <f>COUNTIFS('Initial Client Information'!H13:H4944,"African American /Black")</f>
        <v>0</v>
      </c>
      <c r="K41" s="357"/>
      <c r="L41" s="357"/>
      <c r="M41" s="357"/>
      <c r="N41" s="358"/>
      <c r="Q41" s="436" t="s">
        <v>168</v>
      </c>
      <c r="R41" s="437"/>
      <c r="S41" s="437"/>
      <c r="T41" s="437"/>
      <c r="U41" s="437"/>
      <c r="V41" s="437"/>
      <c r="W41" s="437"/>
      <c r="X41" s="437"/>
      <c r="Y41" s="437"/>
      <c r="Z41" s="438"/>
      <c r="AA41" s="438"/>
      <c r="AB41" s="438"/>
      <c r="AC41" s="438"/>
      <c r="AD41" s="439"/>
      <c r="AG41" s="456" t="s">
        <v>472</v>
      </c>
      <c r="AH41" s="457"/>
      <c r="AI41" s="458"/>
      <c r="AJ41" s="448">
        <f>COUNTIFS('Initial Client Information'!F13:F5000,"&gt;=25",'Initial Client Information'!F13:F5000,"&lt;=34")</f>
        <v>0</v>
      </c>
      <c r="AK41" s="449"/>
      <c r="AL41" s="449"/>
      <c r="AM41" s="449"/>
      <c r="AN41" s="449"/>
      <c r="AO41" s="450"/>
    </row>
    <row r="42" spans="1:100" ht="15" customHeight="1" x14ac:dyDescent="0.25">
      <c r="A42" s="380" t="s">
        <v>177</v>
      </c>
      <c r="B42" s="381"/>
      <c r="C42" s="381"/>
      <c r="D42" s="381"/>
      <c r="E42" s="381"/>
      <c r="F42" s="381"/>
      <c r="G42" s="381"/>
      <c r="H42" s="381"/>
      <c r="I42" s="382"/>
      <c r="J42" s="356">
        <f>COUNTIFS('Initial Client Information'!H13:H4944,"American Indian / Alaska Native")</f>
        <v>0</v>
      </c>
      <c r="K42" s="357"/>
      <c r="L42" s="357"/>
      <c r="M42" s="357"/>
      <c r="N42" s="358"/>
      <c r="Q42" s="380" t="s">
        <v>100</v>
      </c>
      <c r="R42" s="381"/>
      <c r="S42" s="381"/>
      <c r="T42" s="381"/>
      <c r="U42" s="381"/>
      <c r="V42" s="381"/>
      <c r="W42" s="381"/>
      <c r="X42" s="381"/>
      <c r="Y42" s="382"/>
      <c r="Z42" s="356">
        <f>COUNTIFS('Initial Client Information'!J13:J5000,"YES")</f>
        <v>0</v>
      </c>
      <c r="AA42" s="357"/>
      <c r="AB42" s="357"/>
      <c r="AC42" s="357"/>
      <c r="AD42" s="358"/>
      <c r="AG42" s="456" t="s">
        <v>473</v>
      </c>
      <c r="AH42" s="457"/>
      <c r="AI42" s="458"/>
      <c r="AJ42" s="448">
        <f>COUNTIFS('Initial Client Information'!F13:F5000,"&gt;=35",'Initial Client Information'!F13:F5000,"&lt;=44")</f>
        <v>0</v>
      </c>
      <c r="AK42" s="449"/>
      <c r="AL42" s="449"/>
      <c r="AM42" s="449"/>
      <c r="AN42" s="449"/>
      <c r="AO42" s="450"/>
    </row>
    <row r="43" spans="1:100" ht="15" customHeight="1" x14ac:dyDescent="0.25">
      <c r="A43" s="380" t="s">
        <v>35</v>
      </c>
      <c r="B43" s="381"/>
      <c r="C43" s="381"/>
      <c r="D43" s="381"/>
      <c r="E43" s="381"/>
      <c r="F43" s="381"/>
      <c r="G43" s="381"/>
      <c r="H43" s="381"/>
      <c r="I43" s="382"/>
      <c r="J43" s="356">
        <f>COUNTIFS('Initial Client Information'!H13:H4944,"Asian")</f>
        <v>0</v>
      </c>
      <c r="K43" s="357"/>
      <c r="L43" s="357"/>
      <c r="M43" s="357"/>
      <c r="N43" s="358"/>
      <c r="Q43" s="380" t="s">
        <v>101</v>
      </c>
      <c r="R43" s="381"/>
      <c r="S43" s="381"/>
      <c r="T43" s="381"/>
      <c r="U43" s="381"/>
      <c r="V43" s="381"/>
      <c r="W43" s="381"/>
      <c r="X43" s="381"/>
      <c r="Y43" s="382"/>
      <c r="Z43" s="356">
        <f>COUNTIFS('Initial Client Information'!J13:J5000,"NO")</f>
        <v>0</v>
      </c>
      <c r="AA43" s="357"/>
      <c r="AB43" s="357"/>
      <c r="AC43" s="357"/>
      <c r="AD43" s="358"/>
      <c r="AG43" s="456" t="s">
        <v>474</v>
      </c>
      <c r="AH43" s="457"/>
      <c r="AI43" s="458"/>
      <c r="AJ43" s="448">
        <f>COUNTIFS('Initial Client Information'!F13:F5000,"&gt;=45",'Initial Client Information'!F13:F5000,"&lt;=54")</f>
        <v>0</v>
      </c>
      <c r="AK43" s="449"/>
      <c r="AL43" s="449"/>
      <c r="AM43" s="449"/>
      <c r="AN43" s="449"/>
      <c r="AO43" s="450"/>
    </row>
    <row r="44" spans="1:100" ht="18.75" customHeight="1" x14ac:dyDescent="0.25">
      <c r="A44" s="380" t="s">
        <v>178</v>
      </c>
      <c r="B44" s="381"/>
      <c r="C44" s="381"/>
      <c r="D44" s="381"/>
      <c r="E44" s="381"/>
      <c r="F44" s="381"/>
      <c r="G44" s="381"/>
      <c r="H44" s="381"/>
      <c r="I44" s="382"/>
      <c r="J44" s="356">
        <f>COUNTIFS('Initial Client Information'!H13:H4944,"White")</f>
        <v>0</v>
      </c>
      <c r="K44" s="357"/>
      <c r="L44" s="357"/>
      <c r="M44" s="357"/>
      <c r="N44" s="358"/>
      <c r="Q44" s="374" t="s">
        <v>144</v>
      </c>
      <c r="R44" s="375"/>
      <c r="S44" s="375"/>
      <c r="T44" s="375"/>
      <c r="U44" s="375"/>
      <c r="V44" s="375"/>
      <c r="W44" s="375"/>
      <c r="X44" s="375"/>
      <c r="Y44" s="376"/>
      <c r="Z44" s="427">
        <f>SUM(Z42:Z43)</f>
        <v>0</v>
      </c>
      <c r="AA44" s="428"/>
      <c r="AB44" s="428"/>
      <c r="AC44" s="428"/>
      <c r="AD44" s="429"/>
      <c r="AG44" s="456" t="s">
        <v>475</v>
      </c>
      <c r="AH44" s="457"/>
      <c r="AI44" s="458"/>
      <c r="AJ44" s="448">
        <f>COUNTIFS('Initial Client Information'!F13:F5000,"&gt;=55",'Initial Client Information'!F13:F5000,"&lt;=64")</f>
        <v>0</v>
      </c>
      <c r="AK44" s="449"/>
      <c r="AL44" s="449"/>
      <c r="AM44" s="449"/>
      <c r="AN44" s="449"/>
      <c r="AO44" s="450"/>
    </row>
    <row r="45" spans="1:100" x14ac:dyDescent="0.25">
      <c r="A45" s="380" t="s">
        <v>36</v>
      </c>
      <c r="B45" s="381"/>
      <c r="C45" s="381"/>
      <c r="D45" s="381"/>
      <c r="E45" s="381"/>
      <c r="F45" s="381"/>
      <c r="G45" s="381"/>
      <c r="H45" s="381"/>
      <c r="I45" s="382"/>
      <c r="J45" s="356">
        <f>COUNTIFS('Initial Client Information'!H13:H4944,"More than one race reported")</f>
        <v>0</v>
      </c>
      <c r="K45" s="357"/>
      <c r="L45" s="357"/>
      <c r="M45" s="357"/>
      <c r="N45" s="358"/>
      <c r="AG45" s="456" t="s">
        <v>476</v>
      </c>
      <c r="AH45" s="457"/>
      <c r="AI45" s="458"/>
      <c r="AJ45" s="448">
        <f>COUNTIFS('Initial Client Information'!F13:F5000,"&gt;=65",'Initial Client Information'!F13:F5000,"&lt;=74")</f>
        <v>0</v>
      </c>
      <c r="AK45" s="449"/>
      <c r="AL45" s="449"/>
      <c r="AM45" s="449"/>
      <c r="AN45" s="449"/>
      <c r="AO45" s="450"/>
    </row>
    <row r="46" spans="1:100" ht="15.75" customHeight="1" x14ac:dyDescent="0.25">
      <c r="A46" s="380" t="s">
        <v>179</v>
      </c>
      <c r="B46" s="381"/>
      <c r="C46" s="381"/>
      <c r="D46" s="381"/>
      <c r="E46" s="381"/>
      <c r="F46" s="381"/>
      <c r="G46" s="381"/>
      <c r="H46" s="381"/>
      <c r="I46" s="382"/>
      <c r="J46" s="356">
        <f>COUNTIFS('Initial Client Information'!H13:H4944,"Native Hawaiian /Other Pacific Islander")</f>
        <v>0</v>
      </c>
      <c r="K46" s="357"/>
      <c r="L46" s="357"/>
      <c r="M46" s="357"/>
      <c r="N46" s="358"/>
      <c r="AG46" s="456" t="s">
        <v>477</v>
      </c>
      <c r="AH46" s="457"/>
      <c r="AI46" s="458"/>
      <c r="AJ46" s="448">
        <f>COUNTIFS('Initial Client Information'!F13:F5000,"&gt;=75",'Initial Client Information'!F13:F5000,"&lt;=150")</f>
        <v>0</v>
      </c>
      <c r="AK46" s="449"/>
      <c r="AL46" s="449"/>
      <c r="AM46" s="449"/>
      <c r="AN46" s="449"/>
      <c r="AO46" s="450"/>
    </row>
    <row r="47" spans="1:100" ht="18.75" x14ac:dyDescent="0.25">
      <c r="A47" s="380" t="s">
        <v>37</v>
      </c>
      <c r="B47" s="381"/>
      <c r="C47" s="381"/>
      <c r="D47" s="381"/>
      <c r="E47" s="381"/>
      <c r="F47" s="381"/>
      <c r="G47" s="381"/>
      <c r="H47" s="381"/>
      <c r="I47" s="382"/>
      <c r="J47" s="356">
        <f>COUNTIFS('Initial Client Information'!H13:H4944,"Unknown")</f>
        <v>0</v>
      </c>
      <c r="K47" s="357"/>
      <c r="L47" s="357"/>
      <c r="M47" s="357"/>
      <c r="N47" s="358"/>
      <c r="AG47" s="462" t="s">
        <v>144</v>
      </c>
      <c r="AH47" s="463"/>
      <c r="AI47" s="464"/>
      <c r="AJ47" s="459">
        <f>SUM(AJ37:AJ46)</f>
        <v>0</v>
      </c>
      <c r="AK47" s="460"/>
      <c r="AL47" s="460"/>
      <c r="AM47" s="460"/>
      <c r="AN47" s="460"/>
      <c r="AO47" s="461"/>
    </row>
    <row r="48" spans="1:100" ht="18.75" x14ac:dyDescent="0.25">
      <c r="A48" s="405" t="s">
        <v>144</v>
      </c>
      <c r="B48" s="406"/>
      <c r="C48" s="406"/>
      <c r="D48" s="406"/>
      <c r="E48" s="406"/>
      <c r="F48" s="406"/>
      <c r="G48" s="406"/>
      <c r="H48" s="406"/>
      <c r="I48" s="407"/>
      <c r="J48" s="365">
        <f>SUM(J41:J47)</f>
        <v>0</v>
      </c>
      <c r="K48" s="366"/>
      <c r="L48" s="366"/>
      <c r="M48" s="366"/>
      <c r="N48" s="367"/>
    </row>
    <row r="51" spans="1:48" ht="31.5" x14ac:dyDescent="0.25">
      <c r="A51" s="465" t="s">
        <v>575</v>
      </c>
      <c r="B51" s="465"/>
      <c r="C51" s="465"/>
      <c r="D51" s="465"/>
      <c r="E51" s="465"/>
      <c r="F51" s="465"/>
      <c r="G51" s="465"/>
      <c r="H51" s="465"/>
      <c r="I51" s="465"/>
      <c r="J51" s="465"/>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465"/>
      <c r="AK51" s="465"/>
      <c r="AL51" s="465"/>
      <c r="AM51" s="465"/>
      <c r="AN51" s="465"/>
      <c r="AO51" s="465"/>
      <c r="AP51" s="465"/>
      <c r="AQ51" s="465"/>
      <c r="AR51" s="465"/>
      <c r="AS51" s="465"/>
      <c r="AT51" s="465"/>
      <c r="AU51" s="465"/>
      <c r="AV51" s="465"/>
    </row>
    <row r="53" spans="1:48" ht="18.75" x14ac:dyDescent="0.3">
      <c r="A53" s="466" t="s">
        <v>480</v>
      </c>
      <c r="B53" s="467"/>
      <c r="C53" s="467"/>
      <c r="D53" s="467"/>
      <c r="E53" s="467"/>
      <c r="F53" s="467"/>
      <c r="G53" s="467"/>
      <c r="H53" s="467"/>
      <c r="I53" s="467"/>
      <c r="J53" s="467"/>
      <c r="K53" s="467"/>
      <c r="L53" s="467"/>
      <c r="M53" s="467"/>
      <c r="N53" s="467"/>
      <c r="O53" s="467"/>
      <c r="P53" s="467"/>
      <c r="Q53" s="467"/>
      <c r="R53" s="467"/>
      <c r="S53" s="467"/>
      <c r="T53" s="467"/>
      <c r="U53" s="467"/>
      <c r="V53" s="468"/>
    </row>
    <row r="54" spans="1:48" x14ac:dyDescent="0.25">
      <c r="J54">
        <v>1</v>
      </c>
      <c r="K54">
        <v>2</v>
      </c>
      <c r="L54">
        <v>3</v>
      </c>
      <c r="M54">
        <v>4</v>
      </c>
      <c r="N54">
        <v>5</v>
      </c>
      <c r="O54">
        <v>6</v>
      </c>
      <c r="P54">
        <v>7</v>
      </c>
      <c r="Q54">
        <v>8</v>
      </c>
      <c r="R54">
        <v>9</v>
      </c>
    </row>
    <row r="55" spans="1:48" ht="35.1" customHeight="1" x14ac:dyDescent="0.25">
      <c r="A55" s="395" t="s">
        <v>456</v>
      </c>
      <c r="B55" s="396"/>
      <c r="C55" s="396"/>
      <c r="D55" s="396"/>
      <c r="E55" s="396"/>
      <c r="F55" s="396"/>
      <c r="G55" s="396"/>
      <c r="H55" s="396"/>
      <c r="I55" s="397"/>
      <c r="J55" s="348" t="s">
        <v>189</v>
      </c>
      <c r="K55" s="349"/>
      <c r="L55" s="349"/>
      <c r="M55" s="348" t="s">
        <v>515</v>
      </c>
      <c r="N55" s="349"/>
      <c r="O55" s="349"/>
      <c r="P55" s="348" t="s">
        <v>516</v>
      </c>
      <c r="Q55" s="349"/>
      <c r="R55" s="349"/>
      <c r="S55" s="348" t="s">
        <v>517</v>
      </c>
      <c r="T55" s="349"/>
      <c r="U55" s="349"/>
      <c r="V55" s="348" t="s">
        <v>518</v>
      </c>
      <c r="W55" s="349"/>
      <c r="X55" s="349"/>
      <c r="Y55" s="348" t="s">
        <v>519</v>
      </c>
      <c r="Z55" s="349"/>
      <c r="AA55" s="349"/>
      <c r="AB55" s="348" t="s">
        <v>520</v>
      </c>
      <c r="AC55" s="349"/>
      <c r="AD55" s="349"/>
      <c r="AE55" s="348" t="s">
        <v>521</v>
      </c>
      <c r="AF55" s="349"/>
      <c r="AG55" s="349"/>
      <c r="AH55" s="348" t="s">
        <v>522</v>
      </c>
      <c r="AI55" s="349"/>
      <c r="AJ55" s="349"/>
      <c r="AK55" s="348" t="s">
        <v>25</v>
      </c>
      <c r="AL55" s="349"/>
      <c r="AM55" s="349"/>
      <c r="AN55" s="348" t="s">
        <v>198</v>
      </c>
      <c r="AO55" s="349"/>
      <c r="AP55" s="349"/>
      <c r="AQ55" s="348" t="s">
        <v>199</v>
      </c>
      <c r="AR55" s="349"/>
      <c r="AS55" s="349"/>
      <c r="AT55" s="348" t="s">
        <v>140</v>
      </c>
      <c r="AU55" s="349"/>
      <c r="AV55" s="469"/>
    </row>
    <row r="56" spans="1:48" ht="35.1" customHeight="1" x14ac:dyDescent="0.25">
      <c r="A56" s="389" t="s">
        <v>457</v>
      </c>
      <c r="B56" s="390"/>
      <c r="C56" s="390"/>
      <c r="D56" s="390"/>
      <c r="E56" s="390"/>
      <c r="F56" s="390"/>
      <c r="G56" s="390"/>
      <c r="H56" s="390"/>
      <c r="I56" s="391"/>
      <c r="J56" s="352">
        <f>COUNTIFS(July!F13:F5000,"Involuntarily Committed - State Diversion Hospital",July!H13:H5000,"&gt;=07/01/2024",July!H13:H5000,"&lt;=07/31/2024")</f>
        <v>0</v>
      </c>
      <c r="K56" s="352"/>
      <c r="L56" s="352"/>
      <c r="M56" s="352">
        <f>COUNTIFS(Aug!F13:F5000,"Involuntarily Committed - State Diversion Hospital",Aug!H13:H5000,"&gt;=08/01/2024",Aug!H13:H5000,"&lt;=08/31/2024")</f>
        <v>0</v>
      </c>
      <c r="N56" s="352"/>
      <c r="O56" s="352"/>
      <c r="P56" s="352">
        <f>COUNTIFS(Sept!F13:F5000,"Involuntarily Committed - State Diversion Hospital",Sept!H13:H5000,"&gt;=09/01/2024",Sept!H13:H5000,"&lt;=09/30/2024")</f>
        <v>0</v>
      </c>
      <c r="Q56" s="352"/>
      <c r="R56" s="352"/>
      <c r="S56" s="352">
        <f>COUNTIFS(Oct!F13:F5000,"Involuntarily Committed - State Diversion Hospital",Oct!H13:H5000,"&gt;=10/01/2024",Oct!H13:H5000,"&lt;=10/31/2024")</f>
        <v>0</v>
      </c>
      <c r="T56" s="352"/>
      <c r="U56" s="352"/>
      <c r="V56" s="352">
        <f>COUNTIFS(Nov!F13:F5000,"Involuntarily Committed - State Diversion Hospital",Nov!H13:H5000,"&gt;=11/01/2024",Nov!H13:H5000,"&lt;=11/30/2024")</f>
        <v>0</v>
      </c>
      <c r="W56" s="352"/>
      <c r="X56" s="352"/>
      <c r="Y56" s="352">
        <f>COUNTIFS(Dec!F13:F5000,"Involuntarily Committed - State Diversion Hospital",Dec!H13:H5000,"&gt;=12/01/2024",Dec!H13:H5000,"&lt;=12/31/2024")</f>
        <v>0</v>
      </c>
      <c r="Z56" s="352"/>
      <c r="AA56" s="352"/>
      <c r="AB56" s="352">
        <f>COUNTIFS(Jan!F13:F5000,"Involuntarily Committed - State Diversion Hospital",Jan!H13:H5000,"&gt;=01/01/2025",Jan!H13:H5000,"&lt;=01/31/2025")</f>
        <v>0</v>
      </c>
      <c r="AC56" s="352"/>
      <c r="AD56" s="352"/>
      <c r="AE56" s="352">
        <f>COUNTIFS(Feb!F13:F5000,"Involuntarily Committed - State Diversion Hospital",Feb!H13:H5000,"&gt;=02/01/2025",Feb!H13:H5000,"&lt;=02/28/2025")</f>
        <v>0</v>
      </c>
      <c r="AF56" s="352"/>
      <c r="AG56" s="352"/>
      <c r="AH56" s="352">
        <f>COUNTIFS(Mar!F13:F5000,"Involuntarily Committed - State Diversion Hospital",Mar!H13:H5000,"&gt;=03/01/2025",Mar!H13:H5000,"&lt;=03/31/2025")</f>
        <v>0</v>
      </c>
      <c r="AI56" s="352"/>
      <c r="AJ56" s="352"/>
      <c r="AK56" s="352">
        <f>COUNTIFS(Apr!F13:F5000,"Involuntarily Committed - State Diversion Hospital",Apr!H13:H5000,"&gt;=04/01/2025",Apr!H13:H5000,"&lt;=04/30/2025")</f>
        <v>0</v>
      </c>
      <c r="AL56" s="352"/>
      <c r="AM56" s="352"/>
      <c r="AN56" s="352">
        <f>COUNTIFS(May!F13:F5000,"Involuntarily Committed - State Diversion Hospital",May!H13:H5000,"&gt;=05/01/2025",May!H13:H5000,"&lt;=05/31/2025")</f>
        <v>0</v>
      </c>
      <c r="AO56" s="352"/>
      <c r="AP56" s="352"/>
      <c r="AQ56" s="352">
        <f>COUNTIFS(June!F13:F5000,"Involuntarily Committed - State Diversion Hospital",June!H13:H5000,"&gt;=06/01/2025",June!H13:H5000,"&lt;=06/30/2025")</f>
        <v>0</v>
      </c>
      <c r="AR56" s="352"/>
      <c r="AS56" s="352"/>
      <c r="AT56" s="400">
        <f t="shared" ref="AT56:AT61" si="0">SUM(J56:AS56)</f>
        <v>0</v>
      </c>
      <c r="AU56" s="401"/>
      <c r="AV56" s="402"/>
    </row>
    <row r="57" spans="1:48" ht="35.1" customHeight="1" x14ac:dyDescent="0.25">
      <c r="A57" s="389" t="s">
        <v>458</v>
      </c>
      <c r="B57" s="390"/>
      <c r="C57" s="390"/>
      <c r="D57" s="390"/>
      <c r="E57" s="390"/>
      <c r="F57" s="390"/>
      <c r="G57" s="390"/>
      <c r="H57" s="390"/>
      <c r="I57" s="391"/>
      <c r="J57" s="352">
        <f>COUNTIFS(July!F13:F5000,"Not Committed - Psychiatric Hospitalization",July!H13:H5000,"&gt;=07/01/2024",July!H13:H5000,"&lt;=07/31/2024")</f>
        <v>0</v>
      </c>
      <c r="K57" s="352"/>
      <c r="L57" s="352"/>
      <c r="M57" s="352">
        <f>COUNTIFS(Aug!F13:F5000,"Not Committed - Psychiatric Hospitalization",Aug!H13:H5000,"&gt;=08/01/2024",Aug!H13:H5000,"&lt;=08/31/2024")</f>
        <v>0</v>
      </c>
      <c r="N57" s="352"/>
      <c r="O57" s="352"/>
      <c r="P57" s="352">
        <f>COUNTIFS(Sept!F13:F5000,"Not Committed - Psychiatric Hospitalization",Sept!H13:H5000,"&gt;=09/01/2024",Sept!H13:H5000,"&lt;=09/30/2024")</f>
        <v>0</v>
      </c>
      <c r="Q57" s="352"/>
      <c r="R57" s="352"/>
      <c r="S57" s="352">
        <f>COUNTIFS(Oct!F13:F5000,"Not Committed - Psychiatric Hospitalization",Oct!H13:H5000,"&gt;=10/01/2024",Oct!H13:H5000,"&lt;=10/31/2024")</f>
        <v>0</v>
      </c>
      <c r="T57" s="352"/>
      <c r="U57" s="352"/>
      <c r="V57" s="352">
        <f>COUNTIFS(Nov!F13:F5000,"Not Committed - Psychiatric Hospitalization",Nov!H13:H5000,"&gt;=11/01/2024",Nov!H13:H5000,"&lt;=11/30/2024")</f>
        <v>0</v>
      </c>
      <c r="W57" s="352"/>
      <c r="X57" s="352"/>
      <c r="Y57" s="352">
        <f>COUNTIFS(Dec!F13:F5000,"Not Committed - Psychiatric Hospitalization",Dec!H13:H5000,"&gt;=12/01/2024",Dec!H13:H5000,"&lt;=12/31/2024")</f>
        <v>0</v>
      </c>
      <c r="Z57" s="352"/>
      <c r="AA57" s="352"/>
      <c r="AB57" s="352">
        <f>COUNTIFS(Jan!F13:F5000,"Not Committed - Psychiatric Hospitalization",Jan!H13:H5000,"&gt;=01/01/2025",Jan!H13:H5000,"&lt;=01/31/2025")</f>
        <v>0</v>
      </c>
      <c r="AC57" s="352"/>
      <c r="AD57" s="352"/>
      <c r="AE57" s="352">
        <f>COUNTIFS(Feb!F13:F5000,"Not Committed - Psychiatric Hospitalization",Feb!H13:H5000,"&gt;=02/01/2025",Feb!H13:H5000,"&lt;=02/28/2025")</f>
        <v>0</v>
      </c>
      <c r="AF57" s="352"/>
      <c r="AG57" s="352"/>
      <c r="AH57" s="352">
        <f>COUNTIFS(Mar!F13:F5000,"Not Committed - Psychiatric Hospitalization",Mar!H13:H5000,"&gt;=03/01/2025",Mar!H13:H5000,"&lt;=03/31/2025")</f>
        <v>0</v>
      </c>
      <c r="AI57" s="352"/>
      <c r="AJ57" s="352"/>
      <c r="AK57" s="352">
        <f>COUNTIFS(Apr!F13:F5000,"Not Committed - Psychiatric Hospitalization",Apr!H13:H5000,"&gt;=04/01/2025",Apr!H13:H5000,"&lt;=04/30/2025")</f>
        <v>0</v>
      </c>
      <c r="AL57" s="352"/>
      <c r="AM57" s="352"/>
      <c r="AN57" s="352">
        <f>COUNTIFS(May!F13:F5000,"Not Committed - Psychiatric Hospitalization",May!H13:H5000,"&gt;=05/01/2025",May!H13:H5000,"&lt;=05/31/2025")</f>
        <v>0</v>
      </c>
      <c r="AO57" s="352"/>
      <c r="AP57" s="352"/>
      <c r="AQ57" s="352">
        <f>COUNTIFS(June!F13:F5000,"Not Committed - Psychiatric Hospitalization",June!H13:H5000,"&gt;=06/01/2025",June!H13:H5000,"&lt;=06/30/2025")</f>
        <v>0</v>
      </c>
      <c r="AR57" s="352"/>
      <c r="AS57" s="352"/>
      <c r="AT57" s="400">
        <f t="shared" si="0"/>
        <v>0</v>
      </c>
      <c r="AU57" s="401"/>
      <c r="AV57" s="402"/>
    </row>
    <row r="58" spans="1:48" ht="35.1" customHeight="1" x14ac:dyDescent="0.25">
      <c r="A58" s="389" t="s">
        <v>462</v>
      </c>
      <c r="B58" s="390"/>
      <c r="C58" s="390"/>
      <c r="D58" s="390"/>
      <c r="E58" s="390"/>
      <c r="F58" s="390"/>
      <c r="G58" s="390"/>
      <c r="H58" s="390"/>
      <c r="I58" s="391"/>
      <c r="J58" s="352">
        <f>COUNTIFS(July!F13:F5000,"Crisis Stabilization Unit",July!H13:H5000,"&gt;=07/01/2024",July!H13:H5000,"&lt;=07/31/2024")</f>
        <v>0</v>
      </c>
      <c r="K58" s="352"/>
      <c r="L58" s="352"/>
      <c r="M58" s="352">
        <f>COUNTIFS(Aug!F13:F5000,"Crisis Stabilization Unit",Aug!H13:H5000,"&gt;=08/01/2024",Aug!H13:H5000,"&lt;=08/31/2024")</f>
        <v>0</v>
      </c>
      <c r="N58" s="352"/>
      <c r="O58" s="352"/>
      <c r="P58" s="352">
        <f>COUNTIFS(Sept!F13:F5000,"Crisis Stabilization Unit",Sept!H13:H5000,"&gt;=09/01/2024",Sept!H13:H5000,"&lt;=09/30/2024")</f>
        <v>0</v>
      </c>
      <c r="Q58" s="352"/>
      <c r="R58" s="352"/>
      <c r="S58" s="352">
        <f>COUNTIFS(Oct!F13:F5000,"Crisis Stabilization Unit",Oct!H13:H5000,"&gt;=10/01/2024",Oct!H13:H5000,"&lt;=10/31/2024")</f>
        <v>0</v>
      </c>
      <c r="T58" s="352"/>
      <c r="U58" s="352"/>
      <c r="V58" s="352">
        <f>COUNTIFS(Nov!F13:F5000,"Crisis Stabilization Unit",Nov!H13:H5000,"&gt;=11/01/2024",Nov!H13:H5000,"&lt;=11/30/2024")</f>
        <v>0</v>
      </c>
      <c r="W58" s="352"/>
      <c r="X58" s="352"/>
      <c r="Y58" s="352">
        <f>COUNTIFS(Dec!F13:F5000,"Crisis Stabilization Unit",Dec!H13:H5000,"&gt;=12/01/2024",Dec!H13:H5000,"&lt;=12/31/2024")</f>
        <v>0</v>
      </c>
      <c r="Z58" s="352"/>
      <c r="AA58" s="352"/>
      <c r="AB58" s="352">
        <f>COUNTIFS(Jan!F13:F5000,"Crisis Stabilization Unit",Jan!H13:H5000,"&gt;=01/01/2025",Jan!H13:H5000,"&lt;=01/31/2025")</f>
        <v>0</v>
      </c>
      <c r="AC58" s="352"/>
      <c r="AD58" s="352"/>
      <c r="AE58" s="352">
        <f>COUNTIFS(Feb!F13:F5000,"Crisis Stabilization Unit",Feb!H13:H5000,"&gt;=02/01/2025",Feb!H13:H5000,"&lt;=02/28/2025")</f>
        <v>0</v>
      </c>
      <c r="AF58" s="352"/>
      <c r="AG58" s="352"/>
      <c r="AH58" s="352">
        <f>COUNTIFS(Mar!F13:F5000,"Crisis Stabilization Unit",Mar!H13:H5000,"&gt;=03/01/2025",Mar!H13:H5000,"&lt;=03/31/2025")</f>
        <v>0</v>
      </c>
      <c r="AI58" s="352"/>
      <c r="AJ58" s="352"/>
      <c r="AK58" s="352">
        <f>COUNTIFS(Apr!F13:F5000,"Crisis Stabilization Unit",Apr!H13:H5000,"&gt;=04/01/2025",Apr!H13:H5000,"&lt;=04/30/2025")</f>
        <v>0</v>
      </c>
      <c r="AL58" s="352"/>
      <c r="AM58" s="352"/>
      <c r="AN58" s="352">
        <f>COUNTIFS(May!F13:F5000,"Crisis Stabilization Unit",May!H13:H5000,"&gt;=05/01/2025",May!H13:H5000,"&lt;=05/31/2025")</f>
        <v>0</v>
      </c>
      <c r="AO58" s="352"/>
      <c r="AP58" s="352"/>
      <c r="AQ58" s="352">
        <f>COUNTIFS(June!F13:F5000,"Crisis Stabilization Unit",June!H13:H5000,"&gt;=06/01/2025",June!H13:H5000,"&lt;=06/30/2025")</f>
        <v>0</v>
      </c>
      <c r="AR58" s="352"/>
      <c r="AS58" s="352"/>
      <c r="AT58" s="400">
        <f t="shared" si="0"/>
        <v>0</v>
      </c>
      <c r="AU58" s="401"/>
      <c r="AV58" s="402"/>
    </row>
    <row r="59" spans="1:48" ht="35.1" customHeight="1" x14ac:dyDescent="0.25">
      <c r="A59" s="389" t="s">
        <v>459</v>
      </c>
      <c r="B59" s="390"/>
      <c r="C59" s="390"/>
      <c r="D59" s="390"/>
      <c r="E59" s="390"/>
      <c r="F59" s="390"/>
      <c r="G59" s="390"/>
      <c r="H59" s="390"/>
      <c r="I59" s="391"/>
      <c r="J59" s="352">
        <f>COUNTIFS(July!F13:F5000,"SUD Residential Treatment Unit",July!H13:H5000,"&gt;=07/01/2024",July!H13:H5000,"&lt;=07/31/2024")</f>
        <v>0</v>
      </c>
      <c r="K59" s="352"/>
      <c r="L59" s="352"/>
      <c r="M59" s="352">
        <f>COUNTIFS(Aug!F13:F5000,"SUD Residential Treatment Unit",Aug!H13:H5000,"&gt;=08/01/2024",Aug!H13:H5000,"&lt;=08/31/2024")</f>
        <v>0</v>
      </c>
      <c r="N59" s="352"/>
      <c r="O59" s="352"/>
      <c r="P59" s="352">
        <f>COUNTIFS(Sept!F13:F5000,"SUD Residential Treatment Unit",Sept!H13:H5000,"&gt;=09/01/2024",Sept!H13:H5000,"&lt;=09/30/2024")</f>
        <v>0</v>
      </c>
      <c r="Q59" s="352"/>
      <c r="R59" s="352"/>
      <c r="S59" s="352">
        <f>COUNTIFS(Oct!F13:F5000,"SUD Residential Treatment Unit",Oct!H13:H5000,"&gt;=10/01/2024",Oct!H13:H5000,"&lt;=10/31/2024")</f>
        <v>0</v>
      </c>
      <c r="T59" s="352"/>
      <c r="U59" s="352"/>
      <c r="V59" s="352">
        <f>COUNTIFS(Nov!F13:F5000,"SUD Residential Treatment Unit",Nov!H13:H5000,"&gt;=11/01/2024",Nov!H13:H5000,"&lt;=11/30/2024")</f>
        <v>0</v>
      </c>
      <c r="W59" s="352"/>
      <c r="X59" s="352"/>
      <c r="Y59" s="352">
        <f>COUNTIFS(Dec!F13:F5000,"SUD Residential Treatment Unit",Dec!H13:H5000,"&gt;=12/01/2024",Dec!H13:H5000,"&lt;=12/31/2024")</f>
        <v>0</v>
      </c>
      <c r="Z59" s="352"/>
      <c r="AA59" s="352"/>
      <c r="AB59" s="352">
        <f>COUNTIFS(Jan!F13:F5000,"SUD Residential Treatment Unit",Jan!H13:H5000,"&gt;=01/01/2025",Jan!H13:H5000,"&lt;=01/31/2025")</f>
        <v>0</v>
      </c>
      <c r="AC59" s="352"/>
      <c r="AD59" s="352"/>
      <c r="AE59" s="352">
        <f>COUNTIFS(Feb!F13:F5000,"SUD Residential Treatment Unit",Feb!H13:H5000,"&gt;=02/01/2025",Feb!H13:H5000,"&lt;=02/28/2025")</f>
        <v>0</v>
      </c>
      <c r="AF59" s="352"/>
      <c r="AG59" s="352"/>
      <c r="AH59" s="352">
        <f>COUNTIFS(Mar!F13:F5000,"SUD Residential Treatment Unit",Mar!H13:H5000,"&gt;=03/01/2025",Mar!H13:H5000,"&lt;=03/31/2025")</f>
        <v>0</v>
      </c>
      <c r="AI59" s="352"/>
      <c r="AJ59" s="352"/>
      <c r="AK59" s="352">
        <f>COUNTIFS(Apr!F13:F5000,"SUD Residential Treatment Unit",Apr!H13:H5000,"&gt;=04/01/2025",Apr!H13:H5000,"&lt;=04/30/2025")</f>
        <v>0</v>
      </c>
      <c r="AL59" s="352"/>
      <c r="AM59" s="352"/>
      <c r="AN59" s="352">
        <f>COUNTIFS(May!F13:F5000,"SUD Residential Treatment Unit",May!H13:H5000,"&gt;=05/01/2025",May!H13:H5000,"&lt;=05/31/2025")</f>
        <v>0</v>
      </c>
      <c r="AO59" s="352"/>
      <c r="AP59" s="352"/>
      <c r="AQ59" s="352">
        <f>COUNTIFS(June!F13:F5000,"SUD Residential Treatment Unit",June!H13:H5000,"&gt;=06/01/2025",June!H13:H5000,"&lt;=06/30/2025")</f>
        <v>0</v>
      </c>
      <c r="AR59" s="352"/>
      <c r="AS59" s="352"/>
      <c r="AT59" s="400">
        <f t="shared" si="0"/>
        <v>0</v>
      </c>
      <c r="AU59" s="401"/>
      <c r="AV59" s="402"/>
    </row>
    <row r="60" spans="1:48" ht="35.1" customHeight="1" x14ac:dyDescent="0.25">
      <c r="A60" s="389" t="s">
        <v>460</v>
      </c>
      <c r="B60" s="390"/>
      <c r="C60" s="390"/>
      <c r="D60" s="390"/>
      <c r="E60" s="390"/>
      <c r="F60" s="390"/>
      <c r="G60" s="390"/>
      <c r="H60" s="390"/>
      <c r="I60" s="391"/>
      <c r="J60" s="352">
        <f>COUNTIFS(July!F13:F5000,"Crisis Respite",July!H13:H5000,"&gt;=07/01/2024",July!H13:H5000,"&lt;=07/31/2024")</f>
        <v>0</v>
      </c>
      <c r="K60" s="352"/>
      <c r="L60" s="352"/>
      <c r="M60" s="352">
        <f>COUNTIFS(Aug!F13:F5000,"Crisis Respite",Aug!H13:H5000,"&gt;=08/01/2024",Aug!H13:H5000,"&lt;=08/31/2024")</f>
        <v>0</v>
      </c>
      <c r="N60" s="352"/>
      <c r="O60" s="352"/>
      <c r="P60" s="352">
        <f>COUNTIFS(Sept!F13:F5000,"Crisis Respite",Sept!H13:H5000,"&gt;=09/01/2024",Sept!H13:H5000,"&lt;=09/30/2024")</f>
        <v>0</v>
      </c>
      <c r="Q60" s="352"/>
      <c r="R60" s="352"/>
      <c r="S60" s="352">
        <f>COUNTIFS(Oct!F13:F5000,"Crisis Respite",Oct!H13:H5000,"&gt;=10/01/2024",Oct!H13:H5000,"&lt;=10/31/2024")</f>
        <v>0</v>
      </c>
      <c r="T60" s="352"/>
      <c r="U60" s="352"/>
      <c r="V60" s="352">
        <f>COUNTIFS(Nov!F13:F5000,"Crisis Respite",Nov!H13:H5000,"&gt;=11/01/2024",Nov!H13:H5000,"&lt;=11/30/2024")</f>
        <v>0</v>
      </c>
      <c r="W60" s="352"/>
      <c r="X60" s="352"/>
      <c r="Y60" s="352">
        <f>COUNTIFS(Dec!F13:F5000,"Crisis Respite",Dec!H13:H5000,"&gt;=12/01/2024",Dec!H13:H5000,"&lt;=12/31/2024")</f>
        <v>0</v>
      </c>
      <c r="Z60" s="352"/>
      <c r="AA60" s="352"/>
      <c r="AB60" s="352">
        <f>COUNTIFS(Jan!F13:F5000,"Crisis Respite",Jan!H13:H5000,"&gt;=01/01/2025",Jan!H13:H5000,"&lt;=01/31/2025")</f>
        <v>0</v>
      </c>
      <c r="AC60" s="352"/>
      <c r="AD60" s="352"/>
      <c r="AE60" s="352">
        <f>COUNTIFS(Feb!F13:F5000,"Crisis Respite",Feb!H13:H5000,"&gt;=02/01/2025",Feb!H13:H5000,"&lt;=02/28/2025")</f>
        <v>0</v>
      </c>
      <c r="AF60" s="352"/>
      <c r="AG60" s="352"/>
      <c r="AH60" s="352">
        <f>COUNTIFS(Mar!F13:F5000,"Crisis Respite",Mar!H13:H5000,"&gt;=03/01/2025",Mar!H13:H5000,"&lt;=03/31/2025")</f>
        <v>0</v>
      </c>
      <c r="AI60" s="352"/>
      <c r="AJ60" s="352"/>
      <c r="AK60" s="352">
        <f>COUNTIFS(Apr!F13:F5000,"Crisis Respite",Apr!H13:H5000,"&gt;=04/01/2025",Apr!H13:H5000,"&lt;=04/30/2025")</f>
        <v>0</v>
      </c>
      <c r="AL60" s="352"/>
      <c r="AM60" s="352"/>
      <c r="AN60" s="352">
        <f>COUNTIFS(May!F13:F5000,"Crisis Respite",May!H13:H5000,"&gt;=05/01/2025",May!H13:H5000,"&lt;=05/31/2025")</f>
        <v>0</v>
      </c>
      <c r="AO60" s="352"/>
      <c r="AP60" s="352"/>
      <c r="AQ60" s="352">
        <f>COUNTIFS(June!F13:F5000,"Crisis Respite",June!H13:H5000,"&gt;=06/01/2025",June!H13:H5000,"&lt;=06/30/2025")</f>
        <v>0</v>
      </c>
      <c r="AR60" s="352"/>
      <c r="AS60" s="352"/>
      <c r="AT60" s="400">
        <f t="shared" si="0"/>
        <v>0</v>
      </c>
      <c r="AU60" s="401"/>
      <c r="AV60" s="402"/>
    </row>
    <row r="61" spans="1:48" ht="35.1" customHeight="1" x14ac:dyDescent="0.25">
      <c r="A61" s="389" t="s">
        <v>433</v>
      </c>
      <c r="B61" s="390"/>
      <c r="C61" s="390"/>
      <c r="D61" s="390"/>
      <c r="E61" s="390"/>
      <c r="F61" s="390"/>
      <c r="G61" s="390"/>
      <c r="H61" s="390"/>
      <c r="I61" s="391"/>
      <c r="J61" s="352">
        <f>COUNTIFS(July!F13:F5000,"Other (List in Note Section)",July!H13:H5000,"&gt;=07/01/2024",July!H13:H5000,"&lt;=07/31/2024")</f>
        <v>0</v>
      </c>
      <c r="K61" s="352"/>
      <c r="L61" s="352"/>
      <c r="M61" s="352">
        <f>COUNTIFS(Aug!F13:F5000,"Other (List in Note Section)",Aug!H13:H5000,"&gt;=08/01/2024",Aug!H13:H5000,"&lt;=08/31/2024")</f>
        <v>0</v>
      </c>
      <c r="N61" s="352"/>
      <c r="O61" s="352"/>
      <c r="P61" s="352">
        <f>COUNTIFS(Sept!F13:F5000,"Other (List in Note Section)",Sept!H13:H5000,"&gt;=09/01/2024",Sept!H13:H5000,"&lt;=09/30/2024")</f>
        <v>0</v>
      </c>
      <c r="Q61" s="352"/>
      <c r="R61" s="352"/>
      <c r="S61" s="352">
        <f>COUNTIFS(Oct!F13:F5000,"Other (List in Note Section)",Oct!H13:H5000,"&gt;=10/01/2024",Oct!H13:H5000,"&lt;=10/31/2024")</f>
        <v>0</v>
      </c>
      <c r="T61" s="352"/>
      <c r="U61" s="352"/>
      <c r="V61" s="352">
        <f>COUNTIFS(Nov!F13:F5000,"Other (List in Note Section)",Nov!H13:H5000,"&gt;=11/01/2024",Nov!H13:H5000,"&lt;=11/30/2024")</f>
        <v>0</v>
      </c>
      <c r="W61" s="352"/>
      <c r="X61" s="352"/>
      <c r="Y61" s="352">
        <f>COUNTIFS(Dec!F13:F5000,"Other (List in Note Section)",Dec!H13:H5000,"&gt;=12/01/2024",Dec!H13:H5000,"&lt;=12/31/2024")</f>
        <v>0</v>
      </c>
      <c r="Z61" s="352"/>
      <c r="AA61" s="352"/>
      <c r="AB61" s="352">
        <f>COUNTIFS(Jan!F13:F5000,"Other (List in Note Section)",Jan!H13:H5000,"&gt;=01/01/2025",Jan!H13:H5000,"&lt;=01/31/2025")</f>
        <v>0</v>
      </c>
      <c r="AC61" s="352"/>
      <c r="AD61" s="352"/>
      <c r="AE61" s="352">
        <f>COUNTIFS(Feb!F13:F5000,"Other (List in Note Section)",Feb!H13:H5000,"&gt;=02/01/2025",Feb!H13:H5000,"&lt;=02/28/2025")</f>
        <v>0</v>
      </c>
      <c r="AF61" s="352"/>
      <c r="AG61" s="352"/>
      <c r="AH61" s="352">
        <f>COUNTIFS(Mar!F13:F5000,"Other (List in Note Section)",Mar!H13:H5000,"&gt;=03/01/2025",Mar!H13:H5000,"&lt;=03/31/2025")</f>
        <v>0</v>
      </c>
      <c r="AI61" s="352"/>
      <c r="AJ61" s="352"/>
      <c r="AK61" s="352">
        <f>COUNTIFS(Apr!F13:F5000,"Other (List in Note Section)",Apr!H13:H5000,"&gt;=04/01/2025",Apr!H13:H5000,"&lt;=04/30/2025")</f>
        <v>0</v>
      </c>
      <c r="AL61" s="352"/>
      <c r="AM61" s="352"/>
      <c r="AN61" s="352">
        <f>COUNTIFS(May!F13:F5000,"Other (List in Note Section)",May!H13:H5000,"&gt;=05/01/2025",May!H13:H5000,"&lt;=05/31/2025")</f>
        <v>0</v>
      </c>
      <c r="AO61" s="352"/>
      <c r="AP61" s="352"/>
      <c r="AQ61" s="352">
        <f>COUNTIFS(June!F13:F5000,"Other (List in Note Section)",June!H13:H5000,"&gt;=06/01/2025",June!H13:H5000,"&lt;=06/30/2025")</f>
        <v>0</v>
      </c>
      <c r="AR61" s="352"/>
      <c r="AS61" s="352"/>
      <c r="AT61" s="400">
        <f t="shared" si="0"/>
        <v>0</v>
      </c>
      <c r="AU61" s="401"/>
      <c r="AV61" s="402"/>
    </row>
    <row r="62" spans="1:48" ht="39.950000000000003" customHeight="1" x14ac:dyDescent="0.25">
      <c r="A62" s="353" t="s">
        <v>524</v>
      </c>
      <c r="B62" s="354"/>
      <c r="C62" s="354"/>
      <c r="D62" s="354"/>
      <c r="E62" s="354"/>
      <c r="F62" s="354"/>
      <c r="G62" s="354"/>
      <c r="H62" s="354"/>
      <c r="I62" s="355"/>
      <c r="J62" s="351">
        <f>SUM(J56:J61)</f>
        <v>0</v>
      </c>
      <c r="K62" s="351"/>
      <c r="L62" s="351"/>
      <c r="M62" s="351">
        <f>SUM(M56:M61)</f>
        <v>0</v>
      </c>
      <c r="N62" s="351"/>
      <c r="O62" s="351"/>
      <c r="P62" s="351">
        <f>SUM(P56:P61)</f>
        <v>0</v>
      </c>
      <c r="Q62" s="351"/>
      <c r="R62" s="351"/>
      <c r="S62" s="351">
        <f>SUM(S56:S61)</f>
        <v>0</v>
      </c>
      <c r="T62" s="351"/>
      <c r="U62" s="351"/>
      <c r="V62" s="351">
        <f>SUM(V56:V61)</f>
        <v>0</v>
      </c>
      <c r="W62" s="351"/>
      <c r="X62" s="351"/>
      <c r="Y62" s="351">
        <f>SUM(Y56:Y61)</f>
        <v>0</v>
      </c>
      <c r="Z62" s="351"/>
      <c r="AA62" s="351"/>
      <c r="AB62" s="351">
        <f>SUM(AB56:AB61)</f>
        <v>0</v>
      </c>
      <c r="AC62" s="351"/>
      <c r="AD62" s="351"/>
      <c r="AE62" s="351">
        <f>SUM(AE56:AE61)</f>
        <v>0</v>
      </c>
      <c r="AF62" s="351"/>
      <c r="AG62" s="351"/>
      <c r="AH62" s="351">
        <f>SUM(AH56:AH61)</f>
        <v>0</v>
      </c>
      <c r="AI62" s="351"/>
      <c r="AJ62" s="351"/>
      <c r="AK62" s="351">
        <f>SUM(AK56:AK61)</f>
        <v>0</v>
      </c>
      <c r="AL62" s="351"/>
      <c r="AM62" s="351"/>
      <c r="AN62" s="351">
        <f>SUM(AN56:AN61)</f>
        <v>0</v>
      </c>
      <c r="AO62" s="351"/>
      <c r="AP62" s="351"/>
      <c r="AQ62" s="351">
        <f>SUM(AQ56:AQ61)</f>
        <v>0</v>
      </c>
      <c r="AR62" s="351"/>
      <c r="AS62" s="351"/>
      <c r="AT62" s="320">
        <f>SUM(AT56:AT61)</f>
        <v>0</v>
      </c>
      <c r="AU62" s="321"/>
      <c r="AV62" s="322"/>
    </row>
    <row r="64" spans="1:48" ht="30" customHeight="1" x14ac:dyDescent="0.25">
      <c r="J64" s="315" t="s">
        <v>576</v>
      </c>
      <c r="K64" s="315"/>
      <c r="L64" s="315"/>
      <c r="M64" s="315" t="s">
        <v>591</v>
      </c>
      <c r="N64" s="315"/>
      <c r="O64" s="315"/>
      <c r="P64" s="315" t="s">
        <v>593</v>
      </c>
      <c r="Q64" s="315"/>
      <c r="R64" s="315"/>
      <c r="S64" s="315" t="s">
        <v>592</v>
      </c>
      <c r="T64" s="315"/>
      <c r="U64" s="315"/>
      <c r="V64" s="315" t="s">
        <v>594</v>
      </c>
      <c r="W64" s="315"/>
      <c r="X64" s="315"/>
      <c r="Y64" s="315" t="s">
        <v>595</v>
      </c>
      <c r="Z64" s="315"/>
      <c r="AA64" s="315"/>
      <c r="AB64" s="315" t="s">
        <v>596</v>
      </c>
      <c r="AC64" s="315"/>
      <c r="AD64" s="315"/>
      <c r="AE64" s="315" t="s">
        <v>597</v>
      </c>
      <c r="AF64" s="315"/>
      <c r="AG64" s="315"/>
      <c r="AH64" s="315" t="s">
        <v>598</v>
      </c>
      <c r="AI64" s="315"/>
      <c r="AJ64" s="315"/>
      <c r="AK64" s="315" t="s">
        <v>599</v>
      </c>
      <c r="AL64" s="315"/>
      <c r="AM64" s="315"/>
      <c r="AN64" s="315" t="s">
        <v>600</v>
      </c>
      <c r="AO64" s="315"/>
      <c r="AP64" s="315"/>
      <c r="AQ64" s="315" t="s">
        <v>601</v>
      </c>
      <c r="AR64" s="315"/>
      <c r="AS64" s="315"/>
    </row>
    <row r="65" spans="1:51" ht="35.1" customHeight="1" x14ac:dyDescent="0.25">
      <c r="A65" s="395" t="s">
        <v>481</v>
      </c>
      <c r="B65" s="396"/>
      <c r="C65" s="396"/>
      <c r="D65" s="396"/>
      <c r="E65" s="396"/>
      <c r="F65" s="396"/>
      <c r="G65" s="396"/>
      <c r="H65" s="396"/>
      <c r="I65" s="397"/>
      <c r="J65" s="345" t="s">
        <v>189</v>
      </c>
      <c r="K65" s="346"/>
      <c r="L65" s="346"/>
      <c r="M65" s="345" t="s">
        <v>515</v>
      </c>
      <c r="N65" s="346"/>
      <c r="O65" s="346"/>
      <c r="P65" s="345" t="s">
        <v>516</v>
      </c>
      <c r="Q65" s="346"/>
      <c r="R65" s="346"/>
      <c r="S65" s="345" t="s">
        <v>517</v>
      </c>
      <c r="T65" s="346"/>
      <c r="U65" s="346"/>
      <c r="V65" s="345" t="s">
        <v>518</v>
      </c>
      <c r="W65" s="346"/>
      <c r="X65" s="346"/>
      <c r="Y65" s="345" t="s">
        <v>519</v>
      </c>
      <c r="Z65" s="346"/>
      <c r="AA65" s="346"/>
      <c r="AB65" s="345" t="s">
        <v>520</v>
      </c>
      <c r="AC65" s="346"/>
      <c r="AD65" s="346"/>
      <c r="AE65" s="345" t="s">
        <v>521</v>
      </c>
      <c r="AF65" s="346"/>
      <c r="AG65" s="346"/>
      <c r="AH65" s="345" t="s">
        <v>522</v>
      </c>
      <c r="AI65" s="346"/>
      <c r="AJ65" s="346"/>
      <c r="AK65" s="345" t="s">
        <v>25</v>
      </c>
      <c r="AL65" s="346"/>
      <c r="AM65" s="346"/>
      <c r="AN65" s="345" t="s">
        <v>198</v>
      </c>
      <c r="AO65" s="346"/>
      <c r="AP65" s="346"/>
      <c r="AQ65" s="345" t="s">
        <v>199</v>
      </c>
      <c r="AR65" s="346"/>
      <c r="AS65" s="346"/>
      <c r="AT65" s="345" t="s">
        <v>140</v>
      </c>
      <c r="AU65" s="346"/>
      <c r="AV65" s="399"/>
    </row>
    <row r="66" spans="1:51" ht="20.100000000000001" customHeight="1" x14ac:dyDescent="0.25">
      <c r="A66" s="392" t="s">
        <v>100</v>
      </c>
      <c r="B66" s="393"/>
      <c r="C66" s="393"/>
      <c r="D66" s="393"/>
      <c r="E66" s="393"/>
      <c r="F66" s="393"/>
      <c r="G66" s="393"/>
      <c r="H66" s="393"/>
      <c r="I66" s="394"/>
      <c r="J66" s="347">
        <f>COUNTIFS(July!H13:H5000,"&gt;=07/01/2024",July!H13:H5000,"&lt;=07/31/2024", July!I13:I5000,"YES")</f>
        <v>0</v>
      </c>
      <c r="K66" s="347"/>
      <c r="L66" s="347"/>
      <c r="M66" s="347">
        <f>COUNTIFS(Aug!H13:H5000,"&gt;=08/01/2024",Aug!H13:H5000,"&lt;=08/31/2024", Aug!I13:I5000,"YES")</f>
        <v>0</v>
      </c>
      <c r="N66" s="347"/>
      <c r="O66" s="347"/>
      <c r="P66" s="347">
        <f>COUNTIFS(Sept!H13:H5000,"&gt;=09/01/2024",Sept!H13:H5000,"&lt;=09/30/2024", Sept!I13:I5000,"YES")</f>
        <v>0</v>
      </c>
      <c r="Q66" s="347"/>
      <c r="R66" s="347"/>
      <c r="S66" s="347">
        <f>COUNTIFS(Oct!H13:H5000,"&gt;=10/01/2024",Oct!H13:H5000,"&lt;=10/31/2024", Oct!I13:I5000,"YES")</f>
        <v>0</v>
      </c>
      <c r="T66" s="347"/>
      <c r="U66" s="347"/>
      <c r="V66" s="347">
        <f>COUNTIFS(Nov!H13:H5000,"&gt;=11/01/2024",Nov!H13:H5000,"&lt;=11/30/2024",Nov!I13:I5000,"YES")</f>
        <v>0</v>
      </c>
      <c r="W66" s="347"/>
      <c r="X66" s="347"/>
      <c r="Y66" s="347">
        <f>COUNTIFS(Dec!H13:H5000,"&gt;=12/01/2024",Dec!H13:H5000,"&lt;=12/31/2024", Dec!I13:I5000,"YES")</f>
        <v>0</v>
      </c>
      <c r="Z66" s="347"/>
      <c r="AA66" s="347"/>
      <c r="AB66" s="347">
        <f>COUNTIFS(Jan!H13:H5000,"&gt;=01/01/2025",Jan!H13:H5000,"&lt;=01/31/2025", Jan!I13:I5000,"YES")</f>
        <v>0</v>
      </c>
      <c r="AC66" s="347"/>
      <c r="AD66" s="347"/>
      <c r="AE66" s="347">
        <f>COUNTIFS(Feb!H13:H5000,"&gt;=02/01/2025",Feb!H13:H5000,"&lt;=02/28/2025", Feb!I13:I5000,"YES")</f>
        <v>0</v>
      </c>
      <c r="AF66" s="347"/>
      <c r="AG66" s="347"/>
      <c r="AH66" s="347">
        <f>COUNTIFS(Mar!H13:H5000,"&gt;=03/01/2025",Mar!H13:H5000,"&lt;=03/31/2025", Mar!I13:I5000,"YES")</f>
        <v>0</v>
      </c>
      <c r="AI66" s="347"/>
      <c r="AJ66" s="347"/>
      <c r="AK66" s="347">
        <f>COUNTIFS(Apr!H13:H5000,"&gt;=04/01/2025",Apr!H13:H5000,"&lt;=04/30/2025", Apr!I13:I5000,"YES")</f>
        <v>0</v>
      </c>
      <c r="AL66" s="347"/>
      <c r="AM66" s="347"/>
      <c r="AN66" s="347">
        <f>COUNTIFS(May!H13:H5000,"&gt;=05/01/2025",May!H13:H5000,"&lt;=05/31/2025", May!I13:I5000,"YES")</f>
        <v>0</v>
      </c>
      <c r="AO66" s="347"/>
      <c r="AP66" s="347"/>
      <c r="AQ66" s="347">
        <f>COUNTIFS(June!H13:H5000,"&gt;=06/01/2025",June!H13:H5000,"&lt;=06/30/2025", June!I13:I5000,"YES")</f>
        <v>0</v>
      </c>
      <c r="AR66" s="347"/>
      <c r="AS66" s="347"/>
      <c r="AT66" s="473">
        <f>SUM(J66:AS66)</f>
        <v>0</v>
      </c>
      <c r="AU66" s="474"/>
      <c r="AV66" s="475"/>
    </row>
    <row r="67" spans="1:51" ht="20.100000000000001" customHeight="1" x14ac:dyDescent="0.25">
      <c r="A67" s="392" t="s">
        <v>101</v>
      </c>
      <c r="B67" s="393"/>
      <c r="C67" s="393"/>
      <c r="D67" s="393"/>
      <c r="E67" s="393"/>
      <c r="F67" s="393"/>
      <c r="G67" s="393"/>
      <c r="H67" s="393"/>
      <c r="I67" s="394"/>
      <c r="J67" s="347">
        <f>COUNTIFS(July!H13:H5000,"&gt;=07/01/2024",July!H13:H5000,"&lt;=07/31/2024", July!I13:I5000,"NO")</f>
        <v>0</v>
      </c>
      <c r="K67" s="347"/>
      <c r="L67" s="347"/>
      <c r="M67" s="347">
        <f>COUNTIFS(Aug!H13:H5000,"&gt;=08/01/2024",Aug!H13:H5000,"&lt;=08/31/2024", Aug!I13:I5000,"NO")</f>
        <v>0</v>
      </c>
      <c r="N67" s="347"/>
      <c r="O67" s="347"/>
      <c r="P67" s="347">
        <f>COUNTIFS(Sept!H13:H5000,"&gt;=09/01/2024",Sept!H13:H5000,"&lt;=09/30/2024", Sept!I13:I5000,"NO")</f>
        <v>0</v>
      </c>
      <c r="Q67" s="347"/>
      <c r="R67" s="347"/>
      <c r="S67" s="347">
        <f>COUNTIFS(Oct!H13:H5000,"&gt;=10/01/2024",Oct!H13:H5000,"&lt;=10/31/2024", Oct!I13:I5000,"NO")</f>
        <v>0</v>
      </c>
      <c r="T67" s="347"/>
      <c r="U67" s="347"/>
      <c r="V67" s="347">
        <f>COUNTIFS(Nov!H13:H5000,"&gt;=11/01/2024",Nov!H13:H5000,"&lt;=11/30/2024",Nov!I13:I5000,"NO")</f>
        <v>0</v>
      </c>
      <c r="W67" s="347"/>
      <c r="X67" s="347"/>
      <c r="Y67" s="347">
        <f>COUNTIFS(Dec!H13:H5000,"&gt;=12/01/2024",Dec!H13:H5000,"&lt;=12/31/2024", Dec!I13:I5000,"NO")</f>
        <v>0</v>
      </c>
      <c r="Z67" s="347"/>
      <c r="AA67" s="347"/>
      <c r="AB67" s="347">
        <f>COUNTIFS(Jan!H13:H5000,"&gt;=01/01/2025",Jan!H13:H5000,"&lt;=01/31/2025", Jan!I13:I5000,"no")</f>
        <v>0</v>
      </c>
      <c r="AC67" s="347"/>
      <c r="AD67" s="347"/>
      <c r="AE67" s="347">
        <f>COUNTIFS(Feb!H13:H5000,"&gt;=02/01/2025",Feb!H13:H5000,"&lt;=02/28/2025", Feb!I13:I5000,"NO")</f>
        <v>0</v>
      </c>
      <c r="AF67" s="347"/>
      <c r="AG67" s="347"/>
      <c r="AH67" s="347">
        <f>COUNTIFS(Mar!H13:H5000,"&gt;=03/01/2025",Mar!H13:H5000,"&lt;=03/31/2025", Mar!I13:I5000,"no")</f>
        <v>0</v>
      </c>
      <c r="AI67" s="347"/>
      <c r="AJ67" s="347"/>
      <c r="AK67" s="347">
        <f>COUNTIFS(Apr!H13:H5000,"&gt;=04/01/2025",Apr!H13:H5000,"&lt;=04/30/2025", Apr!I13:I5000,"NO")</f>
        <v>0</v>
      </c>
      <c r="AL67" s="347"/>
      <c r="AM67" s="347"/>
      <c r="AN67" s="347">
        <f>COUNTIFS(May!H13:H5000,"&gt;=05/01/2025",May!H13:H5000,"&lt;=05/31/2025", May!I13:I5000,"NO")</f>
        <v>0</v>
      </c>
      <c r="AO67" s="347"/>
      <c r="AP67" s="347"/>
      <c r="AQ67" s="347">
        <f>COUNTIFS(June!H13:H5000,"&gt;=06/01/2025",June!H13:H5000,"&lt;=06/30/2025", June!I13:I5000,"NO")</f>
        <v>0</v>
      </c>
      <c r="AR67" s="347"/>
      <c r="AS67" s="347"/>
      <c r="AT67" s="473">
        <f>SUM(J67:AS67)</f>
        <v>0</v>
      </c>
      <c r="AU67" s="474"/>
      <c r="AV67" s="475"/>
    </row>
    <row r="68" spans="1:51" ht="20.100000000000001" customHeight="1" x14ac:dyDescent="0.25">
      <c r="A68" s="337" t="s">
        <v>524</v>
      </c>
      <c r="B68" s="338"/>
      <c r="C68" s="338"/>
      <c r="D68" s="338"/>
      <c r="E68" s="338"/>
      <c r="F68" s="338"/>
      <c r="G68" s="338"/>
      <c r="H68" s="338"/>
      <c r="I68" s="339"/>
      <c r="J68" s="319">
        <f>SUM(J66:J67)</f>
        <v>0</v>
      </c>
      <c r="K68" s="319"/>
      <c r="L68" s="319"/>
      <c r="M68" s="319">
        <f>SUM(M66:M67)</f>
        <v>0</v>
      </c>
      <c r="N68" s="319"/>
      <c r="O68" s="319"/>
      <c r="P68" s="319">
        <f>SUM(P66:P67)</f>
        <v>0</v>
      </c>
      <c r="Q68" s="319"/>
      <c r="R68" s="319"/>
      <c r="S68" s="319">
        <f>SUM(S66:S67)</f>
        <v>0</v>
      </c>
      <c r="T68" s="319"/>
      <c r="U68" s="319"/>
      <c r="V68" s="319">
        <f>SUM(V66:V67)</f>
        <v>0</v>
      </c>
      <c r="W68" s="319"/>
      <c r="X68" s="319"/>
      <c r="Y68" s="319">
        <f>SUM(Y66:Y67)</f>
        <v>0</v>
      </c>
      <c r="Z68" s="319"/>
      <c r="AA68" s="319"/>
      <c r="AB68" s="319">
        <f>SUM(AB66:AB67)</f>
        <v>0</v>
      </c>
      <c r="AC68" s="319"/>
      <c r="AD68" s="319"/>
      <c r="AE68" s="319">
        <f>SUM(AE66:AE67)</f>
        <v>0</v>
      </c>
      <c r="AF68" s="319"/>
      <c r="AG68" s="319"/>
      <c r="AH68" s="319">
        <f>SUM(AH66:AH67)</f>
        <v>0</v>
      </c>
      <c r="AI68" s="319"/>
      <c r="AJ68" s="319"/>
      <c r="AK68" s="319">
        <f>SUM(AK66:AK67)</f>
        <v>0</v>
      </c>
      <c r="AL68" s="319"/>
      <c r="AM68" s="319"/>
      <c r="AN68" s="319">
        <f>SUM(AN66:AN67)</f>
        <v>0</v>
      </c>
      <c r="AO68" s="319"/>
      <c r="AP68" s="319"/>
      <c r="AQ68" s="319">
        <f>SUM(AQ66:AQ67)</f>
        <v>0</v>
      </c>
      <c r="AR68" s="319"/>
      <c r="AS68" s="319"/>
      <c r="AT68" s="320">
        <f>SUM(AT66:AT67)</f>
        <v>0</v>
      </c>
      <c r="AU68" s="321"/>
      <c r="AV68" s="322"/>
    </row>
    <row r="69" spans="1:51" ht="20.100000000000001" customHeight="1" x14ac:dyDescent="0.25">
      <c r="A69" s="101"/>
      <c r="B69" s="101"/>
      <c r="C69" s="101"/>
      <c r="D69" s="101"/>
      <c r="E69" s="101"/>
      <c r="F69" s="101"/>
      <c r="G69" s="101"/>
      <c r="H69" s="101"/>
      <c r="I69" s="101"/>
      <c r="J69" s="102"/>
      <c r="K69" s="102"/>
      <c r="L69" s="102"/>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K69" s="102"/>
      <c r="AL69" s="102"/>
      <c r="AM69" s="102"/>
      <c r="AN69" s="102"/>
      <c r="AO69" s="102"/>
      <c r="AP69" s="102"/>
      <c r="AQ69" s="102"/>
      <c r="AR69" s="102"/>
      <c r="AS69" s="102"/>
      <c r="AT69" s="103"/>
      <c r="AU69" s="103"/>
      <c r="AV69" s="103"/>
    </row>
    <row r="70" spans="1:51" ht="20.100000000000001" customHeight="1" x14ac:dyDescent="0.25">
      <c r="A70" s="398" t="s">
        <v>577</v>
      </c>
      <c r="B70" s="398"/>
      <c r="C70" s="398"/>
      <c r="D70" s="398"/>
      <c r="E70" s="398"/>
      <c r="F70" s="398"/>
      <c r="G70" s="398"/>
      <c r="H70" s="398"/>
      <c r="I70" s="398"/>
      <c r="J70" s="398"/>
      <c r="K70" s="398"/>
      <c r="L70" s="398"/>
      <c r="M70" s="398"/>
      <c r="N70" s="398"/>
      <c r="O70" s="398"/>
      <c r="P70" s="398"/>
      <c r="Q70" s="398"/>
      <c r="R70" s="398"/>
      <c r="S70" s="398"/>
      <c r="T70" s="398"/>
      <c r="U70" s="398"/>
      <c r="V70" s="398"/>
      <c r="W70" s="398"/>
      <c r="X70" s="398"/>
      <c r="Y70" s="398"/>
      <c r="Z70" s="398"/>
      <c r="AA70" s="398"/>
      <c r="AB70" s="398"/>
      <c r="AC70" s="398"/>
      <c r="AD70" s="398"/>
      <c r="AE70" s="398"/>
      <c r="AF70" s="398"/>
      <c r="AG70" s="398"/>
      <c r="AH70" s="398"/>
      <c r="AI70" s="398"/>
      <c r="AJ70" s="398"/>
      <c r="AK70" s="398"/>
      <c r="AL70" s="398"/>
      <c r="AM70" s="398"/>
      <c r="AN70" s="398"/>
      <c r="AO70" s="398"/>
      <c r="AP70" s="398"/>
      <c r="AQ70" s="398"/>
      <c r="AR70" s="398"/>
      <c r="AS70" s="398"/>
      <c r="AT70" s="398"/>
      <c r="AU70" s="398"/>
      <c r="AV70" s="398"/>
    </row>
    <row r="72" spans="1:51" x14ac:dyDescent="0.25">
      <c r="A72" s="341" t="s">
        <v>484</v>
      </c>
      <c r="B72" s="341"/>
      <c r="C72" s="341"/>
      <c r="D72" s="341"/>
      <c r="E72" s="341"/>
      <c r="F72" s="341"/>
      <c r="G72" s="341"/>
      <c r="H72" s="341"/>
      <c r="I72" s="341"/>
      <c r="J72" s="341"/>
      <c r="K72" s="341"/>
      <c r="L72" s="341"/>
      <c r="M72" s="341"/>
      <c r="N72" s="341"/>
      <c r="O72" s="341"/>
      <c r="P72" s="341"/>
      <c r="Q72" s="341"/>
      <c r="R72" s="341"/>
      <c r="S72" s="341"/>
      <c r="T72" s="341"/>
      <c r="U72" s="341"/>
      <c r="V72" s="341"/>
      <c r="W72" s="341"/>
      <c r="X72" s="341"/>
      <c r="Y72" s="341"/>
      <c r="Z72" s="341"/>
      <c r="AA72" s="341"/>
      <c r="AB72" s="341"/>
      <c r="AC72" s="341"/>
      <c r="AD72" s="341"/>
      <c r="AE72" s="341"/>
      <c r="AF72" s="341"/>
      <c r="AG72" s="341"/>
      <c r="AH72" s="341"/>
      <c r="AI72" s="341"/>
      <c r="AJ72" s="341"/>
      <c r="AK72" s="341"/>
      <c r="AL72" s="341"/>
      <c r="AM72" s="341"/>
      <c r="AN72" s="341"/>
      <c r="AO72" s="341"/>
      <c r="AP72" s="341"/>
      <c r="AQ72" s="341"/>
      <c r="AR72" s="341"/>
      <c r="AS72" s="341"/>
      <c r="AT72" s="341"/>
      <c r="AU72" s="341"/>
      <c r="AV72" s="341"/>
      <c r="AW72" s="109"/>
      <c r="AX72" s="109"/>
      <c r="AY72" s="109"/>
    </row>
    <row r="73" spans="1:51" ht="30" customHeight="1" x14ac:dyDescent="0.25">
      <c r="A73" s="113"/>
      <c r="B73" s="114"/>
      <c r="C73" s="114"/>
      <c r="D73" s="114"/>
      <c r="E73" s="114"/>
      <c r="F73" s="115"/>
      <c r="G73" s="323" t="s">
        <v>525</v>
      </c>
      <c r="H73" s="324"/>
      <c r="I73" s="324"/>
      <c r="J73" s="345" t="s">
        <v>189</v>
      </c>
      <c r="K73" s="346"/>
      <c r="L73" s="346"/>
      <c r="M73" s="345" t="s">
        <v>515</v>
      </c>
      <c r="N73" s="346"/>
      <c r="O73" s="346"/>
      <c r="P73" s="345" t="s">
        <v>516</v>
      </c>
      <c r="Q73" s="346"/>
      <c r="R73" s="346"/>
      <c r="S73" s="345" t="s">
        <v>517</v>
      </c>
      <c r="T73" s="346"/>
      <c r="U73" s="346"/>
      <c r="V73" s="345" t="s">
        <v>518</v>
      </c>
      <c r="W73" s="346"/>
      <c r="X73" s="346"/>
      <c r="Y73" s="345" t="s">
        <v>519</v>
      </c>
      <c r="Z73" s="346"/>
      <c r="AA73" s="346"/>
      <c r="AB73" s="345" t="s">
        <v>520</v>
      </c>
      <c r="AC73" s="346"/>
      <c r="AD73" s="346"/>
      <c r="AE73" s="345" t="s">
        <v>521</v>
      </c>
      <c r="AF73" s="346"/>
      <c r="AG73" s="346"/>
      <c r="AH73" s="345" t="s">
        <v>522</v>
      </c>
      <c r="AI73" s="346"/>
      <c r="AJ73" s="346"/>
      <c r="AK73" s="345" t="s">
        <v>25</v>
      </c>
      <c r="AL73" s="346"/>
      <c r="AM73" s="346"/>
      <c r="AN73" s="345" t="s">
        <v>198</v>
      </c>
      <c r="AO73" s="346"/>
      <c r="AP73" s="346"/>
      <c r="AQ73" s="345" t="s">
        <v>199</v>
      </c>
      <c r="AR73" s="346"/>
      <c r="AS73" s="346"/>
      <c r="AT73" s="348" t="s">
        <v>140</v>
      </c>
      <c r="AU73" s="349"/>
      <c r="AV73" s="469"/>
    </row>
    <row r="74" spans="1:51" ht="20.100000000000001" customHeight="1" x14ac:dyDescent="0.25">
      <c r="A74" s="331" t="s">
        <v>526</v>
      </c>
      <c r="B74" s="332"/>
      <c r="C74" s="332"/>
      <c r="D74" s="332"/>
      <c r="E74" s="332"/>
      <c r="F74" s="333"/>
      <c r="G74" s="325">
        <f>COUNTIFS(July!E13:E5000,"&gt;=08/01/2000",July!E13:E5000,"&lt;=06/30/2024")</f>
        <v>0</v>
      </c>
      <c r="H74" s="326"/>
      <c r="I74" s="327"/>
      <c r="J74" s="476">
        <f>COUNTIFS(July!E13:E5000,"&gt;=07/01/2024",July!E13:E5000,"&lt;=07/31/2024")</f>
        <v>0</v>
      </c>
      <c r="K74" s="477"/>
      <c r="L74" s="478"/>
      <c r="M74" s="342">
        <f>COUNTIFS(Aug!E13:E5000,"&gt;=08/01/2024",Aug!E13:E5000,"&lt;=08/31/2024")</f>
        <v>0</v>
      </c>
      <c r="N74" s="343"/>
      <c r="O74" s="344"/>
      <c r="P74" s="340">
        <f>COUNTIFS(Sept!E13:E5000,"&gt;=09/01/2024",Sept!E13:E5000,"&lt;=09/30/2024")</f>
        <v>0</v>
      </c>
      <c r="Q74" s="340"/>
      <c r="R74" s="340"/>
      <c r="S74" s="340">
        <f>COUNTIFS(Oct!E13:E5000,"&gt;=10/01/2024",Oct!E13:E5000,"&lt;=10/31/2024")</f>
        <v>0</v>
      </c>
      <c r="T74" s="340"/>
      <c r="U74" s="340"/>
      <c r="V74" s="342">
        <f>COUNTIFS(Nov!E13:E5000,"&gt;=11/01/2024",Nov!E13:E5000,"&lt;=11/30/2024")</f>
        <v>0</v>
      </c>
      <c r="W74" s="343"/>
      <c r="X74" s="344"/>
      <c r="Y74" s="340">
        <f>COUNTIFS(Dec!E13:E5000,"&gt;=12/01/2024",Dec!E13:E5000,"&lt;=12/31/2024")</f>
        <v>0</v>
      </c>
      <c r="Z74" s="340"/>
      <c r="AA74" s="340"/>
      <c r="AB74" s="340">
        <f>COUNTIFS(Jan!E13:E5000,"&gt;=01/01/2025",Jan!E13:E5000,"&lt;=01/31/2025")</f>
        <v>0</v>
      </c>
      <c r="AC74" s="340"/>
      <c r="AD74" s="340"/>
      <c r="AE74" s="342">
        <f>COUNTIFS(Feb!E13:E5000,"&gt;=2/01/2025",Feb!E13:E5000,"&lt;=2/28/2025")</f>
        <v>0</v>
      </c>
      <c r="AF74" s="343"/>
      <c r="AG74" s="344"/>
      <c r="AH74" s="340">
        <f>COUNTIFS(Mar!E13:E5000,"&gt;=03/01/2025",Mar!E13:E5000,"&lt;=03/31/2025")</f>
        <v>0</v>
      </c>
      <c r="AI74" s="340"/>
      <c r="AJ74" s="340"/>
      <c r="AK74" s="340">
        <f>COUNTIFS(Apr!E13:E5000,"&gt;=04/01/2025",Apr!E13:E5000,"&lt;=04/30/2025")</f>
        <v>0</v>
      </c>
      <c r="AL74" s="340"/>
      <c r="AM74" s="340"/>
      <c r="AN74" s="342">
        <f>COUNTIFS(May!E13:E5000,"&gt;=5/01/2025",May!E13:E5000,"&lt;=5/31/2025")</f>
        <v>0</v>
      </c>
      <c r="AO74" s="343"/>
      <c r="AP74" s="344"/>
      <c r="AQ74" s="340">
        <f>COUNTIFS(June!E13:E5000,"&gt;=06/01/2025",June!E13:E5000,"&lt;=06/30/2025")</f>
        <v>0</v>
      </c>
      <c r="AR74" s="340"/>
      <c r="AS74" s="340"/>
      <c r="AT74" s="473">
        <f>SUM(G74:AS74)</f>
        <v>0</v>
      </c>
      <c r="AU74" s="474"/>
      <c r="AV74" s="475"/>
    </row>
    <row r="75" spans="1:51" ht="20.100000000000001" customHeight="1" x14ac:dyDescent="0.25">
      <c r="A75" s="334" t="s">
        <v>482</v>
      </c>
      <c r="B75" s="335"/>
      <c r="C75" s="335"/>
      <c r="D75" s="335"/>
      <c r="E75" s="335"/>
      <c r="F75" s="336"/>
      <c r="G75" s="328"/>
      <c r="H75" s="329"/>
      <c r="I75" s="330"/>
      <c r="J75" s="342">
        <f>COUNTIFS('Discharge Information'!F13:F5000,"&gt;=07/01/2024",'Discharge Information'!F13:F5000,"&lt;=07/31/2024")</f>
        <v>0</v>
      </c>
      <c r="K75" s="343"/>
      <c r="L75" s="344"/>
      <c r="M75" s="342">
        <f>COUNTIFS('Discharge Information'!F13:F5000,"&gt;=08/01/2024",'Discharge Information'!F13:F5000,"&lt;=08/31/2024")</f>
        <v>0</v>
      </c>
      <c r="N75" s="343"/>
      <c r="O75" s="344"/>
      <c r="P75" s="340">
        <f>COUNTIFS('Discharge Information'!F13:F5000,"&gt;=09/01/2024",'Discharge Information'!F13:F5000,"&lt;=09/30/2024")</f>
        <v>0</v>
      </c>
      <c r="Q75" s="340"/>
      <c r="R75" s="340"/>
      <c r="S75" s="340">
        <f>COUNTIFS('Discharge Information'!F13:F5000,"&gt;=10/01/2024",'Discharge Information'!F13:F5000,"&lt;=10/31/2024")</f>
        <v>0</v>
      </c>
      <c r="T75" s="340"/>
      <c r="U75" s="340"/>
      <c r="V75" s="342">
        <f>COUNTIFS('Discharge Information'!F13:F5000,"&gt;=11/01/2024",'Discharge Information'!F13:F5000,"&lt;=11/30/2024")</f>
        <v>0</v>
      </c>
      <c r="W75" s="343"/>
      <c r="X75" s="344"/>
      <c r="Y75" s="340">
        <f>COUNTIFS('Discharge Information'!F13:F5000,"&gt;=12/01/2024",'Discharge Information'!F13:F5000,"&lt;=12/31/2024")</f>
        <v>0</v>
      </c>
      <c r="Z75" s="340"/>
      <c r="AA75" s="340"/>
      <c r="AB75" s="340">
        <f>COUNTIFS('Discharge Information'!F13:F5000,"&gt;=01/01/2025",'Discharge Information'!F13:F5000,"&lt;=01/31/2025")</f>
        <v>0</v>
      </c>
      <c r="AC75" s="340"/>
      <c r="AD75" s="340"/>
      <c r="AE75" s="342">
        <f>COUNTIFS('Discharge Information'!F13:F5000,"&gt;=02/01/2025",'Discharge Information'!F13:F5000,"&lt;=02/28/2025")</f>
        <v>0</v>
      </c>
      <c r="AF75" s="343"/>
      <c r="AG75" s="344"/>
      <c r="AH75" s="340">
        <f>COUNTIFS('Discharge Information'!F13:F5000,"&gt;=03/01/2025",'Discharge Information'!F13:F5000,"&lt;=03/31/2025")</f>
        <v>0</v>
      </c>
      <c r="AI75" s="340"/>
      <c r="AJ75" s="340"/>
      <c r="AK75" s="340">
        <f>COUNTIFS('Discharge Information'!F13:F5000,"&gt;=04/01/2025",'Discharge Information'!F13:F5000,"&lt;=04/30/2025")</f>
        <v>0</v>
      </c>
      <c r="AL75" s="340"/>
      <c r="AM75" s="340"/>
      <c r="AN75" s="342">
        <f>COUNTIFS('Discharge Information'!F13:F5000,"&gt;=05/01/2025",'Discharge Information'!F13:F5000,"&lt;=05/31/2025")</f>
        <v>0</v>
      </c>
      <c r="AO75" s="343"/>
      <c r="AP75" s="344"/>
      <c r="AQ75" s="340">
        <f>COUNTIFS('Discharge Information'!F13:F5000,"&gt;=06/01/2025",'Discharge Information'!F13:F5000,"&lt;=06/30/2025")</f>
        <v>0</v>
      </c>
      <c r="AR75" s="340"/>
      <c r="AS75" s="340"/>
      <c r="AT75" s="473">
        <f>SUM(J75:AS75)</f>
        <v>0</v>
      </c>
      <c r="AU75" s="474"/>
      <c r="AV75" s="475"/>
    </row>
    <row r="76" spans="1:51" ht="20.100000000000001" customHeight="1" x14ac:dyDescent="0.25">
      <c r="A76" s="120"/>
      <c r="B76" s="120"/>
      <c r="C76" s="120"/>
      <c r="D76" s="120"/>
      <c r="E76" s="120"/>
      <c r="F76" s="120"/>
      <c r="G76" s="121"/>
      <c r="H76" s="121"/>
      <c r="I76" s="121"/>
      <c r="J76" s="316">
        <f>J74+G74-J75</f>
        <v>0</v>
      </c>
      <c r="K76" s="317"/>
      <c r="L76" s="318"/>
      <c r="M76" s="316">
        <f>M74-M75</f>
        <v>0</v>
      </c>
      <c r="N76" s="317"/>
      <c r="O76" s="318"/>
      <c r="P76" s="316">
        <f>P74-P75</f>
        <v>0</v>
      </c>
      <c r="Q76" s="317"/>
      <c r="R76" s="318"/>
      <c r="S76" s="316">
        <f>S74-S75</f>
        <v>0</v>
      </c>
      <c r="T76" s="317"/>
      <c r="U76" s="318"/>
      <c r="V76" s="316">
        <f>V74-V75</f>
        <v>0</v>
      </c>
      <c r="W76" s="317"/>
      <c r="X76" s="318"/>
      <c r="Y76" s="316">
        <f>Y74-Y75</f>
        <v>0</v>
      </c>
      <c r="Z76" s="317"/>
      <c r="AA76" s="318"/>
      <c r="AB76" s="316">
        <f>AB74-AB75</f>
        <v>0</v>
      </c>
      <c r="AC76" s="317"/>
      <c r="AD76" s="318"/>
      <c r="AE76" s="316">
        <f>AE74-AE75</f>
        <v>0</v>
      </c>
      <c r="AF76" s="317"/>
      <c r="AG76" s="318"/>
      <c r="AH76" s="316">
        <f>AH74-AH75</f>
        <v>0</v>
      </c>
      <c r="AI76" s="317"/>
      <c r="AJ76" s="318"/>
      <c r="AK76" s="316">
        <f>AK74-AK75</f>
        <v>0</v>
      </c>
      <c r="AL76" s="317"/>
      <c r="AM76" s="318"/>
      <c r="AN76" s="316">
        <f>AN74-AN75</f>
        <v>0</v>
      </c>
      <c r="AO76" s="317"/>
      <c r="AP76" s="318"/>
      <c r="AQ76" s="316">
        <f>AQ74-AQ75</f>
        <v>0</v>
      </c>
      <c r="AR76" s="317"/>
      <c r="AS76" s="318"/>
      <c r="AT76" s="316">
        <f>AT74-AT75</f>
        <v>0</v>
      </c>
      <c r="AU76" s="317"/>
      <c r="AV76" s="318"/>
    </row>
    <row r="77" spans="1:51" ht="20.100000000000001" customHeight="1" x14ac:dyDescent="0.25">
      <c r="A77" s="122"/>
      <c r="B77" s="122"/>
      <c r="C77" s="122"/>
      <c r="D77" s="122"/>
      <c r="E77" s="122"/>
      <c r="F77" s="122"/>
      <c r="G77" s="123"/>
      <c r="H77" s="123"/>
      <c r="I77" s="123"/>
      <c r="J77" s="124"/>
      <c r="K77" s="124"/>
      <c r="L77" s="124"/>
      <c r="M77" s="124"/>
      <c r="N77" s="124"/>
      <c r="O77" s="124"/>
      <c r="P77" s="125"/>
      <c r="Q77" s="125"/>
      <c r="R77" s="125"/>
      <c r="S77" s="125"/>
      <c r="T77" s="125"/>
      <c r="U77" s="125"/>
      <c r="V77" s="124"/>
      <c r="W77" s="124"/>
      <c r="X77" s="124"/>
      <c r="Y77" s="125"/>
      <c r="Z77" s="125"/>
      <c r="AA77" s="125"/>
      <c r="AB77" s="125"/>
      <c r="AC77" s="125"/>
      <c r="AD77" s="125"/>
      <c r="AE77" s="124"/>
      <c r="AF77" s="124"/>
      <c r="AG77" s="124"/>
      <c r="AH77" s="125"/>
      <c r="AI77" s="125"/>
      <c r="AJ77" s="125"/>
      <c r="AK77" s="125"/>
      <c r="AL77" s="125"/>
      <c r="AM77" s="125"/>
      <c r="AN77" s="124"/>
      <c r="AO77" s="124"/>
      <c r="AP77" s="124"/>
      <c r="AQ77" s="125"/>
      <c r="AR77" s="125"/>
      <c r="AS77" s="125"/>
      <c r="AT77" s="123"/>
      <c r="AU77" s="123"/>
      <c r="AV77" s="103"/>
    </row>
    <row r="79" spans="1:51" ht="18.75" x14ac:dyDescent="0.25">
      <c r="A79" s="395" t="s">
        <v>483</v>
      </c>
      <c r="B79" s="396"/>
      <c r="C79" s="396"/>
      <c r="D79" s="396"/>
      <c r="E79" s="396"/>
      <c r="F79" s="396"/>
      <c r="G79" s="396"/>
      <c r="H79" s="396"/>
      <c r="I79" s="397"/>
      <c r="J79" s="470">
        <f>AT74-AT75</f>
        <v>0</v>
      </c>
      <c r="K79" s="471"/>
      <c r="L79" s="471"/>
      <c r="M79" s="471"/>
      <c r="N79" s="471"/>
      <c r="O79" s="472"/>
    </row>
  </sheetData>
  <sheetProtection algorithmName="SHA-512" hashValue="SaHkmjOdwIdwxucU7ASnuoSVf4/YSxggVw4CvikDxELbt9a+vpBtO1Iva/utBW5Ey+gIYP5teUtZnQOBA+apdA==" saltValue="W8sbjC3cpAWBgWcMXhXV8w==" spinCount="100000" sheet="1" objects="1" scenarios="1"/>
  <mergeCells count="379">
    <mergeCell ref="AT56:AV56"/>
    <mergeCell ref="A51:AV51"/>
    <mergeCell ref="A53:V53"/>
    <mergeCell ref="AT55:AV55"/>
    <mergeCell ref="AT57:AV57"/>
    <mergeCell ref="AT58:AV58"/>
    <mergeCell ref="J79:O79"/>
    <mergeCell ref="AT75:AV75"/>
    <mergeCell ref="J73:L73"/>
    <mergeCell ref="J74:L74"/>
    <mergeCell ref="J75:L75"/>
    <mergeCell ref="AT73:AV73"/>
    <mergeCell ref="AT74:AV74"/>
    <mergeCell ref="A79:I79"/>
    <mergeCell ref="J56:L56"/>
    <mergeCell ref="J57:L57"/>
    <mergeCell ref="J58:L58"/>
    <mergeCell ref="J59:L59"/>
    <mergeCell ref="AT66:AV66"/>
    <mergeCell ref="AT67:AV67"/>
    <mergeCell ref="AT61:AV61"/>
    <mergeCell ref="AT62:AV62"/>
    <mergeCell ref="J66:L66"/>
    <mergeCell ref="J67:L67"/>
    <mergeCell ref="AG45:AI45"/>
    <mergeCell ref="AJ46:AO46"/>
    <mergeCell ref="AJ47:AO47"/>
    <mergeCell ref="AG46:AI46"/>
    <mergeCell ref="AG47:AI47"/>
    <mergeCell ref="AJ42:AO42"/>
    <mergeCell ref="AJ43:AO43"/>
    <mergeCell ref="AJ44:AO44"/>
    <mergeCell ref="AG43:AI43"/>
    <mergeCell ref="AG44:AI44"/>
    <mergeCell ref="AJ45:AO45"/>
    <mergeCell ref="AG42:AI42"/>
    <mergeCell ref="AJ37:AO37"/>
    <mergeCell ref="AJ38:AO38"/>
    <mergeCell ref="AJ39:AO39"/>
    <mergeCell ref="AJ40:AO40"/>
    <mergeCell ref="AJ41:AO41"/>
    <mergeCell ref="A40:I40"/>
    <mergeCell ref="A41:I41"/>
    <mergeCell ref="Q39:Y39"/>
    <mergeCell ref="Q40:Y40"/>
    <mergeCell ref="AG37:AI37"/>
    <mergeCell ref="AG38:AI38"/>
    <mergeCell ref="AG39:AI39"/>
    <mergeCell ref="AG40:AI40"/>
    <mergeCell ref="AG41:AI41"/>
    <mergeCell ref="P23:W23"/>
    <mergeCell ref="X23:AB23"/>
    <mergeCell ref="A28:M28"/>
    <mergeCell ref="A29:H29"/>
    <mergeCell ref="I29:M29"/>
    <mergeCell ref="P21:W21"/>
    <mergeCell ref="P24:W24"/>
    <mergeCell ref="X21:AB21"/>
    <mergeCell ref="X24:AB24"/>
    <mergeCell ref="Z44:AD44"/>
    <mergeCell ref="A30:H30"/>
    <mergeCell ref="I30:M30"/>
    <mergeCell ref="A31:H31"/>
    <mergeCell ref="I31:M31"/>
    <mergeCell ref="Q41:Y41"/>
    <mergeCell ref="Z41:AD41"/>
    <mergeCell ref="Q42:Y42"/>
    <mergeCell ref="Z42:AD42"/>
    <mergeCell ref="Q43:Y43"/>
    <mergeCell ref="Z43:AD43"/>
    <mergeCell ref="J41:N41"/>
    <mergeCell ref="J42:N42"/>
    <mergeCell ref="J43:N43"/>
    <mergeCell ref="A36:I36"/>
    <mergeCell ref="A37:I37"/>
    <mergeCell ref="A38:I38"/>
    <mergeCell ref="A39:I39"/>
    <mergeCell ref="J44:N44"/>
    <mergeCell ref="A17:H17"/>
    <mergeCell ref="A18:H18"/>
    <mergeCell ref="A19:H19"/>
    <mergeCell ref="A20:H20"/>
    <mergeCell ref="A21:H21"/>
    <mergeCell ref="A22:H22"/>
    <mergeCell ref="I17:M17"/>
    <mergeCell ref="I18:M18"/>
    <mergeCell ref="I19:M19"/>
    <mergeCell ref="I20:M20"/>
    <mergeCell ref="I21:M21"/>
    <mergeCell ref="I22:M22"/>
    <mergeCell ref="AH8:AV8"/>
    <mergeCell ref="A9:AV9"/>
    <mergeCell ref="A8:I8"/>
    <mergeCell ref="J8:L8"/>
    <mergeCell ref="M8:P8"/>
    <mergeCell ref="Q8:S8"/>
    <mergeCell ref="T8:W8"/>
    <mergeCell ref="X8:AG8"/>
    <mergeCell ref="A1:AV1"/>
    <mergeCell ref="A2:AV2"/>
    <mergeCell ref="A3:AV3"/>
    <mergeCell ref="A4:I4"/>
    <mergeCell ref="J4:W4"/>
    <mergeCell ref="X4:AG4"/>
    <mergeCell ref="AH4:AV4"/>
    <mergeCell ref="A5:I5"/>
    <mergeCell ref="J5:W5"/>
    <mergeCell ref="X5:AG5"/>
    <mergeCell ref="AH5:AV5"/>
    <mergeCell ref="A6:I7"/>
    <mergeCell ref="J6:W7"/>
    <mergeCell ref="X6:AG6"/>
    <mergeCell ref="AH6:AV6"/>
    <mergeCell ref="X7:AG7"/>
    <mergeCell ref="AH7:AV7"/>
    <mergeCell ref="A13:AV13"/>
    <mergeCell ref="A55:I55"/>
    <mergeCell ref="A56:I56"/>
    <mergeCell ref="A57:I57"/>
    <mergeCell ref="A58:I58"/>
    <mergeCell ref="A42:I42"/>
    <mergeCell ref="A34:CV34"/>
    <mergeCell ref="A43:I43"/>
    <mergeCell ref="A44:I44"/>
    <mergeCell ref="A45:I45"/>
    <mergeCell ref="A46:I46"/>
    <mergeCell ref="A47:I47"/>
    <mergeCell ref="A48:I48"/>
    <mergeCell ref="Z36:AD36"/>
    <mergeCell ref="Z37:AD37"/>
    <mergeCell ref="Z38:AD38"/>
    <mergeCell ref="A16:M16"/>
    <mergeCell ref="A23:H23"/>
    <mergeCell ref="I23:M23"/>
    <mergeCell ref="P16:AB16"/>
    <mergeCell ref="P17:W17"/>
    <mergeCell ref="J39:N39"/>
    <mergeCell ref="J40:N40"/>
    <mergeCell ref="A59:I59"/>
    <mergeCell ref="A60:I60"/>
    <mergeCell ref="A61:I61"/>
    <mergeCell ref="A66:I66"/>
    <mergeCell ref="A67:I67"/>
    <mergeCell ref="A65:I65"/>
    <mergeCell ref="A70:AV70"/>
    <mergeCell ref="AT65:AV65"/>
    <mergeCell ref="AT59:AV59"/>
    <mergeCell ref="AT60:AV60"/>
    <mergeCell ref="S66:U66"/>
    <mergeCell ref="S67:U67"/>
    <mergeCell ref="AB66:AD66"/>
    <mergeCell ref="AB67:AD67"/>
    <mergeCell ref="AK66:AM66"/>
    <mergeCell ref="AK67:AM67"/>
    <mergeCell ref="J60:L60"/>
    <mergeCell ref="J61:L61"/>
    <mergeCell ref="V61:X61"/>
    <mergeCell ref="Y61:AA61"/>
    <mergeCell ref="S59:U59"/>
    <mergeCell ref="S60:U60"/>
    <mergeCell ref="S61:U61"/>
    <mergeCell ref="AB59:AD59"/>
    <mergeCell ref="J45:N45"/>
    <mergeCell ref="J46:N46"/>
    <mergeCell ref="J47:N47"/>
    <mergeCell ref="J36:N36"/>
    <mergeCell ref="J37:N37"/>
    <mergeCell ref="J38:N38"/>
    <mergeCell ref="X17:AB17"/>
    <mergeCell ref="J48:N48"/>
    <mergeCell ref="Q36:Y36"/>
    <mergeCell ref="Q37:Y37"/>
    <mergeCell ref="Q38:Y38"/>
    <mergeCell ref="Q44:Y44"/>
    <mergeCell ref="Z39:AD39"/>
    <mergeCell ref="Z40:AD40"/>
    <mergeCell ref="P18:W18"/>
    <mergeCell ref="X18:AB18"/>
    <mergeCell ref="P19:W19"/>
    <mergeCell ref="X19:AB19"/>
    <mergeCell ref="P20:W20"/>
    <mergeCell ref="X20:AB20"/>
    <mergeCell ref="P25:W25"/>
    <mergeCell ref="X25:AB25"/>
    <mergeCell ref="P22:W22"/>
    <mergeCell ref="X22:AB22"/>
    <mergeCell ref="M56:O56"/>
    <mergeCell ref="M57:O57"/>
    <mergeCell ref="M58:O58"/>
    <mergeCell ref="M59:O59"/>
    <mergeCell ref="M60:O60"/>
    <mergeCell ref="M61:O61"/>
    <mergeCell ref="P56:R56"/>
    <mergeCell ref="P57:R57"/>
    <mergeCell ref="P58:R58"/>
    <mergeCell ref="P59:R59"/>
    <mergeCell ref="P60:R60"/>
    <mergeCell ref="P61:R61"/>
    <mergeCell ref="AE56:AG56"/>
    <mergeCell ref="AH56:AJ56"/>
    <mergeCell ref="AE57:AG57"/>
    <mergeCell ref="AH57:AJ57"/>
    <mergeCell ref="AE58:AG58"/>
    <mergeCell ref="AH58:AJ58"/>
    <mergeCell ref="S56:U56"/>
    <mergeCell ref="S57:U57"/>
    <mergeCell ref="S58:U58"/>
    <mergeCell ref="AB56:AD56"/>
    <mergeCell ref="AB57:AD57"/>
    <mergeCell ref="AB58:AD58"/>
    <mergeCell ref="AB60:AD60"/>
    <mergeCell ref="AB61:AD61"/>
    <mergeCell ref="V56:X56"/>
    <mergeCell ref="Y56:AA56"/>
    <mergeCell ref="V57:X57"/>
    <mergeCell ref="Y57:AA57"/>
    <mergeCell ref="V58:X58"/>
    <mergeCell ref="Y58:AA58"/>
    <mergeCell ref="V59:X59"/>
    <mergeCell ref="Y59:AA59"/>
    <mergeCell ref="V60:X60"/>
    <mergeCell ref="Y60:AA60"/>
    <mergeCell ref="AQ58:AS58"/>
    <mergeCell ref="AN59:AP59"/>
    <mergeCell ref="AQ59:AS59"/>
    <mergeCell ref="AN60:AP60"/>
    <mergeCell ref="AQ60:AS60"/>
    <mergeCell ref="AN61:AP61"/>
    <mergeCell ref="AQ61:AS61"/>
    <mergeCell ref="AK56:AM56"/>
    <mergeCell ref="AK57:AM57"/>
    <mergeCell ref="AK58:AM58"/>
    <mergeCell ref="AK59:AM59"/>
    <mergeCell ref="AK60:AM60"/>
    <mergeCell ref="AK61:AM61"/>
    <mergeCell ref="J55:L55"/>
    <mergeCell ref="M55:O55"/>
    <mergeCell ref="P55:R55"/>
    <mergeCell ref="S55:U55"/>
    <mergeCell ref="V55:X55"/>
    <mergeCell ref="Y55:AA55"/>
    <mergeCell ref="AB55:AD55"/>
    <mergeCell ref="AE55:AG55"/>
    <mergeCell ref="AH55:AJ55"/>
    <mergeCell ref="A62:I62"/>
    <mergeCell ref="J62:L62"/>
    <mergeCell ref="M62:O62"/>
    <mergeCell ref="P62:R62"/>
    <mergeCell ref="S62:U62"/>
    <mergeCell ref="V62:X62"/>
    <mergeCell ref="Y62:AA62"/>
    <mergeCell ref="AB62:AD62"/>
    <mergeCell ref="AE62:AG62"/>
    <mergeCell ref="Y66:AA66"/>
    <mergeCell ref="V67:X67"/>
    <mergeCell ref="Y67:AA67"/>
    <mergeCell ref="AE66:AG66"/>
    <mergeCell ref="AK55:AM55"/>
    <mergeCell ref="AN55:AP55"/>
    <mergeCell ref="AQ55:AS55"/>
    <mergeCell ref="AJ36:AO36"/>
    <mergeCell ref="AG36:AI36"/>
    <mergeCell ref="AH62:AJ62"/>
    <mergeCell ref="AK62:AM62"/>
    <mergeCell ref="AN62:AP62"/>
    <mergeCell ref="AQ62:AS62"/>
    <mergeCell ref="AE59:AG59"/>
    <mergeCell ref="AH59:AJ59"/>
    <mergeCell ref="AE60:AG60"/>
    <mergeCell ref="AH60:AJ60"/>
    <mergeCell ref="AE61:AG61"/>
    <mergeCell ref="AH61:AJ61"/>
    <mergeCell ref="AN56:AP56"/>
    <mergeCell ref="AQ56:AS56"/>
    <mergeCell ref="AN57:AP57"/>
    <mergeCell ref="AQ57:AS57"/>
    <mergeCell ref="AN58:AP58"/>
    <mergeCell ref="AH66:AJ66"/>
    <mergeCell ref="AE67:AG67"/>
    <mergeCell ref="AH67:AJ67"/>
    <mergeCell ref="AN66:AP66"/>
    <mergeCell ref="AQ66:AS66"/>
    <mergeCell ref="AN67:AP67"/>
    <mergeCell ref="AQ67:AS67"/>
    <mergeCell ref="J65:L65"/>
    <mergeCell ref="M65:O65"/>
    <mergeCell ref="P65:R65"/>
    <mergeCell ref="S65:U65"/>
    <mergeCell ref="V65:X65"/>
    <mergeCell ref="Y65:AA65"/>
    <mergeCell ref="AB65:AD65"/>
    <mergeCell ref="AE65:AG65"/>
    <mergeCell ref="AH65:AJ65"/>
    <mergeCell ref="AK65:AM65"/>
    <mergeCell ref="AN65:AP65"/>
    <mergeCell ref="AQ65:AS65"/>
    <mergeCell ref="M66:O66"/>
    <mergeCell ref="M67:O67"/>
    <mergeCell ref="P66:R66"/>
    <mergeCell ref="P67:R67"/>
    <mergeCell ref="V66:X66"/>
    <mergeCell ref="M73:O73"/>
    <mergeCell ref="P73:R73"/>
    <mergeCell ref="S73:U73"/>
    <mergeCell ref="V73:X73"/>
    <mergeCell ref="Y73:AA73"/>
    <mergeCell ref="AB73:AD73"/>
    <mergeCell ref="AE73:AG73"/>
    <mergeCell ref="AH73:AJ73"/>
    <mergeCell ref="AK73:AM73"/>
    <mergeCell ref="V75:X75"/>
    <mergeCell ref="AE74:AG74"/>
    <mergeCell ref="AE75:AG75"/>
    <mergeCell ref="AN74:AP74"/>
    <mergeCell ref="AN75:AP75"/>
    <mergeCell ref="AN73:AP73"/>
    <mergeCell ref="AQ73:AS73"/>
    <mergeCell ref="P74:R74"/>
    <mergeCell ref="S74:U74"/>
    <mergeCell ref="P75:R75"/>
    <mergeCell ref="S75:U75"/>
    <mergeCell ref="Y74:AA74"/>
    <mergeCell ref="AB74:AD74"/>
    <mergeCell ref="Y75:AA75"/>
    <mergeCell ref="AB75:AD75"/>
    <mergeCell ref="AH74:AJ74"/>
    <mergeCell ref="AK74:AM74"/>
    <mergeCell ref="AH75:AJ75"/>
    <mergeCell ref="AK75:AM75"/>
    <mergeCell ref="AQ74:AS74"/>
    <mergeCell ref="AH68:AJ68"/>
    <mergeCell ref="AK68:AM68"/>
    <mergeCell ref="AN68:AP68"/>
    <mergeCell ref="AQ68:AS68"/>
    <mergeCell ref="AT68:AV68"/>
    <mergeCell ref="G73:I73"/>
    <mergeCell ref="G74:I74"/>
    <mergeCell ref="G75:I75"/>
    <mergeCell ref="A74:F74"/>
    <mergeCell ref="A75:F75"/>
    <mergeCell ref="A68:I68"/>
    <mergeCell ref="J68:L68"/>
    <mergeCell ref="M68:O68"/>
    <mergeCell ref="P68:R68"/>
    <mergeCell ref="S68:U68"/>
    <mergeCell ref="V68:X68"/>
    <mergeCell ref="Y68:AA68"/>
    <mergeCell ref="AB68:AD68"/>
    <mergeCell ref="AE68:AG68"/>
    <mergeCell ref="AQ75:AS75"/>
    <mergeCell ref="A72:AV72"/>
    <mergeCell ref="M74:O74"/>
    <mergeCell ref="M75:O75"/>
    <mergeCell ref="V74:X74"/>
    <mergeCell ref="AK76:AM76"/>
    <mergeCell ref="AN76:AP76"/>
    <mergeCell ref="AQ76:AS76"/>
    <mergeCell ref="AT76:AV76"/>
    <mergeCell ref="J76:L76"/>
    <mergeCell ref="M76:O76"/>
    <mergeCell ref="P76:R76"/>
    <mergeCell ref="S76:U76"/>
    <mergeCell ref="V76:X76"/>
    <mergeCell ref="Y76:AA76"/>
    <mergeCell ref="AB76:AD76"/>
    <mergeCell ref="AE76:AG76"/>
    <mergeCell ref="AH76:AJ76"/>
    <mergeCell ref="AK64:AM64"/>
    <mergeCell ref="AN64:AP64"/>
    <mergeCell ref="AQ64:AS64"/>
    <mergeCell ref="J64:L64"/>
    <mergeCell ref="M64:O64"/>
    <mergeCell ref="P64:R64"/>
    <mergeCell ref="S64:U64"/>
    <mergeCell ref="V64:X64"/>
    <mergeCell ref="Y64:AA64"/>
    <mergeCell ref="AB64:AD64"/>
    <mergeCell ref="AE64:AG64"/>
    <mergeCell ref="AH64:AJ64"/>
  </mergeCells>
  <pageMargins left="0.25" right="0.25" top="0.75" bottom="0.75" header="0.3" footer="0.3"/>
  <pageSetup paperSize="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T85"/>
  <sheetViews>
    <sheetView workbookViewId="0">
      <selection activeCell="A12" sqref="A12:AL12"/>
    </sheetView>
  </sheetViews>
  <sheetFormatPr defaultRowHeight="15" x14ac:dyDescent="0.25"/>
  <cols>
    <col min="1" max="5" width="4.7109375" customWidth="1"/>
    <col min="6" max="38" width="5.7109375" customWidth="1"/>
    <col min="39" max="51" width="4.7109375" customWidth="1"/>
  </cols>
  <sheetData>
    <row r="1" spans="1:50" ht="18.75" x14ac:dyDescent="0.25">
      <c r="A1" s="216" t="str">
        <f>'INITIAL SETUP'!A1</f>
        <v>WV Bureau for Behavioral Health - Adult Mental Health Services (Group Homes, Day Support)  R20240601</v>
      </c>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s="217"/>
      <c r="AR1" s="217"/>
      <c r="AS1" s="217"/>
      <c r="AT1" s="217"/>
      <c r="AU1" s="217"/>
      <c r="AV1" s="217"/>
      <c r="AW1" s="217"/>
      <c r="AX1" s="218"/>
    </row>
    <row r="2" spans="1:50" ht="18.75" x14ac:dyDescent="0.25">
      <c r="A2" s="222" t="str">
        <f>'INITIAL SETUP'!A2</f>
        <v>Grant Year:  FY 2025 (07/01/2024 - 06/30/2025)</v>
      </c>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4"/>
    </row>
    <row r="3" spans="1:50" ht="18.75" x14ac:dyDescent="0.25">
      <c r="A3" s="486" t="str">
        <f>'INITIAL SETUP'!A3</f>
        <v xml:space="preserve">Program reports need to be submitted electronically, via e-mail to BBHReporting@wv.gov  within 25 calendar days of the end of each month </v>
      </c>
      <c r="B3" s="487"/>
      <c r="C3" s="487"/>
      <c r="D3" s="487"/>
      <c r="E3" s="487"/>
      <c r="F3" s="487"/>
      <c r="G3" s="487"/>
      <c r="H3" s="487"/>
      <c r="I3" s="487"/>
      <c r="J3" s="487"/>
      <c r="K3" s="487"/>
      <c r="L3" s="487"/>
      <c r="M3" s="487"/>
      <c r="N3" s="487"/>
      <c r="O3" s="487"/>
      <c r="P3" s="487"/>
      <c r="Q3" s="487"/>
      <c r="R3" s="487"/>
      <c r="S3" s="487"/>
      <c r="T3" s="487"/>
      <c r="U3" s="487"/>
      <c r="V3" s="487"/>
      <c r="W3" s="487"/>
      <c r="X3" s="487"/>
      <c r="Y3" s="487"/>
      <c r="Z3" s="487"/>
      <c r="AA3" s="487"/>
      <c r="AB3" s="487"/>
      <c r="AC3" s="487"/>
      <c r="AD3" s="487"/>
      <c r="AE3" s="487"/>
      <c r="AF3" s="487"/>
      <c r="AG3" s="487"/>
      <c r="AH3" s="487"/>
      <c r="AI3" s="487"/>
      <c r="AJ3" s="487"/>
      <c r="AK3" s="487"/>
      <c r="AL3" s="487"/>
      <c r="AM3" s="487"/>
      <c r="AN3" s="487"/>
      <c r="AO3" s="487"/>
      <c r="AP3" s="487"/>
      <c r="AQ3" s="487"/>
      <c r="AR3" s="487"/>
      <c r="AS3" s="487"/>
      <c r="AT3" s="487"/>
      <c r="AU3" s="487"/>
      <c r="AV3" s="487"/>
      <c r="AW3" s="487"/>
      <c r="AX3" s="488"/>
    </row>
    <row r="4" spans="1:50" ht="26.25" x14ac:dyDescent="0.25">
      <c r="A4" s="498" t="s">
        <v>201</v>
      </c>
      <c r="B4" s="498"/>
      <c r="C4" s="498"/>
      <c r="D4" s="498"/>
      <c r="E4" s="498"/>
      <c r="F4" s="498"/>
      <c r="G4" s="498"/>
      <c r="H4" s="498"/>
      <c r="I4" s="498"/>
      <c r="J4" s="498"/>
      <c r="K4" s="498"/>
      <c r="L4" s="498"/>
      <c r="M4" s="498"/>
      <c r="N4" s="498"/>
      <c r="O4" s="498"/>
      <c r="P4" s="498"/>
      <c r="Q4" s="498"/>
      <c r="R4" s="498"/>
      <c r="S4" s="498"/>
      <c r="T4" s="498"/>
      <c r="U4" s="498"/>
      <c r="V4" s="498"/>
      <c r="W4" s="498"/>
      <c r="X4" s="498"/>
      <c r="Y4" s="498"/>
      <c r="Z4" s="498"/>
      <c r="AA4" s="498"/>
      <c r="AB4" s="498"/>
      <c r="AC4" s="498"/>
      <c r="AD4" s="498"/>
      <c r="AE4" s="498"/>
      <c r="AF4" s="498"/>
      <c r="AG4" s="498"/>
      <c r="AH4" s="498"/>
      <c r="AI4" s="498"/>
      <c r="AJ4" s="498"/>
      <c r="AK4" s="498"/>
      <c r="AL4" s="498"/>
    </row>
    <row r="5" spans="1:50" ht="16.5" thickBot="1" x14ac:dyDescent="0.3">
      <c r="A5" s="499" t="s">
        <v>147</v>
      </c>
      <c r="B5" s="500"/>
      <c r="C5" s="500"/>
      <c r="D5" s="500"/>
      <c r="E5" s="500"/>
      <c r="F5" s="500"/>
      <c r="G5" s="500"/>
      <c r="H5" s="500"/>
      <c r="I5" s="500"/>
      <c r="J5" s="500"/>
      <c r="K5" s="500"/>
      <c r="L5" s="500"/>
      <c r="M5" s="500"/>
      <c r="N5" s="500"/>
      <c r="O5" s="500"/>
      <c r="P5" s="500"/>
      <c r="Q5" s="500"/>
      <c r="R5" s="500"/>
      <c r="S5" s="500"/>
      <c r="T5" s="500"/>
      <c r="U5" s="500"/>
      <c r="V5" s="500"/>
      <c r="W5" s="500"/>
      <c r="X5" s="500"/>
      <c r="Y5" s="500"/>
      <c r="Z5" s="500"/>
      <c r="AA5" s="500"/>
      <c r="AB5" s="500"/>
      <c r="AC5" s="500"/>
      <c r="AD5" s="500"/>
      <c r="AE5" s="500"/>
      <c r="AF5" s="500"/>
      <c r="AG5" s="500"/>
      <c r="AH5" s="500"/>
      <c r="AI5" s="500"/>
      <c r="AJ5" s="500"/>
      <c r="AK5" s="500"/>
      <c r="AL5" s="500"/>
    </row>
    <row r="6" spans="1:50" ht="16.5" thickTop="1" thickBot="1" x14ac:dyDescent="0.3">
      <c r="A6" s="494" t="s">
        <v>150</v>
      </c>
      <c r="B6" s="494"/>
      <c r="C6" s="494"/>
      <c r="D6" s="492"/>
      <c r="E6" s="489" t="s">
        <v>151</v>
      </c>
      <c r="F6" s="490"/>
      <c r="G6" s="490"/>
      <c r="H6" s="491"/>
      <c r="I6" s="492" t="s">
        <v>152</v>
      </c>
      <c r="J6" s="493"/>
      <c r="K6" s="493"/>
      <c r="L6" s="493"/>
      <c r="M6" s="489" t="s">
        <v>153</v>
      </c>
      <c r="N6" s="490"/>
      <c r="O6" s="490"/>
      <c r="P6" s="491"/>
      <c r="Q6" s="492" t="s">
        <v>148</v>
      </c>
      <c r="R6" s="493"/>
      <c r="S6" s="493"/>
      <c r="T6" s="493"/>
      <c r="U6" s="489" t="s">
        <v>202</v>
      </c>
      <c r="V6" s="490"/>
      <c r="W6" s="490"/>
      <c r="X6" s="491"/>
      <c r="Y6" s="492" t="s">
        <v>149</v>
      </c>
      <c r="Z6" s="493"/>
      <c r="AA6" s="493"/>
      <c r="AB6" s="493"/>
      <c r="AC6" s="489" t="s">
        <v>203</v>
      </c>
      <c r="AD6" s="490"/>
      <c r="AE6" s="490"/>
      <c r="AF6" s="491"/>
      <c r="AG6" s="35"/>
      <c r="AH6" s="35"/>
      <c r="AI6" s="35"/>
      <c r="AJ6" s="35"/>
      <c r="AK6" s="35"/>
      <c r="AL6" s="35"/>
    </row>
    <row r="7" spans="1:50" ht="16.5" thickTop="1" thickBot="1" x14ac:dyDescent="0.3">
      <c r="A7" s="494" t="s">
        <v>204</v>
      </c>
      <c r="B7" s="494"/>
      <c r="C7" s="494"/>
      <c r="D7" s="492"/>
      <c r="E7" s="489" t="s">
        <v>156</v>
      </c>
      <c r="F7" s="490"/>
      <c r="G7" s="490"/>
      <c r="H7" s="491"/>
      <c r="I7" s="492" t="s">
        <v>157</v>
      </c>
      <c r="J7" s="493"/>
      <c r="K7" s="493"/>
      <c r="L7" s="493"/>
      <c r="M7" s="489" t="s">
        <v>158</v>
      </c>
      <c r="N7" s="490"/>
      <c r="O7" s="490"/>
      <c r="P7" s="491"/>
      <c r="Q7" s="492" t="s">
        <v>154</v>
      </c>
      <c r="R7" s="493"/>
      <c r="S7" s="493"/>
      <c r="T7" s="493"/>
      <c r="U7" s="489" t="s">
        <v>205</v>
      </c>
      <c r="V7" s="490"/>
      <c r="W7" s="490"/>
      <c r="X7" s="491"/>
      <c r="Y7" s="492" t="s">
        <v>155</v>
      </c>
      <c r="Z7" s="493"/>
      <c r="AA7" s="493"/>
      <c r="AB7" s="493"/>
      <c r="AC7" s="489" t="s">
        <v>206</v>
      </c>
      <c r="AD7" s="490"/>
      <c r="AE7" s="490"/>
      <c r="AF7" s="491"/>
      <c r="AG7" s="35"/>
      <c r="AH7" s="35"/>
      <c r="AI7" s="35"/>
      <c r="AJ7" s="35"/>
      <c r="AK7" s="35"/>
      <c r="AL7" s="35"/>
    </row>
    <row r="8" spans="1:50" ht="16.5" thickTop="1" thickBot="1" x14ac:dyDescent="0.3">
      <c r="A8" s="494" t="s">
        <v>161</v>
      </c>
      <c r="B8" s="494"/>
      <c r="C8" s="494"/>
      <c r="D8" s="492"/>
      <c r="E8" s="489" t="s">
        <v>162</v>
      </c>
      <c r="F8" s="490"/>
      <c r="G8" s="490"/>
      <c r="H8" s="491"/>
      <c r="I8" s="492" t="s">
        <v>163</v>
      </c>
      <c r="J8" s="493"/>
      <c r="K8" s="493"/>
      <c r="L8" s="493"/>
      <c r="M8" s="489" t="s">
        <v>164</v>
      </c>
      <c r="N8" s="490"/>
      <c r="O8" s="490"/>
      <c r="P8" s="491"/>
      <c r="Q8" s="492" t="s">
        <v>159</v>
      </c>
      <c r="R8" s="493"/>
      <c r="S8" s="493"/>
      <c r="T8" s="493"/>
      <c r="U8" s="489" t="s">
        <v>207</v>
      </c>
      <c r="V8" s="490"/>
      <c r="W8" s="490"/>
      <c r="X8" s="491"/>
      <c r="Y8" s="492" t="s">
        <v>160</v>
      </c>
      <c r="Z8" s="493"/>
      <c r="AA8" s="493"/>
      <c r="AB8" s="493"/>
      <c r="AC8" s="489" t="s">
        <v>208</v>
      </c>
      <c r="AD8" s="490"/>
      <c r="AE8" s="490"/>
      <c r="AF8" s="491"/>
      <c r="AG8" s="35"/>
      <c r="AH8" s="35"/>
      <c r="AI8" s="35"/>
      <c r="AJ8" s="35"/>
      <c r="AK8" s="35"/>
      <c r="AL8" s="35"/>
    </row>
    <row r="9" spans="1:50" ht="15.75" thickTop="1" x14ac:dyDescent="0.25">
      <c r="A9" s="501" t="s">
        <v>604</v>
      </c>
      <c r="B9" s="501"/>
      <c r="C9" s="501"/>
      <c r="D9" s="501"/>
      <c r="E9" s="501"/>
      <c r="F9" s="501"/>
      <c r="G9" s="501"/>
      <c r="H9" s="501"/>
      <c r="I9" s="501"/>
      <c r="J9" s="501"/>
      <c r="K9" s="501"/>
      <c r="L9" s="501"/>
      <c r="M9" s="501"/>
      <c r="N9" s="501"/>
      <c r="O9" s="501"/>
      <c r="P9" s="501"/>
      <c r="Q9" s="501"/>
      <c r="R9" s="501"/>
      <c r="S9" s="501"/>
      <c r="T9" s="501"/>
      <c r="U9" s="501"/>
      <c r="V9" s="501"/>
      <c r="W9" s="501"/>
      <c r="X9" s="501"/>
      <c r="Y9" s="501"/>
      <c r="Z9" s="501"/>
      <c r="AA9" s="501"/>
      <c r="AB9" s="501"/>
      <c r="AC9" s="501"/>
      <c r="AD9" s="501"/>
      <c r="AE9" s="501"/>
      <c r="AF9" s="501"/>
      <c r="AG9" s="501"/>
      <c r="AH9" s="501"/>
      <c r="AI9" s="501"/>
      <c r="AJ9" s="501"/>
      <c r="AK9" s="501"/>
      <c r="AL9" s="501"/>
    </row>
    <row r="10" spans="1:50" x14ac:dyDescent="0.25">
      <c r="A10" s="501"/>
      <c r="B10" s="501"/>
      <c r="C10" s="501"/>
      <c r="D10" s="501"/>
      <c r="E10" s="501"/>
      <c r="F10" s="501"/>
      <c r="G10" s="501"/>
      <c r="H10" s="501"/>
      <c r="I10" s="501"/>
      <c r="J10" s="501"/>
      <c r="K10" s="501"/>
      <c r="L10" s="501"/>
      <c r="M10" s="501"/>
      <c r="N10" s="501"/>
      <c r="O10" s="501"/>
      <c r="P10" s="501"/>
      <c r="Q10" s="501"/>
      <c r="R10" s="501"/>
      <c r="S10" s="501"/>
      <c r="T10" s="501"/>
      <c r="U10" s="501"/>
      <c r="V10" s="501"/>
      <c r="W10" s="501"/>
      <c r="X10" s="501"/>
      <c r="Y10" s="501"/>
      <c r="Z10" s="501"/>
      <c r="AA10" s="501"/>
      <c r="AB10" s="501"/>
      <c r="AC10" s="501"/>
      <c r="AD10" s="501"/>
      <c r="AE10" s="501"/>
      <c r="AF10" s="501"/>
      <c r="AG10" s="501"/>
      <c r="AH10" s="501"/>
      <c r="AI10" s="501"/>
      <c r="AJ10" s="501"/>
      <c r="AK10" s="501"/>
      <c r="AL10" s="501"/>
    </row>
    <row r="11" spans="1:50" x14ac:dyDescent="0.25">
      <c r="A11" s="501"/>
      <c r="B11" s="501"/>
      <c r="C11" s="501"/>
      <c r="D11" s="501"/>
      <c r="E11" s="501"/>
      <c r="F11" s="501"/>
      <c r="G11" s="501"/>
      <c r="H11" s="501"/>
      <c r="I11" s="501"/>
      <c r="J11" s="501"/>
      <c r="K11" s="501"/>
      <c r="L11" s="501"/>
      <c r="M11" s="501"/>
      <c r="N11" s="501"/>
      <c r="O11" s="501"/>
      <c r="P11" s="501"/>
      <c r="Q11" s="501"/>
      <c r="R11" s="501"/>
      <c r="S11" s="501"/>
      <c r="T11" s="501"/>
      <c r="U11" s="501"/>
      <c r="V11" s="501"/>
      <c r="W11" s="501"/>
      <c r="X11" s="501"/>
      <c r="Y11" s="501"/>
      <c r="Z11" s="501"/>
      <c r="AA11" s="501"/>
      <c r="AB11" s="501"/>
      <c r="AC11" s="501"/>
      <c r="AD11" s="501"/>
      <c r="AE11" s="501"/>
      <c r="AF11" s="501"/>
      <c r="AG11" s="501"/>
      <c r="AH11" s="501"/>
      <c r="AI11" s="501"/>
      <c r="AJ11" s="501"/>
      <c r="AK11" s="501"/>
      <c r="AL11" s="501"/>
    </row>
    <row r="12" spans="1:50" ht="28.5" x14ac:dyDescent="0.25">
      <c r="A12" s="502" t="s">
        <v>250</v>
      </c>
      <c r="B12" s="502"/>
      <c r="C12" s="502"/>
      <c r="D12" s="502"/>
      <c r="E12" s="502"/>
      <c r="F12" s="502"/>
      <c r="G12" s="502"/>
      <c r="H12" s="502"/>
      <c r="I12" s="502"/>
      <c r="J12" s="502"/>
      <c r="K12" s="502"/>
      <c r="L12" s="502"/>
      <c r="M12" s="502"/>
      <c r="N12" s="502"/>
      <c r="O12" s="502"/>
      <c r="P12" s="502"/>
      <c r="Q12" s="502"/>
      <c r="R12" s="502"/>
      <c r="S12" s="502"/>
      <c r="T12" s="502"/>
      <c r="U12" s="502"/>
      <c r="V12" s="502"/>
      <c r="W12" s="502"/>
      <c r="X12" s="502"/>
      <c r="Y12" s="502"/>
      <c r="Z12" s="502"/>
      <c r="AA12" s="502"/>
      <c r="AB12" s="502"/>
      <c r="AC12" s="502"/>
      <c r="AD12" s="502"/>
      <c r="AE12" s="502"/>
      <c r="AF12" s="502"/>
      <c r="AG12" s="502"/>
      <c r="AH12" s="502"/>
      <c r="AI12" s="502"/>
      <c r="AJ12" s="502"/>
      <c r="AK12" s="502"/>
      <c r="AL12" s="502"/>
    </row>
    <row r="13" spans="1:50" x14ac:dyDescent="0.25">
      <c r="A13" s="503" t="s">
        <v>209</v>
      </c>
      <c r="B13" s="503"/>
      <c r="C13" s="503"/>
      <c r="D13" s="503"/>
      <c r="E13" s="503"/>
      <c r="F13" s="503" t="s">
        <v>210</v>
      </c>
      <c r="G13" s="503"/>
      <c r="H13" s="503"/>
      <c r="I13" s="503"/>
      <c r="J13" s="503"/>
      <c r="K13" s="503"/>
      <c r="L13" s="503"/>
      <c r="M13" s="503"/>
      <c r="N13" s="503"/>
      <c r="O13" s="503"/>
      <c r="P13" s="503"/>
      <c r="Q13" s="503"/>
      <c r="R13" s="503"/>
      <c r="S13" s="503"/>
      <c r="T13" s="503"/>
      <c r="U13" s="503"/>
      <c r="V13" s="503"/>
      <c r="W13" s="503"/>
      <c r="X13" s="503"/>
      <c r="Y13" s="503"/>
      <c r="Z13" s="503"/>
      <c r="AA13" s="503"/>
      <c r="AB13" s="503"/>
      <c r="AC13" s="503"/>
      <c r="AD13" s="503"/>
      <c r="AE13" s="503"/>
      <c r="AF13" s="503"/>
      <c r="AG13" s="503"/>
      <c r="AH13" s="503"/>
      <c r="AI13" s="503"/>
      <c r="AJ13" s="503"/>
      <c r="AK13" s="503"/>
      <c r="AL13" s="298"/>
    </row>
    <row r="14" spans="1:50" x14ac:dyDescent="0.25">
      <c r="A14" s="504" t="s">
        <v>211</v>
      </c>
      <c r="B14" s="504"/>
      <c r="C14" s="504"/>
      <c r="D14" s="504"/>
      <c r="E14" s="504"/>
      <c r="F14" s="504" t="s">
        <v>605</v>
      </c>
      <c r="G14" s="504"/>
      <c r="H14" s="504"/>
      <c r="I14" s="504"/>
      <c r="J14" s="504"/>
      <c r="K14" s="504"/>
      <c r="L14" s="504"/>
      <c r="M14" s="504"/>
      <c r="N14" s="504"/>
      <c r="O14" s="504"/>
      <c r="P14" s="504"/>
      <c r="Q14" s="504"/>
      <c r="R14" s="504"/>
      <c r="S14" s="504"/>
      <c r="T14" s="504"/>
      <c r="U14" s="504"/>
      <c r="V14" s="504"/>
      <c r="W14" s="504"/>
      <c r="X14" s="504"/>
      <c r="Y14" s="504"/>
      <c r="Z14" s="504"/>
      <c r="AA14" s="504"/>
      <c r="AB14" s="504"/>
      <c r="AC14" s="504"/>
      <c r="AD14" s="504"/>
      <c r="AE14" s="504"/>
      <c r="AF14" s="504"/>
      <c r="AG14" s="504"/>
      <c r="AH14" s="504"/>
      <c r="AI14" s="504"/>
      <c r="AJ14" s="504"/>
      <c r="AK14" s="504"/>
      <c r="AL14" s="505"/>
    </row>
    <row r="15" spans="1:50" x14ac:dyDescent="0.25">
      <c r="A15" s="512" t="s">
        <v>212</v>
      </c>
      <c r="B15" s="512"/>
      <c r="C15" s="512"/>
      <c r="D15" s="512"/>
      <c r="E15" s="512"/>
      <c r="F15" s="512"/>
      <c r="G15" s="512"/>
      <c r="H15" s="512"/>
      <c r="I15" s="512"/>
      <c r="J15" s="512"/>
      <c r="K15" s="512"/>
      <c r="L15" s="512"/>
      <c r="M15" s="512"/>
      <c r="N15" s="512"/>
      <c r="O15" s="512"/>
      <c r="P15" s="512"/>
      <c r="Q15" s="512"/>
      <c r="R15" s="512"/>
      <c r="S15" s="512"/>
      <c r="T15" s="512"/>
      <c r="U15" s="512"/>
      <c r="V15" s="512"/>
      <c r="W15" s="512"/>
      <c r="X15" s="512"/>
      <c r="Y15" s="512"/>
      <c r="Z15" s="512"/>
      <c r="AA15" s="512"/>
      <c r="AB15" s="512"/>
      <c r="AC15" s="512"/>
      <c r="AD15" s="512"/>
      <c r="AE15" s="512"/>
      <c r="AF15" s="512"/>
      <c r="AG15" s="512"/>
      <c r="AH15" s="512"/>
      <c r="AI15" s="512"/>
      <c r="AJ15" s="512"/>
      <c r="AK15" s="512"/>
      <c r="AL15" s="513"/>
    </row>
    <row r="16" spans="1:50" x14ac:dyDescent="0.25">
      <c r="A16" s="514" t="s">
        <v>213</v>
      </c>
      <c r="B16" s="514"/>
      <c r="C16" s="514"/>
      <c r="D16" s="514"/>
      <c r="E16" s="514"/>
      <c r="F16" s="517" t="s">
        <v>214</v>
      </c>
      <c r="G16" s="517"/>
      <c r="H16" s="517"/>
      <c r="I16" s="517"/>
      <c r="J16" s="517"/>
      <c r="K16" s="517"/>
      <c r="L16" s="517"/>
      <c r="M16" s="517"/>
      <c r="N16" s="517"/>
      <c r="O16" s="517"/>
      <c r="P16" s="517"/>
      <c r="Q16" s="517"/>
      <c r="R16" s="517"/>
      <c r="S16" s="517"/>
      <c r="T16" s="517"/>
      <c r="U16" s="517"/>
      <c r="V16" s="517"/>
      <c r="W16" s="517"/>
      <c r="X16" s="517"/>
      <c r="Y16" s="517"/>
      <c r="Z16" s="517"/>
      <c r="AA16" s="517"/>
      <c r="AB16" s="517"/>
      <c r="AC16" s="517"/>
      <c r="AD16" s="517"/>
      <c r="AE16" s="517"/>
      <c r="AF16" s="517"/>
      <c r="AG16" s="517"/>
      <c r="AH16" s="517"/>
      <c r="AI16" s="517"/>
      <c r="AJ16" s="517"/>
      <c r="AK16" s="517"/>
      <c r="AL16" s="518"/>
    </row>
    <row r="17" spans="1:38" ht="15.75" x14ac:dyDescent="0.25">
      <c r="A17" s="515"/>
      <c r="B17" s="515"/>
      <c r="C17" s="515"/>
      <c r="D17" s="515"/>
      <c r="E17" s="515"/>
      <c r="F17" s="519" t="s">
        <v>215</v>
      </c>
      <c r="G17" s="519"/>
      <c r="H17" s="519"/>
      <c r="I17" s="519"/>
      <c r="J17" s="519"/>
      <c r="K17" s="519"/>
      <c r="L17" s="519"/>
      <c r="M17" s="519"/>
      <c r="N17" s="519"/>
      <c r="O17" s="519"/>
      <c r="P17" s="519"/>
      <c r="Q17" s="519"/>
      <c r="R17" s="519"/>
      <c r="S17" s="519"/>
      <c r="T17" s="519"/>
      <c r="U17" s="519"/>
      <c r="V17" s="519"/>
      <c r="W17" s="519"/>
      <c r="X17" s="519"/>
      <c r="Y17" s="519"/>
      <c r="Z17" s="519"/>
      <c r="AA17" s="519"/>
      <c r="AB17" s="519"/>
      <c r="AC17" s="519"/>
      <c r="AD17" s="519"/>
      <c r="AE17" s="519"/>
      <c r="AF17" s="519"/>
      <c r="AG17" s="519"/>
      <c r="AH17" s="519"/>
      <c r="AI17" s="519"/>
      <c r="AJ17" s="519"/>
      <c r="AK17" s="519"/>
      <c r="AL17" s="520"/>
    </row>
    <row r="18" spans="1:38" x14ac:dyDescent="0.25">
      <c r="A18" s="515"/>
      <c r="B18" s="515"/>
      <c r="C18" s="515"/>
      <c r="D18" s="515"/>
      <c r="E18" s="515"/>
      <c r="F18" s="36" t="s">
        <v>169</v>
      </c>
      <c r="G18" s="37"/>
      <c r="H18" s="37"/>
      <c r="I18" s="37"/>
      <c r="J18" s="37"/>
      <c r="K18" s="37"/>
      <c r="L18" s="37"/>
      <c r="M18" s="38"/>
      <c r="N18" s="521">
        <v>0</v>
      </c>
      <c r="O18" s="522"/>
      <c r="P18" s="522"/>
      <c r="Q18" s="522"/>
      <c r="R18" s="522"/>
      <c r="S18" s="522"/>
      <c r="T18" s="522"/>
      <c r="U18" s="522"/>
      <c r="V18" s="523"/>
      <c r="W18" s="36" t="s">
        <v>170</v>
      </c>
      <c r="X18" s="37"/>
      <c r="Y18" s="37"/>
      <c r="Z18" s="37"/>
      <c r="AA18" s="37"/>
      <c r="AB18" s="37"/>
      <c r="AC18" s="37"/>
      <c r="AD18" s="37"/>
      <c r="AE18" s="38"/>
      <c r="AF18" s="524" t="s">
        <v>216</v>
      </c>
      <c r="AG18" s="525"/>
      <c r="AH18" s="525"/>
      <c r="AI18" s="525"/>
      <c r="AJ18" s="525"/>
      <c r="AK18" s="525"/>
      <c r="AL18" s="525"/>
    </row>
    <row r="19" spans="1:38" x14ac:dyDescent="0.25">
      <c r="A19" s="515"/>
      <c r="B19" s="515"/>
      <c r="C19" s="515"/>
      <c r="D19" s="515"/>
      <c r="E19" s="515"/>
      <c r="F19" s="36" t="s">
        <v>171</v>
      </c>
      <c r="G19" s="37"/>
      <c r="H19" s="37"/>
      <c r="I19" s="37"/>
      <c r="J19" s="37"/>
      <c r="K19" s="37"/>
      <c r="L19" s="37"/>
      <c r="M19" s="38"/>
      <c r="N19" s="521">
        <v>0</v>
      </c>
      <c r="O19" s="522"/>
      <c r="P19" s="522"/>
      <c r="Q19" s="522"/>
      <c r="R19" s="522"/>
      <c r="S19" s="522"/>
      <c r="T19" s="522"/>
      <c r="U19" s="522"/>
      <c r="V19" s="523"/>
      <c r="W19" s="36" t="s">
        <v>9</v>
      </c>
      <c r="X19" s="37"/>
      <c r="Y19" s="37"/>
      <c r="Z19" s="37"/>
      <c r="AA19" s="37"/>
      <c r="AB19" s="37"/>
      <c r="AC19" s="37"/>
      <c r="AD19" s="37"/>
      <c r="AE19" s="38"/>
      <c r="AF19" s="524" t="s">
        <v>217</v>
      </c>
      <c r="AG19" s="525"/>
      <c r="AH19" s="525"/>
      <c r="AI19" s="525"/>
      <c r="AJ19" s="525"/>
      <c r="AK19" s="525"/>
      <c r="AL19" s="525"/>
    </row>
    <row r="20" spans="1:38" x14ac:dyDescent="0.25">
      <c r="A20" s="515"/>
      <c r="B20" s="515"/>
      <c r="C20" s="515"/>
      <c r="D20" s="515"/>
      <c r="E20" s="515"/>
      <c r="F20" s="526" t="s">
        <v>172</v>
      </c>
      <c r="G20" s="527"/>
      <c r="H20" s="527"/>
      <c r="I20" s="527"/>
      <c r="J20" s="527"/>
      <c r="K20" s="527"/>
      <c r="L20" s="527"/>
      <c r="M20" s="528"/>
      <c r="N20" s="532">
        <v>0</v>
      </c>
      <c r="O20" s="533"/>
      <c r="P20" s="533"/>
      <c r="Q20" s="533"/>
      <c r="R20" s="533"/>
      <c r="S20" s="533"/>
      <c r="T20" s="533"/>
      <c r="U20" s="533"/>
      <c r="V20" s="534"/>
      <c r="W20" s="36" t="s">
        <v>166</v>
      </c>
      <c r="X20" s="37"/>
      <c r="Y20" s="37"/>
      <c r="Z20" s="37"/>
      <c r="AA20" s="37"/>
      <c r="AB20" s="37"/>
      <c r="AC20" s="37"/>
      <c r="AD20" s="37"/>
      <c r="AE20" s="38"/>
      <c r="AF20" s="524" t="s">
        <v>218</v>
      </c>
      <c r="AG20" s="525"/>
      <c r="AH20" s="525"/>
      <c r="AI20" s="525"/>
      <c r="AJ20" s="525"/>
      <c r="AK20" s="525"/>
      <c r="AL20" s="525"/>
    </row>
    <row r="21" spans="1:38" x14ac:dyDescent="0.25">
      <c r="A21" s="515"/>
      <c r="B21" s="515"/>
      <c r="C21" s="515"/>
      <c r="D21" s="515"/>
      <c r="E21" s="515"/>
      <c r="F21" s="529"/>
      <c r="G21" s="530"/>
      <c r="H21" s="530"/>
      <c r="I21" s="530"/>
      <c r="J21" s="530"/>
      <c r="K21" s="530"/>
      <c r="L21" s="530"/>
      <c r="M21" s="531"/>
      <c r="N21" s="535"/>
      <c r="O21" s="536"/>
      <c r="P21" s="536"/>
      <c r="Q21" s="536"/>
      <c r="R21" s="536"/>
      <c r="S21" s="536"/>
      <c r="T21" s="536"/>
      <c r="U21" s="536"/>
      <c r="V21" s="537"/>
      <c r="W21" s="36" t="s">
        <v>173</v>
      </c>
      <c r="X21" s="37"/>
      <c r="Y21" s="37"/>
      <c r="Z21" s="37"/>
      <c r="AA21" s="37"/>
      <c r="AB21" s="37"/>
      <c r="AC21" s="37"/>
      <c r="AD21" s="37"/>
      <c r="AE21" s="38"/>
      <c r="AF21" s="524" t="s">
        <v>219</v>
      </c>
      <c r="AG21" s="525"/>
      <c r="AH21" s="525"/>
      <c r="AI21" s="525"/>
      <c r="AJ21" s="525"/>
      <c r="AK21" s="525"/>
      <c r="AL21" s="525"/>
    </row>
    <row r="22" spans="1:38" x14ac:dyDescent="0.25">
      <c r="A22" s="516"/>
      <c r="B22" s="516"/>
      <c r="C22" s="516"/>
      <c r="D22" s="516"/>
      <c r="E22" s="516"/>
      <c r="F22" s="36" t="s">
        <v>220</v>
      </c>
      <c r="G22" s="37"/>
      <c r="H22" s="37"/>
      <c r="I22" s="37"/>
      <c r="J22" s="37"/>
      <c r="K22" s="37"/>
      <c r="L22" s="37"/>
      <c r="M22" s="37"/>
      <c r="N22" s="39" t="s">
        <v>180</v>
      </c>
      <c r="O22" s="39"/>
      <c r="P22" s="39"/>
      <c r="Q22" s="39"/>
      <c r="R22" s="40"/>
      <c r="S22" s="41">
        <v>2020</v>
      </c>
      <c r="T22" s="39"/>
      <c r="U22" s="39"/>
      <c r="V22" s="40"/>
      <c r="W22" s="36" t="s">
        <v>175</v>
      </c>
      <c r="X22" s="37"/>
      <c r="Y22" s="37"/>
      <c r="Z22" s="37"/>
      <c r="AA22" s="37"/>
      <c r="AB22" s="37"/>
      <c r="AC22" s="37"/>
      <c r="AD22" s="37"/>
      <c r="AE22" s="38"/>
      <c r="AF22" s="524">
        <v>0</v>
      </c>
      <c r="AG22" s="525"/>
      <c r="AH22" s="525"/>
      <c r="AI22" s="525"/>
      <c r="AJ22" s="525"/>
      <c r="AK22" s="525"/>
      <c r="AL22" s="525"/>
    </row>
    <row r="23" spans="1:38" ht="15.75" x14ac:dyDescent="0.25">
      <c r="A23" s="510" t="s">
        <v>251</v>
      </c>
      <c r="B23" s="510"/>
      <c r="C23" s="510"/>
      <c r="D23" s="510"/>
      <c r="E23" s="510"/>
      <c r="F23" s="510"/>
      <c r="G23" s="510"/>
      <c r="H23" s="510"/>
      <c r="I23" s="510"/>
      <c r="J23" s="510"/>
      <c r="K23" s="510"/>
      <c r="L23" s="510"/>
      <c r="M23" s="510"/>
      <c r="N23" s="510"/>
      <c r="O23" s="510"/>
      <c r="P23" s="510"/>
      <c r="Q23" s="510"/>
      <c r="R23" s="510"/>
      <c r="S23" s="510"/>
      <c r="T23" s="510"/>
      <c r="U23" s="510"/>
      <c r="V23" s="510"/>
      <c r="W23" s="510"/>
      <c r="X23" s="510"/>
      <c r="Y23" s="510"/>
      <c r="Z23" s="510"/>
      <c r="AA23" s="510"/>
      <c r="AB23" s="510"/>
      <c r="AC23" s="510"/>
      <c r="AD23" s="510"/>
      <c r="AE23" s="510"/>
      <c r="AF23" s="510"/>
      <c r="AG23" s="510"/>
      <c r="AH23" s="510"/>
      <c r="AI23" s="510"/>
      <c r="AJ23" s="510"/>
      <c r="AK23" s="510"/>
      <c r="AL23" s="510"/>
    </row>
    <row r="24" spans="1:38" ht="30" customHeight="1" x14ac:dyDescent="0.25">
      <c r="A24" s="503" t="s">
        <v>485</v>
      </c>
      <c r="B24" s="503"/>
      <c r="C24" s="503"/>
      <c r="D24" s="503"/>
      <c r="E24" s="503"/>
      <c r="F24" s="511" t="s">
        <v>487</v>
      </c>
      <c r="G24" s="511"/>
      <c r="H24" s="511"/>
      <c r="I24" s="511"/>
      <c r="J24" s="511"/>
      <c r="K24" s="511"/>
      <c r="L24" s="511"/>
      <c r="M24" s="511"/>
      <c r="N24" s="511"/>
      <c r="O24" s="511"/>
      <c r="P24" s="511"/>
      <c r="Q24" s="511"/>
      <c r="R24" s="511"/>
      <c r="S24" s="511"/>
      <c r="T24" s="511"/>
      <c r="U24" s="511"/>
      <c r="V24" s="511"/>
      <c r="W24" s="511"/>
      <c r="X24" s="511"/>
      <c r="Y24" s="511"/>
      <c r="Z24" s="511"/>
      <c r="AA24" s="511"/>
      <c r="AB24" s="511"/>
      <c r="AC24" s="511"/>
      <c r="AD24" s="511"/>
      <c r="AE24" s="511"/>
      <c r="AF24" s="511"/>
      <c r="AG24" s="511"/>
      <c r="AH24" s="511"/>
      <c r="AI24" s="511"/>
      <c r="AJ24" s="511"/>
      <c r="AK24" s="511"/>
      <c r="AL24" s="511"/>
    </row>
    <row r="25" spans="1:38" ht="30" customHeight="1" x14ac:dyDescent="0.25">
      <c r="A25" s="504" t="s">
        <v>486</v>
      </c>
      <c r="B25" s="504"/>
      <c r="C25" s="504"/>
      <c r="D25" s="504"/>
      <c r="E25" s="504"/>
      <c r="F25" s="504" t="s">
        <v>501</v>
      </c>
      <c r="G25" s="504"/>
      <c r="H25" s="504"/>
      <c r="I25" s="504"/>
      <c r="J25" s="504"/>
      <c r="K25" s="504"/>
      <c r="L25" s="504"/>
      <c r="M25" s="504"/>
      <c r="N25" s="504"/>
      <c r="O25" s="504"/>
      <c r="P25" s="504"/>
      <c r="Q25" s="504"/>
      <c r="R25" s="504"/>
      <c r="S25" s="504"/>
      <c r="T25" s="504"/>
      <c r="U25" s="504"/>
      <c r="V25" s="504"/>
      <c r="W25" s="504"/>
      <c r="X25" s="504"/>
      <c r="Y25" s="504"/>
      <c r="Z25" s="504"/>
      <c r="AA25" s="504"/>
      <c r="AB25" s="504"/>
      <c r="AC25" s="504"/>
      <c r="AD25" s="504"/>
      <c r="AE25" s="504"/>
      <c r="AF25" s="504"/>
      <c r="AG25" s="504"/>
      <c r="AH25" s="504"/>
      <c r="AI25" s="504"/>
      <c r="AJ25" s="504"/>
      <c r="AK25" s="504"/>
      <c r="AL25" s="504"/>
    </row>
    <row r="26" spans="1:38" ht="31.5" x14ac:dyDescent="0.25">
      <c r="A26" s="560" t="s">
        <v>441</v>
      </c>
      <c r="B26" s="561"/>
      <c r="C26" s="561"/>
      <c r="D26" s="561"/>
      <c r="E26" s="561"/>
      <c r="F26" s="561"/>
      <c r="G26" s="561"/>
      <c r="H26" s="561"/>
      <c r="I26" s="561"/>
      <c r="J26" s="561"/>
      <c r="K26" s="561"/>
      <c r="L26" s="561"/>
      <c r="M26" s="561"/>
      <c r="N26" s="561"/>
      <c r="O26" s="561"/>
      <c r="P26" s="561"/>
      <c r="Q26" s="561"/>
      <c r="R26" s="561"/>
      <c r="S26" s="561"/>
      <c r="T26" s="561"/>
      <c r="U26" s="561"/>
      <c r="V26" s="561"/>
      <c r="W26" s="561"/>
      <c r="X26" s="561"/>
      <c r="Y26" s="561"/>
      <c r="Z26" s="561"/>
      <c r="AA26" s="561"/>
      <c r="AB26" s="561"/>
      <c r="AC26" s="561"/>
      <c r="AD26" s="561"/>
      <c r="AE26" s="561"/>
      <c r="AF26" s="561"/>
      <c r="AG26" s="561"/>
      <c r="AH26" s="561"/>
      <c r="AI26" s="561"/>
      <c r="AJ26" s="561"/>
      <c r="AK26" s="561"/>
      <c r="AL26" s="562"/>
    </row>
    <row r="27" spans="1:38" ht="15" customHeight="1" x14ac:dyDescent="0.25">
      <c r="A27" s="563" t="s">
        <v>209</v>
      </c>
      <c r="B27" s="564"/>
      <c r="C27" s="564"/>
      <c r="D27" s="564"/>
      <c r="E27" s="565"/>
      <c r="F27" s="563" t="s">
        <v>222</v>
      </c>
      <c r="G27" s="564"/>
      <c r="H27" s="564"/>
      <c r="I27" s="564"/>
      <c r="J27" s="564"/>
      <c r="K27" s="564"/>
      <c r="L27" s="564"/>
      <c r="M27" s="564"/>
      <c r="N27" s="564"/>
      <c r="O27" s="564"/>
      <c r="P27" s="564"/>
      <c r="Q27" s="564"/>
      <c r="R27" s="564"/>
      <c r="S27" s="564"/>
      <c r="T27" s="564"/>
      <c r="U27" s="564"/>
      <c r="V27" s="564"/>
      <c r="W27" s="564"/>
      <c r="X27" s="564"/>
      <c r="Y27" s="564"/>
      <c r="Z27" s="564"/>
      <c r="AA27" s="564"/>
      <c r="AB27" s="564"/>
      <c r="AC27" s="564"/>
      <c r="AD27" s="564"/>
      <c r="AE27" s="564"/>
      <c r="AF27" s="564"/>
      <c r="AG27" s="564"/>
      <c r="AH27" s="564"/>
      <c r="AI27" s="564"/>
      <c r="AJ27" s="564"/>
      <c r="AK27" s="564"/>
      <c r="AL27" s="565"/>
    </row>
    <row r="28" spans="1:38" ht="15" customHeight="1" x14ac:dyDescent="0.25">
      <c r="A28" s="563" t="s">
        <v>211</v>
      </c>
      <c r="B28" s="564"/>
      <c r="C28" s="564"/>
      <c r="D28" s="564"/>
      <c r="E28" s="565"/>
      <c r="F28" s="568" t="s">
        <v>223</v>
      </c>
      <c r="G28" s="569"/>
      <c r="H28" s="569"/>
      <c r="I28" s="569"/>
      <c r="J28" s="569"/>
      <c r="K28" s="569"/>
      <c r="L28" s="569"/>
      <c r="M28" s="569"/>
      <c r="N28" s="569"/>
      <c r="O28" s="569"/>
      <c r="P28" s="569"/>
      <c r="Q28" s="569"/>
      <c r="R28" s="569"/>
      <c r="S28" s="569"/>
      <c r="T28" s="569"/>
      <c r="U28" s="569"/>
      <c r="V28" s="569"/>
      <c r="W28" s="569"/>
      <c r="X28" s="569"/>
      <c r="Y28" s="569"/>
      <c r="Z28" s="569"/>
      <c r="AA28" s="569"/>
      <c r="AB28" s="569"/>
      <c r="AC28" s="569"/>
      <c r="AD28" s="569"/>
      <c r="AE28" s="569"/>
      <c r="AF28" s="569"/>
      <c r="AG28" s="569"/>
      <c r="AH28" s="569"/>
      <c r="AI28" s="569"/>
      <c r="AJ28" s="569"/>
      <c r="AK28" s="569"/>
      <c r="AL28" s="570"/>
    </row>
    <row r="29" spans="1:38" ht="15" customHeight="1" x14ac:dyDescent="0.25">
      <c r="A29" s="563" t="s">
        <v>245</v>
      </c>
      <c r="B29" s="564"/>
      <c r="C29" s="564"/>
      <c r="D29" s="564"/>
      <c r="E29" s="565"/>
      <c r="F29" s="563" t="s">
        <v>246</v>
      </c>
      <c r="G29" s="564"/>
      <c r="H29" s="564"/>
      <c r="I29" s="564"/>
      <c r="J29" s="564"/>
      <c r="K29" s="564"/>
      <c r="L29" s="564"/>
      <c r="M29" s="564"/>
      <c r="N29" s="564"/>
      <c r="O29" s="564"/>
      <c r="P29" s="564"/>
      <c r="Q29" s="564"/>
      <c r="R29" s="564"/>
      <c r="S29" s="564"/>
      <c r="T29" s="564"/>
      <c r="U29" s="564"/>
      <c r="V29" s="564"/>
      <c r="W29" s="564"/>
      <c r="X29" s="564"/>
      <c r="Y29" s="564"/>
      <c r="Z29" s="564"/>
      <c r="AA29" s="564"/>
      <c r="AB29" s="564"/>
      <c r="AC29" s="564"/>
      <c r="AD29" s="564"/>
      <c r="AE29" s="564"/>
      <c r="AF29" s="564"/>
      <c r="AG29" s="564"/>
      <c r="AH29" s="564"/>
      <c r="AI29" s="564"/>
      <c r="AJ29" s="564"/>
      <c r="AK29" s="564"/>
      <c r="AL29" s="565"/>
    </row>
    <row r="30" spans="1:38" ht="30" customHeight="1" x14ac:dyDescent="0.25">
      <c r="A30" s="563" t="s">
        <v>247</v>
      </c>
      <c r="B30" s="564"/>
      <c r="C30" s="564"/>
      <c r="D30" s="564"/>
      <c r="E30" s="565"/>
      <c r="F30" s="568" t="s">
        <v>607</v>
      </c>
      <c r="G30" s="569"/>
      <c r="H30" s="569"/>
      <c r="I30" s="569"/>
      <c r="J30" s="569"/>
      <c r="K30" s="569"/>
      <c r="L30" s="569"/>
      <c r="M30" s="569"/>
      <c r="N30" s="569"/>
      <c r="O30" s="569"/>
      <c r="P30" s="569"/>
      <c r="Q30" s="569"/>
      <c r="R30" s="569"/>
      <c r="S30" s="569"/>
      <c r="T30" s="569"/>
      <c r="U30" s="569"/>
      <c r="V30" s="569"/>
      <c r="W30" s="569"/>
      <c r="X30" s="569"/>
      <c r="Y30" s="569"/>
      <c r="Z30" s="569"/>
      <c r="AA30" s="569"/>
      <c r="AB30" s="569"/>
      <c r="AC30" s="569"/>
      <c r="AD30" s="569"/>
      <c r="AE30" s="569"/>
      <c r="AF30" s="569"/>
      <c r="AG30" s="569"/>
      <c r="AH30" s="569"/>
      <c r="AI30" s="569"/>
      <c r="AJ30" s="569"/>
      <c r="AK30" s="569"/>
      <c r="AL30" s="570"/>
    </row>
    <row r="31" spans="1:38" ht="30" customHeight="1" x14ac:dyDescent="0.25">
      <c r="A31" s="563" t="s">
        <v>227</v>
      </c>
      <c r="B31" s="564"/>
      <c r="C31" s="564"/>
      <c r="D31" s="564"/>
      <c r="E31" s="565"/>
      <c r="F31" s="563" t="s">
        <v>248</v>
      </c>
      <c r="G31" s="564"/>
      <c r="H31" s="564"/>
      <c r="I31" s="564"/>
      <c r="J31" s="564"/>
      <c r="K31" s="564"/>
      <c r="L31" s="564"/>
      <c r="M31" s="564"/>
      <c r="N31" s="564"/>
      <c r="O31" s="564"/>
      <c r="P31" s="564"/>
      <c r="Q31" s="564"/>
      <c r="R31" s="564"/>
      <c r="S31" s="564"/>
      <c r="T31" s="564"/>
      <c r="U31" s="564"/>
      <c r="V31" s="564"/>
      <c r="W31" s="564"/>
      <c r="X31" s="564"/>
      <c r="Y31" s="564"/>
      <c r="Z31" s="564"/>
      <c r="AA31" s="564"/>
      <c r="AB31" s="564"/>
      <c r="AC31" s="564"/>
      <c r="AD31" s="564"/>
      <c r="AE31" s="564"/>
      <c r="AF31" s="564"/>
      <c r="AG31" s="564"/>
      <c r="AH31" s="564"/>
      <c r="AI31" s="564"/>
      <c r="AJ31" s="564"/>
      <c r="AK31" s="564"/>
      <c r="AL31" s="565"/>
    </row>
    <row r="32" spans="1:38" ht="30" customHeight="1" x14ac:dyDescent="0.25">
      <c r="A32" s="563" t="s">
        <v>252</v>
      </c>
      <c r="B32" s="564"/>
      <c r="C32" s="564"/>
      <c r="D32" s="564"/>
      <c r="E32" s="565"/>
      <c r="F32" s="568" t="s">
        <v>249</v>
      </c>
      <c r="G32" s="569"/>
      <c r="H32" s="569"/>
      <c r="I32" s="569"/>
      <c r="J32" s="569"/>
      <c r="K32" s="569"/>
      <c r="L32" s="569"/>
      <c r="M32" s="569"/>
      <c r="N32" s="569"/>
      <c r="O32" s="569"/>
      <c r="P32" s="569"/>
      <c r="Q32" s="569"/>
      <c r="R32" s="569"/>
      <c r="S32" s="569"/>
      <c r="T32" s="569"/>
      <c r="U32" s="569"/>
      <c r="V32" s="569"/>
      <c r="W32" s="569"/>
      <c r="X32" s="569"/>
      <c r="Y32" s="569"/>
      <c r="Z32" s="569"/>
      <c r="AA32" s="569"/>
      <c r="AB32" s="569"/>
      <c r="AC32" s="569"/>
      <c r="AD32" s="569"/>
      <c r="AE32" s="569"/>
      <c r="AF32" s="569"/>
      <c r="AG32" s="569"/>
      <c r="AH32" s="569"/>
      <c r="AI32" s="569"/>
      <c r="AJ32" s="569"/>
      <c r="AK32" s="569"/>
      <c r="AL32" s="570"/>
    </row>
    <row r="33" spans="1:38" ht="60" customHeight="1" x14ac:dyDescent="0.25">
      <c r="A33" s="563" t="s">
        <v>253</v>
      </c>
      <c r="B33" s="564"/>
      <c r="C33" s="564"/>
      <c r="D33" s="564"/>
      <c r="E33" s="565"/>
      <c r="F33" s="563" t="s">
        <v>499</v>
      </c>
      <c r="G33" s="564"/>
      <c r="H33" s="564"/>
      <c r="I33" s="564"/>
      <c r="J33" s="564"/>
      <c r="K33" s="564"/>
      <c r="L33" s="564"/>
      <c r="M33" s="564"/>
      <c r="N33" s="564"/>
      <c r="O33" s="564"/>
      <c r="P33" s="564"/>
      <c r="Q33" s="564"/>
      <c r="R33" s="564"/>
      <c r="S33" s="564"/>
      <c r="T33" s="564"/>
      <c r="U33" s="564"/>
      <c r="V33" s="564"/>
      <c r="W33" s="564"/>
      <c r="X33" s="564"/>
      <c r="Y33" s="564"/>
      <c r="Z33" s="564"/>
      <c r="AA33" s="564"/>
      <c r="AB33" s="564"/>
      <c r="AC33" s="564"/>
      <c r="AD33" s="564"/>
      <c r="AE33" s="564"/>
      <c r="AF33" s="564"/>
      <c r="AG33" s="564"/>
      <c r="AH33" s="564"/>
      <c r="AI33" s="564"/>
      <c r="AJ33" s="564"/>
      <c r="AK33" s="564"/>
      <c r="AL33" s="565"/>
    </row>
    <row r="34" spans="1:38" ht="15" customHeight="1" x14ac:dyDescent="0.25">
      <c r="A34" s="541" t="s">
        <v>254</v>
      </c>
      <c r="B34" s="542"/>
      <c r="C34" s="542"/>
      <c r="D34" s="542"/>
      <c r="E34" s="543"/>
      <c r="F34" s="518" t="s">
        <v>256</v>
      </c>
      <c r="G34" s="556"/>
      <c r="H34" s="556"/>
      <c r="I34" s="556"/>
      <c r="J34" s="556"/>
      <c r="K34" s="556"/>
      <c r="L34" s="556"/>
      <c r="M34" s="556"/>
      <c r="N34" s="556"/>
      <c r="O34" s="556"/>
      <c r="P34" s="556"/>
      <c r="Q34" s="556"/>
      <c r="R34" s="556"/>
      <c r="S34" s="556"/>
      <c r="T34" s="556"/>
      <c r="U34" s="556"/>
      <c r="V34" s="556"/>
      <c r="W34" s="556"/>
      <c r="X34" s="556"/>
      <c r="Y34" s="556"/>
      <c r="Z34" s="556"/>
      <c r="AA34" s="556"/>
      <c r="AB34" s="556"/>
      <c r="AC34" s="556"/>
      <c r="AD34" s="556"/>
      <c r="AE34" s="556"/>
      <c r="AF34" s="556"/>
      <c r="AG34" s="556"/>
      <c r="AH34" s="556"/>
      <c r="AI34" s="556"/>
      <c r="AJ34" s="556"/>
      <c r="AK34" s="556"/>
      <c r="AL34" s="556"/>
    </row>
    <row r="35" spans="1:38" ht="15" customHeight="1" x14ac:dyDescent="0.25">
      <c r="A35" s="541" t="s">
        <v>255</v>
      </c>
      <c r="B35" s="542"/>
      <c r="C35" s="542"/>
      <c r="D35" s="542"/>
      <c r="E35" s="543"/>
      <c r="F35" s="541" t="s">
        <v>257</v>
      </c>
      <c r="G35" s="542"/>
      <c r="H35" s="542"/>
      <c r="I35" s="542"/>
      <c r="J35" s="542"/>
      <c r="K35" s="542"/>
      <c r="L35" s="542"/>
      <c r="M35" s="542"/>
      <c r="N35" s="542"/>
      <c r="O35" s="542"/>
      <c r="P35" s="542"/>
      <c r="Q35" s="542"/>
      <c r="R35" s="542"/>
      <c r="S35" s="542"/>
      <c r="T35" s="542"/>
      <c r="U35" s="542"/>
      <c r="V35" s="542"/>
      <c r="W35" s="542"/>
      <c r="X35" s="542"/>
      <c r="Y35" s="542"/>
      <c r="Z35" s="542"/>
      <c r="AA35" s="542"/>
      <c r="AB35" s="542"/>
      <c r="AC35" s="542"/>
      <c r="AD35" s="542"/>
      <c r="AE35" s="542"/>
      <c r="AF35" s="542"/>
      <c r="AG35" s="542"/>
      <c r="AH35" s="542"/>
      <c r="AI35" s="542"/>
      <c r="AJ35" s="542"/>
      <c r="AK35" s="542"/>
      <c r="AL35" s="542"/>
    </row>
    <row r="36" spans="1:38" ht="15" customHeight="1" x14ac:dyDescent="0.25">
      <c r="A36" s="541" t="s">
        <v>258</v>
      </c>
      <c r="B36" s="542"/>
      <c r="C36" s="542"/>
      <c r="D36" s="542"/>
      <c r="E36" s="543"/>
      <c r="F36" s="541" t="s">
        <v>488</v>
      </c>
      <c r="G36" s="542"/>
      <c r="H36" s="542"/>
      <c r="I36" s="542"/>
      <c r="J36" s="542"/>
      <c r="K36" s="542"/>
      <c r="L36" s="542"/>
      <c r="M36" s="542"/>
      <c r="N36" s="542"/>
      <c r="O36" s="542"/>
      <c r="P36" s="542"/>
      <c r="Q36" s="542"/>
      <c r="R36" s="542"/>
      <c r="S36" s="542"/>
      <c r="T36" s="542"/>
      <c r="U36" s="542"/>
      <c r="V36" s="542"/>
      <c r="W36" s="542"/>
      <c r="X36" s="542"/>
      <c r="Y36" s="542"/>
      <c r="Z36" s="542"/>
      <c r="AA36" s="542"/>
      <c r="AB36" s="542"/>
      <c r="AC36" s="542"/>
      <c r="AD36" s="542"/>
      <c r="AE36" s="542"/>
      <c r="AF36" s="542"/>
      <c r="AG36" s="542"/>
      <c r="AH36" s="542"/>
      <c r="AI36" s="542"/>
      <c r="AJ36" s="542"/>
      <c r="AK36" s="542"/>
      <c r="AL36" s="542"/>
    </row>
    <row r="37" spans="1:38" ht="15" customHeight="1" x14ac:dyDescent="0.25">
      <c r="A37" s="541" t="s">
        <v>260</v>
      </c>
      <c r="B37" s="542"/>
      <c r="C37" s="542"/>
      <c r="D37" s="542"/>
      <c r="E37" s="543"/>
      <c r="F37" s="518" t="s">
        <v>259</v>
      </c>
      <c r="G37" s="556"/>
      <c r="H37" s="556"/>
      <c r="I37" s="556"/>
      <c r="J37" s="556"/>
      <c r="K37" s="556"/>
      <c r="L37" s="556"/>
      <c r="M37" s="556"/>
      <c r="N37" s="556"/>
      <c r="O37" s="556"/>
      <c r="P37" s="556"/>
      <c r="Q37" s="556"/>
      <c r="R37" s="556"/>
      <c r="S37" s="556"/>
      <c r="T37" s="556"/>
      <c r="U37" s="556"/>
      <c r="V37" s="556"/>
      <c r="W37" s="556"/>
      <c r="X37" s="556"/>
      <c r="Y37" s="556"/>
      <c r="Z37" s="556"/>
      <c r="AA37" s="556"/>
      <c r="AB37" s="556"/>
      <c r="AC37" s="556"/>
      <c r="AD37" s="556"/>
      <c r="AE37" s="556"/>
      <c r="AF37" s="556"/>
      <c r="AG37" s="556"/>
      <c r="AH37" s="556"/>
      <c r="AI37" s="556"/>
      <c r="AJ37" s="556"/>
      <c r="AK37" s="556"/>
      <c r="AL37" s="556"/>
    </row>
    <row r="38" spans="1:38" ht="15" customHeight="1" x14ac:dyDescent="0.25">
      <c r="A38" s="541" t="s">
        <v>261</v>
      </c>
      <c r="B38" s="542"/>
      <c r="C38" s="542"/>
      <c r="D38" s="542"/>
      <c r="E38" s="543"/>
      <c r="F38" s="518" t="s">
        <v>498</v>
      </c>
      <c r="G38" s="556"/>
      <c r="H38" s="556"/>
      <c r="I38" s="556"/>
      <c r="J38" s="556"/>
      <c r="K38" s="556"/>
      <c r="L38" s="556"/>
      <c r="M38" s="556"/>
      <c r="N38" s="556"/>
      <c r="O38" s="556"/>
      <c r="P38" s="556"/>
      <c r="Q38" s="556"/>
      <c r="R38" s="556"/>
      <c r="S38" s="556"/>
      <c r="T38" s="556"/>
      <c r="U38" s="556"/>
      <c r="V38" s="556"/>
      <c r="W38" s="556"/>
      <c r="X38" s="556"/>
      <c r="Y38" s="556"/>
      <c r="Z38" s="556"/>
      <c r="AA38" s="556"/>
      <c r="AB38" s="556"/>
      <c r="AC38" s="556"/>
      <c r="AD38" s="556"/>
      <c r="AE38" s="556"/>
      <c r="AF38" s="556"/>
      <c r="AG38" s="556"/>
      <c r="AH38" s="556"/>
      <c r="AI38" s="556"/>
      <c r="AJ38" s="556"/>
      <c r="AK38" s="556"/>
      <c r="AL38" s="556"/>
    </row>
    <row r="39" spans="1:38" x14ac:dyDescent="0.25">
      <c r="A39" s="505" t="s">
        <v>239</v>
      </c>
      <c r="B39" s="566"/>
      <c r="C39" s="566"/>
      <c r="D39" s="566"/>
      <c r="E39" s="567"/>
      <c r="F39" s="505" t="s">
        <v>489</v>
      </c>
      <c r="G39" s="566"/>
      <c r="H39" s="566"/>
      <c r="I39" s="566"/>
      <c r="J39" s="566"/>
      <c r="K39" s="566"/>
      <c r="L39" s="566"/>
      <c r="M39" s="566"/>
      <c r="N39" s="566"/>
      <c r="O39" s="566"/>
      <c r="P39" s="566"/>
      <c r="Q39" s="566"/>
      <c r="R39" s="566"/>
      <c r="S39" s="566"/>
      <c r="T39" s="566"/>
      <c r="U39" s="566"/>
      <c r="V39" s="566"/>
      <c r="W39" s="566"/>
      <c r="X39" s="566"/>
      <c r="Y39" s="566"/>
      <c r="Z39" s="566"/>
      <c r="AA39" s="566"/>
      <c r="AB39" s="566"/>
      <c r="AC39" s="566"/>
      <c r="AD39" s="566"/>
      <c r="AE39" s="566"/>
      <c r="AF39" s="566"/>
      <c r="AG39" s="566"/>
      <c r="AH39" s="566"/>
      <c r="AI39" s="566"/>
      <c r="AJ39" s="566"/>
      <c r="AK39" s="566"/>
      <c r="AL39" s="566"/>
    </row>
    <row r="40" spans="1:38" x14ac:dyDescent="0.25">
      <c r="A40" s="541" t="s">
        <v>267</v>
      </c>
      <c r="B40" s="542"/>
      <c r="C40" s="542"/>
      <c r="D40" s="542"/>
      <c r="E40" s="543"/>
      <c r="F40" s="518" t="s">
        <v>497</v>
      </c>
      <c r="G40" s="556"/>
      <c r="H40" s="556"/>
      <c r="I40" s="556"/>
      <c r="J40" s="556"/>
      <c r="K40" s="556"/>
      <c r="L40" s="556"/>
      <c r="M40" s="556"/>
      <c r="N40" s="556"/>
      <c r="O40" s="556"/>
      <c r="P40" s="556"/>
      <c r="Q40" s="556"/>
      <c r="R40" s="556"/>
      <c r="S40" s="556"/>
      <c r="T40" s="556"/>
      <c r="U40" s="556"/>
      <c r="V40" s="556"/>
      <c r="W40" s="556"/>
      <c r="X40" s="556"/>
      <c r="Y40" s="556"/>
      <c r="Z40" s="556"/>
      <c r="AA40" s="556"/>
      <c r="AB40" s="556"/>
      <c r="AC40" s="556"/>
      <c r="AD40" s="556"/>
      <c r="AE40" s="556"/>
      <c r="AF40" s="556"/>
      <c r="AG40" s="556"/>
      <c r="AH40" s="556"/>
      <c r="AI40" s="556"/>
      <c r="AJ40" s="556"/>
      <c r="AK40" s="556"/>
      <c r="AL40" s="556"/>
    </row>
    <row r="41" spans="1:38" ht="28.5" x14ac:dyDescent="0.25">
      <c r="A41" s="506" t="s">
        <v>442</v>
      </c>
      <c r="B41" s="506"/>
      <c r="C41" s="506"/>
      <c r="D41" s="506"/>
      <c r="E41" s="506"/>
      <c r="F41" s="506"/>
      <c r="G41" s="506"/>
      <c r="H41" s="506"/>
      <c r="I41" s="506"/>
      <c r="J41" s="506"/>
      <c r="K41" s="506"/>
      <c r="L41" s="506"/>
      <c r="M41" s="506"/>
      <c r="N41" s="506"/>
      <c r="O41" s="506"/>
      <c r="P41" s="506"/>
      <c r="Q41" s="506"/>
      <c r="R41" s="506"/>
      <c r="S41" s="506"/>
      <c r="T41" s="506"/>
      <c r="U41" s="506"/>
      <c r="V41" s="506"/>
      <c r="W41" s="506"/>
      <c r="X41" s="506"/>
      <c r="Y41" s="506"/>
      <c r="Z41" s="506"/>
      <c r="AA41" s="506"/>
      <c r="AB41" s="506"/>
      <c r="AC41" s="506"/>
      <c r="AD41" s="506"/>
      <c r="AE41" s="506"/>
      <c r="AF41" s="506"/>
      <c r="AG41" s="506"/>
      <c r="AH41" s="506"/>
      <c r="AI41" s="506"/>
      <c r="AJ41" s="506"/>
      <c r="AK41" s="506"/>
      <c r="AL41" s="506"/>
    </row>
    <row r="42" spans="1:38" ht="15" customHeight="1" x14ac:dyDescent="0.25">
      <c r="A42" s="507" t="s">
        <v>221</v>
      </c>
      <c r="B42" s="508"/>
      <c r="C42" s="508"/>
      <c r="D42" s="508"/>
      <c r="E42" s="509"/>
      <c r="F42" s="507" t="s">
        <v>222</v>
      </c>
      <c r="G42" s="508"/>
      <c r="H42" s="508"/>
      <c r="I42" s="508"/>
      <c r="J42" s="508"/>
      <c r="K42" s="508"/>
      <c r="L42" s="508"/>
      <c r="M42" s="508"/>
      <c r="N42" s="508"/>
      <c r="O42" s="508"/>
      <c r="P42" s="508"/>
      <c r="Q42" s="508"/>
      <c r="R42" s="508"/>
      <c r="S42" s="508"/>
      <c r="T42" s="508"/>
      <c r="U42" s="508"/>
      <c r="V42" s="508"/>
      <c r="W42" s="508"/>
      <c r="X42" s="508"/>
      <c r="Y42" s="508"/>
      <c r="Z42" s="508"/>
      <c r="AA42" s="508"/>
      <c r="AB42" s="508"/>
      <c r="AC42" s="508"/>
      <c r="AD42" s="508"/>
      <c r="AE42" s="508"/>
      <c r="AF42" s="508"/>
      <c r="AG42" s="508"/>
      <c r="AH42" s="508"/>
      <c r="AI42" s="508"/>
      <c r="AJ42" s="508"/>
      <c r="AK42" s="508"/>
      <c r="AL42" s="509"/>
    </row>
    <row r="43" spans="1:38" ht="15" customHeight="1" x14ac:dyDescent="0.25">
      <c r="A43" s="507" t="s">
        <v>211</v>
      </c>
      <c r="B43" s="508"/>
      <c r="C43" s="508"/>
      <c r="D43" s="508"/>
      <c r="E43" s="509"/>
      <c r="F43" s="507" t="s">
        <v>223</v>
      </c>
      <c r="G43" s="508"/>
      <c r="H43" s="508"/>
      <c r="I43" s="508"/>
      <c r="J43" s="508"/>
      <c r="K43" s="508"/>
      <c r="L43" s="508"/>
      <c r="M43" s="508"/>
      <c r="N43" s="508"/>
      <c r="O43" s="508"/>
      <c r="P43" s="508"/>
      <c r="Q43" s="508"/>
      <c r="R43" s="508"/>
      <c r="S43" s="508"/>
      <c r="T43" s="508"/>
      <c r="U43" s="508"/>
      <c r="V43" s="508"/>
      <c r="W43" s="508"/>
      <c r="X43" s="508"/>
      <c r="Y43" s="508"/>
      <c r="Z43" s="508"/>
      <c r="AA43" s="508"/>
      <c r="AB43" s="508"/>
      <c r="AC43" s="508"/>
      <c r="AD43" s="508"/>
      <c r="AE43" s="508"/>
      <c r="AF43" s="508"/>
      <c r="AG43" s="508"/>
      <c r="AH43" s="508"/>
      <c r="AI43" s="508"/>
      <c r="AJ43" s="508"/>
      <c r="AK43" s="508"/>
      <c r="AL43" s="509"/>
    </row>
    <row r="44" spans="1:38" ht="15" customHeight="1" x14ac:dyDescent="0.25">
      <c r="A44" s="507" t="s">
        <v>224</v>
      </c>
      <c r="B44" s="508"/>
      <c r="C44" s="508"/>
      <c r="D44" s="508"/>
      <c r="E44" s="509"/>
      <c r="F44" s="507" t="s">
        <v>225</v>
      </c>
      <c r="G44" s="508"/>
      <c r="H44" s="508"/>
      <c r="I44" s="508"/>
      <c r="J44" s="508"/>
      <c r="K44" s="508"/>
      <c r="L44" s="508"/>
      <c r="M44" s="508"/>
      <c r="N44" s="508"/>
      <c r="O44" s="508"/>
      <c r="P44" s="508"/>
      <c r="Q44" s="508"/>
      <c r="R44" s="508"/>
      <c r="S44" s="508"/>
      <c r="T44" s="508"/>
      <c r="U44" s="508"/>
      <c r="V44" s="508"/>
      <c r="W44" s="508"/>
      <c r="X44" s="508"/>
      <c r="Y44" s="508"/>
      <c r="Z44" s="508"/>
      <c r="AA44" s="508"/>
      <c r="AB44" s="508"/>
      <c r="AC44" s="508"/>
      <c r="AD44" s="508"/>
      <c r="AE44" s="508"/>
      <c r="AF44" s="508"/>
      <c r="AG44" s="508"/>
      <c r="AH44" s="508"/>
      <c r="AI44" s="508"/>
      <c r="AJ44" s="508"/>
      <c r="AK44" s="508"/>
      <c r="AL44" s="509"/>
    </row>
    <row r="45" spans="1:38" ht="30" customHeight="1" x14ac:dyDescent="0.25">
      <c r="A45" s="507" t="s">
        <v>226</v>
      </c>
      <c r="B45" s="508"/>
      <c r="C45" s="508"/>
      <c r="D45" s="508"/>
      <c r="E45" s="509"/>
      <c r="F45" s="507" t="s">
        <v>606</v>
      </c>
      <c r="G45" s="508"/>
      <c r="H45" s="508"/>
      <c r="I45" s="508"/>
      <c r="J45" s="508"/>
      <c r="K45" s="508"/>
      <c r="L45" s="508"/>
      <c r="M45" s="508"/>
      <c r="N45" s="508"/>
      <c r="O45" s="508"/>
      <c r="P45" s="508"/>
      <c r="Q45" s="508"/>
      <c r="R45" s="508"/>
      <c r="S45" s="508"/>
      <c r="T45" s="508"/>
      <c r="U45" s="508"/>
      <c r="V45" s="508"/>
      <c r="W45" s="508"/>
      <c r="X45" s="508"/>
      <c r="Y45" s="508"/>
      <c r="Z45" s="508"/>
      <c r="AA45" s="508"/>
      <c r="AB45" s="508"/>
      <c r="AC45" s="508"/>
      <c r="AD45" s="508"/>
      <c r="AE45" s="508"/>
      <c r="AF45" s="508"/>
      <c r="AG45" s="508"/>
      <c r="AH45" s="508"/>
      <c r="AI45" s="508"/>
      <c r="AJ45" s="508"/>
      <c r="AK45" s="508"/>
      <c r="AL45" s="509"/>
    </row>
    <row r="46" spans="1:38" ht="30" customHeight="1" x14ac:dyDescent="0.25">
      <c r="A46" s="507" t="s">
        <v>227</v>
      </c>
      <c r="B46" s="508"/>
      <c r="C46" s="508"/>
      <c r="D46" s="508"/>
      <c r="E46" s="509"/>
      <c r="F46" s="507" t="s">
        <v>228</v>
      </c>
      <c r="G46" s="508"/>
      <c r="H46" s="508"/>
      <c r="I46" s="508"/>
      <c r="J46" s="508"/>
      <c r="K46" s="508"/>
      <c r="L46" s="508"/>
      <c r="M46" s="508"/>
      <c r="N46" s="508"/>
      <c r="O46" s="508"/>
      <c r="P46" s="508"/>
      <c r="Q46" s="508"/>
      <c r="R46" s="508"/>
      <c r="S46" s="508"/>
      <c r="T46" s="508"/>
      <c r="U46" s="508"/>
      <c r="V46" s="508"/>
      <c r="W46" s="508"/>
      <c r="X46" s="508"/>
      <c r="Y46" s="508"/>
      <c r="Z46" s="508"/>
      <c r="AA46" s="508"/>
      <c r="AB46" s="508"/>
      <c r="AC46" s="508"/>
      <c r="AD46" s="508"/>
      <c r="AE46" s="508"/>
      <c r="AF46" s="508"/>
      <c r="AG46" s="508"/>
      <c r="AH46" s="508"/>
      <c r="AI46" s="508"/>
      <c r="AJ46" s="508"/>
      <c r="AK46" s="508"/>
      <c r="AL46" s="509"/>
    </row>
    <row r="47" spans="1:38" ht="30" customHeight="1" x14ac:dyDescent="0.25">
      <c r="A47" s="507" t="s">
        <v>229</v>
      </c>
      <c r="B47" s="508"/>
      <c r="C47" s="508"/>
      <c r="D47" s="508"/>
      <c r="E47" s="509"/>
      <c r="F47" s="507" t="s">
        <v>230</v>
      </c>
      <c r="G47" s="508"/>
      <c r="H47" s="508"/>
      <c r="I47" s="508"/>
      <c r="J47" s="508"/>
      <c r="K47" s="508"/>
      <c r="L47" s="508"/>
      <c r="M47" s="508"/>
      <c r="N47" s="508"/>
      <c r="O47" s="508"/>
      <c r="P47" s="508"/>
      <c r="Q47" s="508"/>
      <c r="R47" s="508"/>
      <c r="S47" s="508"/>
      <c r="T47" s="508"/>
      <c r="U47" s="508"/>
      <c r="V47" s="508"/>
      <c r="W47" s="508"/>
      <c r="X47" s="508"/>
      <c r="Y47" s="508"/>
      <c r="Z47" s="508"/>
      <c r="AA47" s="508"/>
      <c r="AB47" s="508"/>
      <c r="AC47" s="508"/>
      <c r="AD47" s="508"/>
      <c r="AE47" s="508"/>
      <c r="AF47" s="508"/>
      <c r="AG47" s="508"/>
      <c r="AH47" s="508"/>
      <c r="AI47" s="508"/>
      <c r="AJ47" s="508"/>
      <c r="AK47" s="508"/>
      <c r="AL47" s="509"/>
    </row>
    <row r="48" spans="1:38" ht="30" customHeight="1" x14ac:dyDescent="0.25">
      <c r="A48" s="507" t="s">
        <v>231</v>
      </c>
      <c r="B48" s="508"/>
      <c r="C48" s="508"/>
      <c r="D48" s="508"/>
      <c r="E48" s="509"/>
      <c r="F48" s="507" t="s">
        <v>535</v>
      </c>
      <c r="G48" s="508"/>
      <c r="H48" s="508"/>
      <c r="I48" s="508"/>
      <c r="J48" s="508"/>
      <c r="K48" s="508"/>
      <c r="L48" s="508"/>
      <c r="M48" s="508"/>
      <c r="N48" s="508"/>
      <c r="O48" s="508"/>
      <c r="P48" s="508"/>
      <c r="Q48" s="508"/>
      <c r="R48" s="508"/>
      <c r="S48" s="508"/>
      <c r="T48" s="508"/>
      <c r="U48" s="508"/>
      <c r="V48" s="508"/>
      <c r="W48" s="508"/>
      <c r="X48" s="508"/>
      <c r="Y48" s="508"/>
      <c r="Z48" s="508"/>
      <c r="AA48" s="508"/>
      <c r="AB48" s="508"/>
      <c r="AC48" s="508"/>
      <c r="AD48" s="508"/>
      <c r="AE48" s="508"/>
      <c r="AF48" s="508"/>
      <c r="AG48" s="508"/>
      <c r="AH48" s="508"/>
      <c r="AI48" s="508"/>
      <c r="AJ48" s="508"/>
      <c r="AK48" s="508"/>
      <c r="AL48" s="509"/>
    </row>
    <row r="49" spans="1:72" ht="60" customHeight="1" x14ac:dyDescent="0.25">
      <c r="A49" s="538" t="s">
        <v>232</v>
      </c>
      <c r="B49" s="539"/>
      <c r="C49" s="539"/>
      <c r="D49" s="539"/>
      <c r="E49" s="540"/>
      <c r="F49" s="538" t="s">
        <v>534</v>
      </c>
      <c r="G49" s="539"/>
      <c r="H49" s="539"/>
      <c r="I49" s="539"/>
      <c r="J49" s="539"/>
      <c r="K49" s="539"/>
      <c r="L49" s="539"/>
      <c r="M49" s="539"/>
      <c r="N49" s="539"/>
      <c r="O49" s="539"/>
      <c r="P49" s="539"/>
      <c r="Q49" s="539"/>
      <c r="R49" s="539"/>
      <c r="S49" s="539"/>
      <c r="T49" s="539"/>
      <c r="U49" s="539"/>
      <c r="V49" s="539"/>
      <c r="W49" s="539"/>
      <c r="X49" s="539"/>
      <c r="Y49" s="539"/>
      <c r="Z49" s="539"/>
      <c r="AA49" s="539"/>
      <c r="AB49" s="539"/>
      <c r="AC49" s="539"/>
      <c r="AD49" s="539"/>
      <c r="AE49" s="539"/>
      <c r="AF49" s="539"/>
      <c r="AG49" s="539"/>
      <c r="AH49" s="539"/>
      <c r="AI49" s="539"/>
      <c r="AJ49" s="539"/>
      <c r="AK49" s="539"/>
      <c r="AL49" s="540"/>
    </row>
    <row r="50" spans="1:72" ht="15" customHeight="1" x14ac:dyDescent="0.25">
      <c r="A50" s="495" t="s">
        <v>233</v>
      </c>
      <c r="B50" s="496"/>
      <c r="C50" s="496"/>
      <c r="D50" s="496"/>
      <c r="E50" s="497"/>
      <c r="F50" s="495" t="s">
        <v>262</v>
      </c>
      <c r="G50" s="496"/>
      <c r="H50" s="496"/>
      <c r="I50" s="496"/>
      <c r="J50" s="496"/>
      <c r="K50" s="496"/>
      <c r="L50" s="496"/>
      <c r="M50" s="496"/>
      <c r="N50" s="496"/>
      <c r="O50" s="496"/>
      <c r="P50" s="496"/>
      <c r="Q50" s="496"/>
      <c r="R50" s="496"/>
      <c r="S50" s="496"/>
      <c r="T50" s="496"/>
      <c r="U50" s="496"/>
      <c r="V50" s="496"/>
      <c r="W50" s="496"/>
      <c r="X50" s="496"/>
      <c r="Y50" s="496"/>
      <c r="Z50" s="496"/>
      <c r="AA50" s="496"/>
      <c r="AB50" s="496"/>
      <c r="AC50" s="496"/>
      <c r="AD50" s="496"/>
      <c r="AE50" s="496"/>
      <c r="AF50" s="496"/>
      <c r="AG50" s="496"/>
      <c r="AH50" s="496"/>
      <c r="AI50" s="496"/>
      <c r="AJ50" s="496"/>
      <c r="AK50" s="496"/>
      <c r="AL50" s="497"/>
    </row>
    <row r="51" spans="1:72" x14ac:dyDescent="0.25">
      <c r="A51" s="495" t="s">
        <v>234</v>
      </c>
      <c r="B51" s="496"/>
      <c r="C51" s="496"/>
      <c r="D51" s="496"/>
      <c r="E51" s="497"/>
      <c r="F51" s="495" t="s">
        <v>263</v>
      </c>
      <c r="G51" s="496"/>
      <c r="H51" s="496"/>
      <c r="I51" s="496"/>
      <c r="J51" s="496"/>
      <c r="K51" s="496"/>
      <c r="L51" s="496"/>
      <c r="M51" s="496"/>
      <c r="N51" s="496"/>
      <c r="O51" s="496"/>
      <c r="P51" s="496"/>
      <c r="Q51" s="496"/>
      <c r="R51" s="496"/>
      <c r="S51" s="496"/>
      <c r="T51" s="496"/>
      <c r="U51" s="496"/>
      <c r="V51" s="496"/>
      <c r="W51" s="496"/>
      <c r="X51" s="496"/>
      <c r="Y51" s="496"/>
      <c r="Z51" s="496"/>
      <c r="AA51" s="496"/>
      <c r="AB51" s="496"/>
      <c r="AC51" s="496"/>
      <c r="AD51" s="496"/>
      <c r="AE51" s="496"/>
      <c r="AF51" s="496"/>
      <c r="AG51" s="496"/>
      <c r="AH51" s="496"/>
      <c r="AI51" s="496"/>
      <c r="AJ51" s="496"/>
      <c r="AK51" s="496"/>
      <c r="AL51" s="497"/>
    </row>
    <row r="52" spans="1:72" x14ac:dyDescent="0.25">
      <c r="A52" s="495" t="s">
        <v>236</v>
      </c>
      <c r="B52" s="496"/>
      <c r="C52" s="496"/>
      <c r="D52" s="496"/>
      <c r="E52" s="497"/>
      <c r="F52" s="495" t="s">
        <v>235</v>
      </c>
      <c r="G52" s="496"/>
      <c r="H52" s="496"/>
      <c r="I52" s="496"/>
      <c r="J52" s="496"/>
      <c r="K52" s="496"/>
      <c r="L52" s="496"/>
      <c r="M52" s="496"/>
      <c r="N52" s="496"/>
      <c r="O52" s="496"/>
      <c r="P52" s="496"/>
      <c r="Q52" s="496"/>
      <c r="R52" s="496"/>
      <c r="S52" s="496"/>
      <c r="T52" s="496"/>
      <c r="U52" s="496"/>
      <c r="V52" s="496"/>
      <c r="W52" s="496"/>
      <c r="X52" s="496"/>
      <c r="Y52" s="496"/>
      <c r="Z52" s="496"/>
      <c r="AA52" s="496"/>
      <c r="AB52" s="496"/>
      <c r="AC52" s="496"/>
      <c r="AD52" s="496"/>
      <c r="AE52" s="496"/>
      <c r="AF52" s="496"/>
      <c r="AG52" s="496"/>
      <c r="AH52" s="496"/>
      <c r="AI52" s="496"/>
      <c r="AJ52" s="496"/>
      <c r="AK52" s="496"/>
      <c r="AL52" s="497"/>
    </row>
    <row r="53" spans="1:72" x14ac:dyDescent="0.25">
      <c r="A53" s="495" t="s">
        <v>238</v>
      </c>
      <c r="B53" s="496"/>
      <c r="C53" s="496"/>
      <c r="D53" s="496"/>
      <c r="E53" s="497"/>
      <c r="F53" s="495" t="s">
        <v>237</v>
      </c>
      <c r="G53" s="496"/>
      <c r="H53" s="496"/>
      <c r="I53" s="496"/>
      <c r="J53" s="496"/>
      <c r="K53" s="496"/>
      <c r="L53" s="496"/>
      <c r="M53" s="496"/>
      <c r="N53" s="496"/>
      <c r="O53" s="496"/>
      <c r="P53" s="496"/>
      <c r="Q53" s="496"/>
      <c r="R53" s="496"/>
      <c r="S53" s="496"/>
      <c r="T53" s="496"/>
      <c r="U53" s="496"/>
      <c r="V53" s="496"/>
      <c r="W53" s="496"/>
      <c r="X53" s="496"/>
      <c r="Y53" s="496"/>
      <c r="Z53" s="496"/>
      <c r="AA53" s="496"/>
      <c r="AB53" s="496"/>
      <c r="AC53" s="496"/>
      <c r="AD53" s="496"/>
      <c r="AE53" s="496"/>
      <c r="AF53" s="496"/>
      <c r="AG53" s="496"/>
      <c r="AH53" s="496"/>
      <c r="AI53" s="496"/>
      <c r="AJ53" s="496"/>
      <c r="AK53" s="496"/>
      <c r="AL53" s="497"/>
    </row>
    <row r="54" spans="1:72" x14ac:dyDescent="0.25">
      <c r="A54" s="495" t="s">
        <v>239</v>
      </c>
      <c r="B54" s="496"/>
      <c r="C54" s="496"/>
      <c r="D54" s="496"/>
      <c r="E54" s="497"/>
      <c r="F54" s="495" t="s">
        <v>241</v>
      </c>
      <c r="G54" s="496"/>
      <c r="H54" s="496"/>
      <c r="I54" s="496"/>
      <c r="J54" s="496"/>
      <c r="K54" s="496"/>
      <c r="L54" s="496"/>
      <c r="M54" s="496"/>
      <c r="N54" s="496"/>
      <c r="O54" s="496"/>
      <c r="P54" s="496"/>
      <c r="Q54" s="496"/>
      <c r="R54" s="496"/>
      <c r="S54" s="496"/>
      <c r="T54" s="496"/>
      <c r="U54" s="496"/>
      <c r="V54" s="496"/>
      <c r="W54" s="496"/>
      <c r="X54" s="496"/>
      <c r="Y54" s="496"/>
      <c r="Z54" s="496"/>
      <c r="AA54" s="496"/>
      <c r="AB54" s="496"/>
      <c r="AC54" s="496"/>
      <c r="AD54" s="496"/>
      <c r="AE54" s="496"/>
      <c r="AF54" s="496"/>
      <c r="AG54" s="496"/>
      <c r="AH54" s="496"/>
      <c r="AI54" s="496"/>
      <c r="AJ54" s="496"/>
      <c r="AK54" s="496"/>
      <c r="AL54" s="497"/>
    </row>
    <row r="55" spans="1:72" x14ac:dyDescent="0.25">
      <c r="A55" s="495" t="s">
        <v>240</v>
      </c>
      <c r="B55" s="496"/>
      <c r="C55" s="496"/>
      <c r="D55" s="496"/>
      <c r="E55" s="497"/>
      <c r="F55" s="495" t="s">
        <v>243</v>
      </c>
      <c r="G55" s="496"/>
      <c r="H55" s="496"/>
      <c r="I55" s="496"/>
      <c r="J55" s="496"/>
      <c r="K55" s="496"/>
      <c r="L55" s="496"/>
      <c r="M55" s="496"/>
      <c r="N55" s="496"/>
      <c r="O55" s="496"/>
      <c r="P55" s="496"/>
      <c r="Q55" s="496"/>
      <c r="R55" s="496"/>
      <c r="S55" s="496"/>
      <c r="T55" s="496"/>
      <c r="U55" s="496"/>
      <c r="V55" s="496"/>
      <c r="W55" s="496"/>
      <c r="X55" s="496"/>
      <c r="Y55" s="496"/>
      <c r="Z55" s="496"/>
      <c r="AA55" s="496"/>
      <c r="AB55" s="496"/>
      <c r="AC55" s="496"/>
      <c r="AD55" s="496"/>
      <c r="AE55" s="496"/>
      <c r="AF55" s="496"/>
      <c r="AG55" s="496"/>
      <c r="AH55" s="496"/>
      <c r="AI55" s="496"/>
      <c r="AJ55" s="496"/>
      <c r="AK55" s="496"/>
      <c r="AL55" s="497"/>
    </row>
    <row r="56" spans="1:72" x14ac:dyDescent="0.25">
      <c r="A56" s="495" t="s">
        <v>242</v>
      </c>
      <c r="B56" s="496"/>
      <c r="C56" s="496"/>
      <c r="D56" s="496"/>
      <c r="E56" s="497"/>
      <c r="F56" s="495" t="s">
        <v>244</v>
      </c>
      <c r="G56" s="496"/>
      <c r="H56" s="496"/>
      <c r="I56" s="496"/>
      <c r="J56" s="496"/>
      <c r="K56" s="496"/>
      <c r="L56" s="496"/>
      <c r="M56" s="496"/>
      <c r="N56" s="496"/>
      <c r="O56" s="496"/>
      <c r="P56" s="496"/>
      <c r="Q56" s="496"/>
      <c r="R56" s="496"/>
      <c r="S56" s="496"/>
      <c r="T56" s="496"/>
      <c r="U56" s="496"/>
      <c r="V56" s="496"/>
      <c r="W56" s="496"/>
      <c r="X56" s="496"/>
      <c r="Y56" s="496"/>
      <c r="Z56" s="496"/>
      <c r="AA56" s="496"/>
      <c r="AB56" s="496"/>
      <c r="AC56" s="496"/>
      <c r="AD56" s="496"/>
      <c r="AE56" s="496"/>
      <c r="AF56" s="496"/>
      <c r="AG56" s="496"/>
      <c r="AH56" s="496"/>
      <c r="AI56" s="496"/>
      <c r="AJ56" s="496"/>
      <c r="AK56" s="496"/>
      <c r="AL56" s="497"/>
    </row>
    <row r="57" spans="1:72" x14ac:dyDescent="0.25">
      <c r="A57" s="495" t="s">
        <v>490</v>
      </c>
      <c r="B57" s="496"/>
      <c r="C57" s="496"/>
      <c r="D57" s="496"/>
      <c r="E57" s="497"/>
      <c r="F57" s="495" t="s">
        <v>264</v>
      </c>
      <c r="G57" s="496"/>
      <c r="H57" s="496"/>
      <c r="I57" s="496"/>
      <c r="J57" s="496"/>
      <c r="K57" s="496"/>
      <c r="L57" s="496"/>
      <c r="M57" s="496"/>
      <c r="N57" s="496"/>
      <c r="O57" s="496"/>
      <c r="P57" s="496"/>
      <c r="Q57" s="496"/>
      <c r="R57" s="496"/>
      <c r="S57" s="496"/>
      <c r="T57" s="496"/>
      <c r="U57" s="496"/>
      <c r="V57" s="496"/>
      <c r="W57" s="496"/>
      <c r="X57" s="496"/>
      <c r="Y57" s="496"/>
      <c r="Z57" s="496"/>
      <c r="AA57" s="496"/>
      <c r="AB57" s="496"/>
      <c r="AC57" s="496"/>
      <c r="AD57" s="496"/>
      <c r="AE57" s="496"/>
      <c r="AF57" s="496"/>
      <c r="AG57" s="496"/>
      <c r="AH57" s="496"/>
      <c r="AI57" s="496"/>
      <c r="AJ57" s="496"/>
      <c r="AK57" s="496"/>
      <c r="AL57" s="497"/>
    </row>
    <row r="58" spans="1:72" ht="15" customHeight="1" x14ac:dyDescent="0.25">
      <c r="A58" s="389"/>
      <c r="B58" s="390"/>
      <c r="C58" s="390"/>
      <c r="D58" s="390"/>
      <c r="E58" s="391"/>
      <c r="F58" s="389"/>
      <c r="G58" s="390"/>
      <c r="H58" s="390"/>
      <c r="I58" s="390"/>
      <c r="J58" s="390"/>
      <c r="K58" s="390"/>
      <c r="L58" s="390"/>
      <c r="M58" s="390"/>
      <c r="N58" s="390"/>
      <c r="O58" s="390"/>
      <c r="P58" s="390"/>
      <c r="Q58" s="390"/>
      <c r="R58" s="390"/>
      <c r="S58" s="390"/>
      <c r="T58" s="390"/>
      <c r="U58" s="390"/>
      <c r="V58" s="390"/>
      <c r="W58" s="390"/>
      <c r="X58" s="390"/>
      <c r="Y58" s="390"/>
      <c r="Z58" s="390"/>
      <c r="AA58" s="390"/>
      <c r="AB58" s="390"/>
      <c r="AC58" s="390"/>
      <c r="AD58" s="390"/>
      <c r="AE58" s="390"/>
      <c r="AF58" s="390"/>
      <c r="AG58" s="390"/>
      <c r="AH58" s="390"/>
      <c r="AI58" s="390"/>
      <c r="AJ58" s="390"/>
      <c r="AK58" s="390"/>
      <c r="AL58" s="391"/>
    </row>
    <row r="59" spans="1:72" ht="90" customHeight="1" x14ac:dyDescent="0.25">
      <c r="A59" s="1" t="s">
        <v>15</v>
      </c>
      <c r="B59" s="8" t="s">
        <v>449</v>
      </c>
      <c r="C59" s="9" t="s">
        <v>446</v>
      </c>
      <c r="D59" s="8" t="s">
        <v>445</v>
      </c>
      <c r="E59" s="9" t="s">
        <v>443</v>
      </c>
      <c r="F59" s="85" t="s">
        <v>456</v>
      </c>
      <c r="G59" s="86" t="s">
        <v>463</v>
      </c>
      <c r="H59" s="73" t="s">
        <v>455</v>
      </c>
      <c r="I59" s="76" t="s">
        <v>450</v>
      </c>
      <c r="J59" s="78" t="s">
        <v>444</v>
      </c>
      <c r="K59" s="76" t="s">
        <v>181</v>
      </c>
      <c r="L59" s="22" t="s">
        <v>464</v>
      </c>
      <c r="M59" s="89"/>
      <c r="N59" s="89"/>
      <c r="O59" s="89"/>
      <c r="P59" s="89"/>
      <c r="Q59" s="89"/>
      <c r="R59" s="89"/>
      <c r="S59" s="89"/>
      <c r="T59" s="89"/>
      <c r="U59" s="89"/>
      <c r="V59" s="89"/>
      <c r="W59" s="89"/>
      <c r="X59" s="89"/>
      <c r="Y59" s="89"/>
      <c r="Z59" s="89"/>
      <c r="AA59" s="89"/>
      <c r="AB59" s="89"/>
      <c r="AC59" s="89"/>
      <c r="AD59" s="89"/>
      <c r="AE59" s="89"/>
      <c r="AF59" s="89"/>
      <c r="AG59" s="89"/>
      <c r="AH59" s="89"/>
      <c r="AI59" s="89"/>
      <c r="AJ59" s="89"/>
      <c r="AK59" s="89"/>
      <c r="AL59" s="90"/>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4"/>
      <c r="BS59" s="34"/>
      <c r="BT59" s="34"/>
    </row>
    <row r="60" spans="1:72" ht="15" customHeight="1" x14ac:dyDescent="0.25">
      <c r="A60" s="389"/>
      <c r="B60" s="390"/>
      <c r="C60" s="390"/>
      <c r="D60" s="390"/>
      <c r="E60" s="391"/>
      <c r="F60" s="389"/>
      <c r="G60" s="390"/>
      <c r="H60" s="390"/>
      <c r="I60" s="390"/>
      <c r="J60" s="390"/>
      <c r="K60" s="390"/>
      <c r="L60" s="390"/>
      <c r="M60" s="390"/>
      <c r="N60" s="390"/>
      <c r="O60" s="390"/>
      <c r="P60" s="390"/>
      <c r="Q60" s="390"/>
      <c r="R60" s="390"/>
      <c r="S60" s="390"/>
      <c r="T60" s="390"/>
      <c r="U60" s="390"/>
      <c r="V60" s="390"/>
      <c r="W60" s="390"/>
      <c r="X60" s="390"/>
      <c r="Y60" s="390"/>
      <c r="Z60" s="390"/>
      <c r="AA60" s="390"/>
      <c r="AB60" s="390"/>
      <c r="AC60" s="390"/>
      <c r="AD60" s="390"/>
      <c r="AE60" s="390"/>
      <c r="AF60" s="390"/>
      <c r="AG60" s="390"/>
      <c r="AH60" s="390"/>
      <c r="AI60" s="390"/>
      <c r="AJ60" s="390"/>
      <c r="AK60" s="390"/>
      <c r="AL60" s="391"/>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4"/>
      <c r="BS60" s="34"/>
      <c r="BT60" s="34"/>
    </row>
    <row r="61" spans="1:72" x14ac:dyDescent="0.25">
      <c r="A61" s="389"/>
      <c r="B61" s="390"/>
      <c r="C61" s="390"/>
      <c r="D61" s="390"/>
      <c r="E61" s="391"/>
      <c r="F61" s="389"/>
      <c r="G61" s="390"/>
      <c r="H61" s="390"/>
      <c r="I61" s="390"/>
      <c r="J61" s="390"/>
      <c r="K61" s="390"/>
      <c r="L61" s="390"/>
      <c r="M61" s="390"/>
      <c r="N61" s="390"/>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1"/>
    </row>
    <row r="62" spans="1:72" ht="28.5" x14ac:dyDescent="0.25">
      <c r="A62" s="557" t="s">
        <v>266</v>
      </c>
      <c r="B62" s="558"/>
      <c r="C62" s="558"/>
      <c r="D62" s="558"/>
      <c r="E62" s="558"/>
      <c r="F62" s="558"/>
      <c r="G62" s="558"/>
      <c r="H62" s="558"/>
      <c r="I62" s="558"/>
      <c r="J62" s="558"/>
      <c r="K62" s="558"/>
      <c r="L62" s="558"/>
      <c r="M62" s="558"/>
      <c r="N62" s="558"/>
      <c r="O62" s="558"/>
      <c r="P62" s="558"/>
      <c r="Q62" s="558"/>
      <c r="R62" s="558"/>
      <c r="S62" s="558"/>
      <c r="T62" s="558"/>
      <c r="U62" s="558"/>
      <c r="V62" s="558"/>
      <c r="W62" s="558"/>
      <c r="X62" s="558"/>
      <c r="Y62" s="558"/>
      <c r="Z62" s="558"/>
      <c r="AA62" s="558"/>
      <c r="AB62" s="558"/>
      <c r="AC62" s="558"/>
      <c r="AD62" s="558"/>
      <c r="AE62" s="558"/>
      <c r="AF62" s="558"/>
      <c r="AG62" s="558"/>
      <c r="AH62" s="558"/>
      <c r="AI62" s="558"/>
      <c r="AJ62" s="558"/>
      <c r="AK62" s="558"/>
      <c r="AL62" s="559"/>
    </row>
    <row r="63" spans="1:72" ht="15" customHeight="1" x14ac:dyDescent="0.25">
      <c r="A63" s="544" t="s">
        <v>209</v>
      </c>
      <c r="B63" s="545"/>
      <c r="C63" s="545"/>
      <c r="D63" s="545"/>
      <c r="E63" s="546"/>
      <c r="F63" s="544" t="s">
        <v>222</v>
      </c>
      <c r="G63" s="545"/>
      <c r="H63" s="545"/>
      <c r="I63" s="545"/>
      <c r="J63" s="545"/>
      <c r="K63" s="545"/>
      <c r="L63" s="545"/>
      <c r="M63" s="545"/>
      <c r="N63" s="545"/>
      <c r="O63" s="545"/>
      <c r="P63" s="545"/>
      <c r="Q63" s="545"/>
      <c r="R63" s="545"/>
      <c r="S63" s="545"/>
      <c r="T63" s="545"/>
      <c r="U63" s="545"/>
      <c r="V63" s="545"/>
      <c r="W63" s="545"/>
      <c r="X63" s="545"/>
      <c r="Y63" s="545"/>
      <c r="Z63" s="545"/>
      <c r="AA63" s="545"/>
      <c r="AB63" s="545"/>
      <c r="AC63" s="545"/>
      <c r="AD63" s="545"/>
      <c r="AE63" s="545"/>
      <c r="AF63" s="545"/>
      <c r="AG63" s="545"/>
      <c r="AH63" s="545"/>
      <c r="AI63" s="545"/>
      <c r="AJ63" s="545"/>
      <c r="AK63" s="545"/>
      <c r="AL63" s="546"/>
    </row>
    <row r="64" spans="1:72" ht="15" customHeight="1" x14ac:dyDescent="0.25">
      <c r="A64" s="544" t="s">
        <v>211</v>
      </c>
      <c r="B64" s="545"/>
      <c r="C64" s="545"/>
      <c r="D64" s="545"/>
      <c r="E64" s="546"/>
      <c r="F64" s="547" t="s">
        <v>223</v>
      </c>
      <c r="G64" s="548"/>
      <c r="H64" s="548"/>
      <c r="I64" s="548"/>
      <c r="J64" s="548"/>
      <c r="K64" s="548"/>
      <c r="L64" s="548"/>
      <c r="M64" s="548"/>
      <c r="N64" s="548"/>
      <c r="O64" s="548"/>
      <c r="P64" s="548"/>
      <c r="Q64" s="548"/>
      <c r="R64" s="548"/>
      <c r="S64" s="548"/>
      <c r="T64" s="548"/>
      <c r="U64" s="548"/>
      <c r="V64" s="548"/>
      <c r="W64" s="548"/>
      <c r="X64" s="548"/>
      <c r="Y64" s="548"/>
      <c r="Z64" s="548"/>
      <c r="AA64" s="548"/>
      <c r="AB64" s="548"/>
      <c r="AC64" s="548"/>
      <c r="AD64" s="548"/>
      <c r="AE64" s="548"/>
      <c r="AF64" s="548"/>
      <c r="AG64" s="548"/>
      <c r="AH64" s="548"/>
      <c r="AI64" s="548"/>
      <c r="AJ64" s="548"/>
      <c r="AK64" s="548"/>
      <c r="AL64" s="549"/>
    </row>
    <row r="65" spans="1:38" ht="15" customHeight="1" x14ac:dyDescent="0.25">
      <c r="A65" s="544" t="s">
        <v>245</v>
      </c>
      <c r="B65" s="545"/>
      <c r="C65" s="545"/>
      <c r="D65" s="545"/>
      <c r="E65" s="546"/>
      <c r="F65" s="544" t="s">
        <v>246</v>
      </c>
      <c r="G65" s="545"/>
      <c r="H65" s="545"/>
      <c r="I65" s="545"/>
      <c r="J65" s="545"/>
      <c r="K65" s="545"/>
      <c r="L65" s="545"/>
      <c r="M65" s="545"/>
      <c r="N65" s="545"/>
      <c r="O65" s="545"/>
      <c r="P65" s="545"/>
      <c r="Q65" s="545"/>
      <c r="R65" s="545"/>
      <c r="S65" s="545"/>
      <c r="T65" s="545"/>
      <c r="U65" s="545"/>
      <c r="V65" s="545"/>
      <c r="W65" s="545"/>
      <c r="X65" s="545"/>
      <c r="Y65" s="545"/>
      <c r="Z65" s="545"/>
      <c r="AA65" s="545"/>
      <c r="AB65" s="545"/>
      <c r="AC65" s="545"/>
      <c r="AD65" s="545"/>
      <c r="AE65" s="545"/>
      <c r="AF65" s="545"/>
      <c r="AG65" s="545"/>
      <c r="AH65" s="545"/>
      <c r="AI65" s="545"/>
      <c r="AJ65" s="545"/>
      <c r="AK65" s="545"/>
      <c r="AL65" s="546"/>
    </row>
    <row r="66" spans="1:38" ht="30" customHeight="1" x14ac:dyDescent="0.25">
      <c r="A66" s="544" t="s">
        <v>247</v>
      </c>
      <c r="B66" s="545"/>
      <c r="C66" s="545"/>
      <c r="D66" s="545"/>
      <c r="E66" s="546"/>
      <c r="F66" s="547" t="s">
        <v>607</v>
      </c>
      <c r="G66" s="548"/>
      <c r="H66" s="548"/>
      <c r="I66" s="548"/>
      <c r="J66" s="548"/>
      <c r="K66" s="548"/>
      <c r="L66" s="548"/>
      <c r="M66" s="548"/>
      <c r="N66" s="548"/>
      <c r="O66" s="548"/>
      <c r="P66" s="548"/>
      <c r="Q66" s="548"/>
      <c r="R66" s="548"/>
      <c r="S66" s="548"/>
      <c r="T66" s="548"/>
      <c r="U66" s="548"/>
      <c r="V66" s="548"/>
      <c r="W66" s="548"/>
      <c r="X66" s="548"/>
      <c r="Y66" s="548"/>
      <c r="Z66" s="548"/>
      <c r="AA66" s="548"/>
      <c r="AB66" s="548"/>
      <c r="AC66" s="548"/>
      <c r="AD66" s="548"/>
      <c r="AE66" s="548"/>
      <c r="AF66" s="548"/>
      <c r="AG66" s="548"/>
      <c r="AH66" s="548"/>
      <c r="AI66" s="548"/>
      <c r="AJ66" s="548"/>
      <c r="AK66" s="548"/>
      <c r="AL66" s="549"/>
    </row>
    <row r="67" spans="1:38" ht="30" customHeight="1" x14ac:dyDescent="0.25">
      <c r="A67" s="544" t="s">
        <v>227</v>
      </c>
      <c r="B67" s="545"/>
      <c r="C67" s="545"/>
      <c r="D67" s="545"/>
      <c r="E67" s="546"/>
      <c r="F67" s="544" t="s">
        <v>248</v>
      </c>
      <c r="G67" s="545"/>
      <c r="H67" s="545"/>
      <c r="I67" s="545"/>
      <c r="J67" s="545"/>
      <c r="K67" s="545"/>
      <c r="L67" s="545"/>
      <c r="M67" s="545"/>
      <c r="N67" s="545"/>
      <c r="O67" s="545"/>
      <c r="P67" s="545"/>
      <c r="Q67" s="545"/>
      <c r="R67" s="545"/>
      <c r="S67" s="545"/>
      <c r="T67" s="545"/>
      <c r="U67" s="545"/>
      <c r="V67" s="545"/>
      <c r="W67" s="545"/>
      <c r="X67" s="545"/>
      <c r="Y67" s="545"/>
      <c r="Z67" s="545"/>
      <c r="AA67" s="545"/>
      <c r="AB67" s="545"/>
      <c r="AC67" s="545"/>
      <c r="AD67" s="545"/>
      <c r="AE67" s="545"/>
      <c r="AF67" s="545"/>
      <c r="AG67" s="545"/>
      <c r="AH67" s="545"/>
      <c r="AI67" s="545"/>
      <c r="AJ67" s="545"/>
      <c r="AK67" s="545"/>
      <c r="AL67" s="546"/>
    </row>
    <row r="68" spans="1:38" ht="30" customHeight="1" x14ac:dyDescent="0.25">
      <c r="A68" s="544" t="s">
        <v>555</v>
      </c>
      <c r="B68" s="545"/>
      <c r="C68" s="545"/>
      <c r="D68" s="545"/>
      <c r="E68" s="546"/>
      <c r="F68" s="547" t="s">
        <v>249</v>
      </c>
      <c r="G68" s="548"/>
      <c r="H68" s="548"/>
      <c r="I68" s="548"/>
      <c r="J68" s="548"/>
      <c r="K68" s="548"/>
      <c r="L68" s="548"/>
      <c r="M68" s="548"/>
      <c r="N68" s="548"/>
      <c r="O68" s="548"/>
      <c r="P68" s="548"/>
      <c r="Q68" s="548"/>
      <c r="R68" s="548"/>
      <c r="S68" s="548"/>
      <c r="T68" s="548"/>
      <c r="U68" s="548"/>
      <c r="V68" s="548"/>
      <c r="W68" s="548"/>
      <c r="X68" s="548"/>
      <c r="Y68" s="548"/>
      <c r="Z68" s="548"/>
      <c r="AA68" s="548"/>
      <c r="AB68" s="548"/>
      <c r="AC68" s="548"/>
      <c r="AD68" s="548"/>
      <c r="AE68" s="548"/>
      <c r="AF68" s="548"/>
      <c r="AG68" s="548"/>
      <c r="AH68" s="548"/>
      <c r="AI68" s="548"/>
      <c r="AJ68" s="548"/>
      <c r="AK68" s="548"/>
      <c r="AL68" s="549"/>
    </row>
    <row r="69" spans="1:38" ht="30" customHeight="1" x14ac:dyDescent="0.25">
      <c r="A69" s="544" t="s">
        <v>554</v>
      </c>
      <c r="B69" s="545"/>
      <c r="C69" s="545"/>
      <c r="D69" s="545"/>
      <c r="E69" s="546"/>
      <c r="F69" s="544" t="s">
        <v>536</v>
      </c>
      <c r="G69" s="545"/>
      <c r="H69" s="545"/>
      <c r="I69" s="545"/>
      <c r="J69" s="545"/>
      <c r="K69" s="545"/>
      <c r="L69" s="545"/>
      <c r="M69" s="545"/>
      <c r="N69" s="545"/>
      <c r="O69" s="545"/>
      <c r="P69" s="545"/>
      <c r="Q69" s="545"/>
      <c r="R69" s="545"/>
      <c r="S69" s="545"/>
      <c r="T69" s="545"/>
      <c r="U69" s="545"/>
      <c r="V69" s="545"/>
      <c r="W69" s="545"/>
      <c r="X69" s="545"/>
      <c r="Y69" s="545"/>
      <c r="Z69" s="545"/>
      <c r="AA69" s="545"/>
      <c r="AB69" s="545"/>
      <c r="AC69" s="545"/>
      <c r="AD69" s="545"/>
      <c r="AE69" s="545"/>
      <c r="AF69" s="545"/>
      <c r="AG69" s="545"/>
      <c r="AH69" s="545"/>
      <c r="AI69" s="545"/>
      <c r="AJ69" s="545"/>
      <c r="AK69" s="545"/>
      <c r="AL69" s="546"/>
    </row>
    <row r="70" spans="1:38" ht="60" customHeight="1" x14ac:dyDescent="0.25">
      <c r="A70" s="544" t="s">
        <v>556</v>
      </c>
      <c r="B70" s="545"/>
      <c r="C70" s="545"/>
      <c r="D70" s="545"/>
      <c r="E70" s="546"/>
      <c r="F70" s="547" t="s">
        <v>499</v>
      </c>
      <c r="G70" s="548"/>
      <c r="H70" s="548"/>
      <c r="I70" s="548"/>
      <c r="J70" s="548"/>
      <c r="K70" s="548"/>
      <c r="L70" s="548"/>
      <c r="M70" s="548"/>
      <c r="N70" s="548"/>
      <c r="O70" s="548"/>
      <c r="P70" s="548"/>
      <c r="Q70" s="548"/>
      <c r="R70" s="548"/>
      <c r="S70" s="548"/>
      <c r="T70" s="548"/>
      <c r="U70" s="548"/>
      <c r="V70" s="548"/>
      <c r="W70" s="548"/>
      <c r="X70" s="548"/>
      <c r="Y70" s="548"/>
      <c r="Z70" s="548"/>
      <c r="AA70" s="548"/>
      <c r="AB70" s="548"/>
      <c r="AC70" s="548"/>
      <c r="AD70" s="548"/>
      <c r="AE70" s="548"/>
      <c r="AF70" s="548"/>
      <c r="AG70" s="548"/>
      <c r="AH70" s="548"/>
      <c r="AI70" s="548"/>
      <c r="AJ70" s="548"/>
      <c r="AK70" s="548"/>
      <c r="AL70" s="549"/>
    </row>
    <row r="71" spans="1:38" ht="15" customHeight="1" x14ac:dyDescent="0.25">
      <c r="A71" s="550" t="s">
        <v>557</v>
      </c>
      <c r="B71" s="551"/>
      <c r="C71" s="551"/>
      <c r="D71" s="551"/>
      <c r="E71" s="552"/>
      <c r="F71" s="550" t="s">
        <v>491</v>
      </c>
      <c r="G71" s="551"/>
      <c r="H71" s="551"/>
      <c r="I71" s="551"/>
      <c r="J71" s="551"/>
      <c r="K71" s="551"/>
      <c r="L71" s="551"/>
      <c r="M71" s="551"/>
      <c r="N71" s="551"/>
      <c r="O71" s="551"/>
      <c r="P71" s="551"/>
      <c r="Q71" s="551"/>
      <c r="R71" s="551"/>
      <c r="S71" s="551"/>
      <c r="T71" s="551"/>
      <c r="U71" s="551"/>
      <c r="V71" s="551"/>
      <c r="W71" s="551"/>
      <c r="X71" s="551"/>
      <c r="Y71" s="551"/>
      <c r="Z71" s="551"/>
      <c r="AA71" s="551"/>
      <c r="AB71" s="551"/>
      <c r="AC71" s="551"/>
      <c r="AD71" s="551"/>
      <c r="AE71" s="551"/>
      <c r="AF71" s="551"/>
      <c r="AG71" s="551"/>
      <c r="AH71" s="551"/>
      <c r="AI71" s="551"/>
      <c r="AJ71" s="551"/>
      <c r="AK71" s="551"/>
      <c r="AL71" s="552"/>
    </row>
    <row r="72" spans="1:38" x14ac:dyDescent="0.25">
      <c r="A72" s="550" t="s">
        <v>558</v>
      </c>
      <c r="B72" s="551"/>
      <c r="C72" s="551"/>
      <c r="D72" s="551"/>
      <c r="E72" s="552"/>
      <c r="F72" s="553" t="s">
        <v>492</v>
      </c>
      <c r="G72" s="554"/>
      <c r="H72" s="554"/>
      <c r="I72" s="554"/>
      <c r="J72" s="554"/>
      <c r="K72" s="554"/>
      <c r="L72" s="554"/>
      <c r="M72" s="554"/>
      <c r="N72" s="554"/>
      <c r="O72" s="554"/>
      <c r="P72" s="554"/>
      <c r="Q72" s="554"/>
      <c r="R72" s="554"/>
      <c r="S72" s="554"/>
      <c r="T72" s="554"/>
      <c r="U72" s="554"/>
      <c r="V72" s="554"/>
      <c r="W72" s="554"/>
      <c r="X72" s="554"/>
      <c r="Y72" s="554"/>
      <c r="Z72" s="554"/>
      <c r="AA72" s="554"/>
      <c r="AB72" s="554"/>
      <c r="AC72" s="554"/>
      <c r="AD72" s="554"/>
      <c r="AE72" s="554"/>
      <c r="AF72" s="554"/>
      <c r="AG72" s="554"/>
      <c r="AH72" s="554"/>
      <c r="AI72" s="554"/>
      <c r="AJ72" s="554"/>
      <c r="AK72" s="554"/>
      <c r="AL72" s="555"/>
    </row>
    <row r="73" spans="1:38" ht="15" customHeight="1" x14ac:dyDescent="0.25">
      <c r="A73" s="550" t="s">
        <v>560</v>
      </c>
      <c r="B73" s="551"/>
      <c r="C73" s="551"/>
      <c r="D73" s="551"/>
      <c r="E73" s="552"/>
      <c r="F73" s="550" t="s">
        <v>493</v>
      </c>
      <c r="G73" s="551"/>
      <c r="H73" s="551"/>
      <c r="I73" s="551"/>
      <c r="J73" s="551"/>
      <c r="K73" s="551"/>
      <c r="L73" s="551"/>
      <c r="M73" s="551"/>
      <c r="N73" s="551"/>
      <c r="O73" s="551"/>
      <c r="P73" s="551"/>
      <c r="Q73" s="551"/>
      <c r="R73" s="551"/>
      <c r="S73" s="551"/>
      <c r="T73" s="551"/>
      <c r="U73" s="551"/>
      <c r="V73" s="551"/>
      <c r="W73" s="551"/>
      <c r="X73" s="551"/>
      <c r="Y73" s="551"/>
      <c r="Z73" s="551"/>
      <c r="AA73" s="551"/>
      <c r="AB73" s="551"/>
      <c r="AC73" s="551"/>
      <c r="AD73" s="551"/>
      <c r="AE73" s="551"/>
      <c r="AF73" s="551"/>
      <c r="AG73" s="551"/>
      <c r="AH73" s="551"/>
      <c r="AI73" s="551"/>
      <c r="AJ73" s="551"/>
      <c r="AK73" s="551"/>
      <c r="AL73" s="552"/>
    </row>
    <row r="74" spans="1:38" ht="15" customHeight="1" x14ac:dyDescent="0.25">
      <c r="A74" s="550" t="s">
        <v>559</v>
      </c>
      <c r="B74" s="551"/>
      <c r="C74" s="551"/>
      <c r="D74" s="551"/>
      <c r="E74" s="552"/>
      <c r="F74" s="553" t="s">
        <v>494</v>
      </c>
      <c r="G74" s="554"/>
      <c r="H74" s="554"/>
      <c r="I74" s="554"/>
      <c r="J74" s="554"/>
      <c r="K74" s="554"/>
      <c r="L74" s="554"/>
      <c r="M74" s="554"/>
      <c r="N74" s="554"/>
      <c r="O74" s="554"/>
      <c r="P74" s="554"/>
      <c r="Q74" s="554"/>
      <c r="R74" s="554"/>
      <c r="S74" s="554"/>
      <c r="T74" s="554"/>
      <c r="U74" s="554"/>
      <c r="V74" s="554"/>
      <c r="W74" s="554"/>
      <c r="X74" s="554"/>
      <c r="Y74" s="554"/>
      <c r="Z74" s="554"/>
      <c r="AA74" s="554"/>
      <c r="AB74" s="554"/>
      <c r="AC74" s="554"/>
      <c r="AD74" s="554"/>
      <c r="AE74" s="554"/>
      <c r="AF74" s="554"/>
      <c r="AG74" s="554"/>
      <c r="AH74" s="554"/>
      <c r="AI74" s="554"/>
      <c r="AJ74" s="554"/>
      <c r="AK74" s="554"/>
      <c r="AL74" s="555"/>
    </row>
    <row r="75" spans="1:38" ht="15" customHeight="1" x14ac:dyDescent="0.25">
      <c r="A75" s="550" t="s">
        <v>567</v>
      </c>
      <c r="B75" s="551"/>
      <c r="C75" s="551"/>
      <c r="D75" s="551"/>
      <c r="E75" s="552"/>
      <c r="F75" s="550" t="s">
        <v>495</v>
      </c>
      <c r="G75" s="551"/>
      <c r="H75" s="551"/>
      <c r="I75" s="551"/>
      <c r="J75" s="551"/>
      <c r="K75" s="551"/>
      <c r="L75" s="551"/>
      <c r="M75" s="551"/>
      <c r="N75" s="551"/>
      <c r="O75" s="551"/>
      <c r="P75" s="551"/>
      <c r="Q75" s="551"/>
      <c r="R75" s="551"/>
      <c r="S75" s="551"/>
      <c r="T75" s="551"/>
      <c r="U75" s="551"/>
      <c r="V75" s="551"/>
      <c r="W75" s="551"/>
      <c r="X75" s="551"/>
      <c r="Y75" s="551"/>
      <c r="Z75" s="551"/>
      <c r="AA75" s="551"/>
      <c r="AB75" s="551"/>
      <c r="AC75" s="551"/>
      <c r="AD75" s="551"/>
      <c r="AE75" s="551"/>
      <c r="AF75" s="551"/>
      <c r="AG75" s="551"/>
      <c r="AH75" s="551"/>
      <c r="AI75" s="551"/>
      <c r="AJ75" s="551"/>
      <c r="AK75" s="551"/>
      <c r="AL75" s="552"/>
    </row>
    <row r="76" spans="1:38" ht="15" customHeight="1" x14ac:dyDescent="0.25">
      <c r="A76" s="481" t="s">
        <v>561</v>
      </c>
      <c r="B76" s="482"/>
      <c r="C76" s="482"/>
      <c r="D76" s="482"/>
      <c r="E76" s="483"/>
      <c r="F76" s="479" t="s">
        <v>553</v>
      </c>
      <c r="G76" s="480"/>
      <c r="H76" s="480"/>
      <c r="I76" s="480"/>
      <c r="J76" s="480"/>
      <c r="K76" s="480"/>
      <c r="L76" s="480"/>
      <c r="M76" s="480"/>
      <c r="N76" s="480"/>
      <c r="O76" s="480"/>
      <c r="P76" s="480"/>
      <c r="Q76" s="480"/>
      <c r="R76" s="480"/>
      <c r="S76" s="480"/>
      <c r="T76" s="480"/>
      <c r="U76" s="480"/>
      <c r="V76" s="480"/>
      <c r="W76" s="480"/>
      <c r="X76" s="480"/>
      <c r="Y76" s="174"/>
      <c r="Z76" s="174"/>
      <c r="AA76" s="174"/>
      <c r="AB76" s="174"/>
      <c r="AC76" s="174"/>
      <c r="AD76" s="174"/>
      <c r="AE76" s="174"/>
      <c r="AF76" s="174"/>
      <c r="AG76" s="174"/>
      <c r="AH76" s="174"/>
      <c r="AI76" s="174"/>
      <c r="AJ76" s="174"/>
      <c r="AK76" s="174"/>
      <c r="AL76" s="175"/>
    </row>
    <row r="77" spans="1:38" ht="15" customHeight="1" x14ac:dyDescent="0.25">
      <c r="A77" s="481" t="s">
        <v>563</v>
      </c>
      <c r="B77" s="482"/>
      <c r="C77" s="482"/>
      <c r="D77" s="482"/>
      <c r="E77" s="483"/>
      <c r="F77" s="553" t="s">
        <v>566</v>
      </c>
      <c r="G77" s="554"/>
      <c r="H77" s="554"/>
      <c r="I77" s="554"/>
      <c r="J77" s="554"/>
      <c r="K77" s="554"/>
      <c r="L77" s="554"/>
      <c r="M77" s="554"/>
      <c r="N77" s="554"/>
      <c r="O77" s="554"/>
      <c r="P77" s="554"/>
      <c r="Q77" s="554"/>
      <c r="R77" s="554"/>
      <c r="S77" s="554"/>
      <c r="T77" s="554"/>
      <c r="U77" s="554"/>
      <c r="V77" s="554"/>
      <c r="W77" s="554"/>
      <c r="X77" s="554"/>
      <c r="Y77" s="554"/>
      <c r="Z77" s="554"/>
      <c r="AA77" s="554"/>
      <c r="AB77" s="554"/>
      <c r="AC77" s="554"/>
      <c r="AD77" s="554"/>
      <c r="AE77" s="554"/>
      <c r="AF77" s="554"/>
      <c r="AG77" s="554"/>
      <c r="AH77" s="554"/>
      <c r="AI77" s="554"/>
      <c r="AJ77" s="554"/>
      <c r="AK77" s="554"/>
      <c r="AL77" s="555"/>
    </row>
    <row r="78" spans="1:38" ht="15" customHeight="1" x14ac:dyDescent="0.25">
      <c r="A78" s="481" t="s">
        <v>562</v>
      </c>
      <c r="B78" s="482"/>
      <c r="C78" s="482"/>
      <c r="D78" s="482"/>
      <c r="E78" s="483"/>
      <c r="F78" s="484" t="s">
        <v>565</v>
      </c>
      <c r="G78" s="485"/>
      <c r="H78" s="485"/>
      <c r="I78" s="485"/>
      <c r="J78" s="485"/>
      <c r="K78" s="485"/>
      <c r="L78" s="485"/>
      <c r="M78" s="485"/>
      <c r="N78" s="485"/>
      <c r="O78" s="485"/>
      <c r="P78" s="485"/>
      <c r="Q78" s="485"/>
      <c r="R78" s="485"/>
      <c r="S78" s="485"/>
      <c r="T78" s="485"/>
      <c r="U78" s="485"/>
      <c r="V78" s="485"/>
      <c r="W78" s="485"/>
      <c r="X78" s="485"/>
      <c r="Y78" s="485"/>
      <c r="Z78" s="485"/>
      <c r="AA78" s="485"/>
      <c r="AB78" s="485"/>
      <c r="AC78" s="169"/>
      <c r="AD78" s="169"/>
      <c r="AE78" s="169"/>
      <c r="AF78" s="169"/>
      <c r="AG78" s="169"/>
      <c r="AH78" s="169"/>
      <c r="AI78" s="169"/>
      <c r="AJ78" s="169"/>
      <c r="AK78" s="169"/>
      <c r="AL78" s="170"/>
    </row>
    <row r="79" spans="1:38" ht="15" customHeight="1" x14ac:dyDescent="0.25">
      <c r="A79" s="481" t="s">
        <v>564</v>
      </c>
      <c r="B79" s="482"/>
      <c r="C79" s="482"/>
      <c r="D79" s="482"/>
      <c r="E79" s="483"/>
      <c r="F79" s="484" t="s">
        <v>569</v>
      </c>
      <c r="G79" s="485"/>
      <c r="H79" s="485"/>
      <c r="I79" s="485"/>
      <c r="J79" s="485"/>
      <c r="K79" s="485"/>
      <c r="L79" s="485"/>
      <c r="M79" s="485"/>
      <c r="N79" s="485"/>
      <c r="O79" s="485"/>
      <c r="P79" s="485"/>
      <c r="Q79" s="485"/>
      <c r="R79" s="485"/>
      <c r="S79" s="485"/>
      <c r="T79" s="485"/>
      <c r="U79" s="485"/>
      <c r="V79" s="485"/>
      <c r="W79" s="485"/>
      <c r="X79" s="485"/>
      <c r="Y79" s="485"/>
      <c r="Z79" s="485"/>
      <c r="AA79" s="485"/>
      <c r="AB79" s="485"/>
      <c r="AC79" s="485"/>
      <c r="AD79" s="485"/>
      <c r="AE79" s="485"/>
      <c r="AF79" s="485"/>
      <c r="AG79" s="485"/>
      <c r="AH79" s="485"/>
      <c r="AI79" s="485"/>
      <c r="AJ79" s="169"/>
      <c r="AK79" s="169"/>
      <c r="AL79" s="170"/>
    </row>
    <row r="80" spans="1:38" ht="15" customHeight="1" x14ac:dyDescent="0.25">
      <c r="A80" s="481" t="s">
        <v>560</v>
      </c>
      <c r="B80" s="482"/>
      <c r="C80" s="482"/>
      <c r="D80" s="482"/>
      <c r="E80" s="483"/>
      <c r="F80" s="484" t="s">
        <v>568</v>
      </c>
      <c r="G80" s="485"/>
      <c r="H80" s="485"/>
      <c r="I80" s="485"/>
      <c r="J80" s="485"/>
      <c r="K80" s="485"/>
      <c r="L80" s="485"/>
      <c r="M80" s="485"/>
      <c r="N80" s="485"/>
      <c r="O80" s="485"/>
      <c r="P80" s="485"/>
      <c r="Q80" s="485"/>
      <c r="R80" s="485"/>
      <c r="S80" s="485"/>
      <c r="T80" s="485"/>
      <c r="U80" s="485"/>
      <c r="V80" s="485"/>
      <c r="W80" s="485"/>
      <c r="X80" s="485"/>
      <c r="Y80" s="485"/>
      <c r="Z80" s="177"/>
      <c r="AA80" s="177"/>
      <c r="AB80" s="177"/>
      <c r="AC80" s="177"/>
      <c r="AD80" s="178"/>
      <c r="AE80" s="178"/>
      <c r="AF80" s="169"/>
      <c r="AG80" s="169"/>
      <c r="AH80" s="169"/>
      <c r="AI80" s="169"/>
      <c r="AJ80" s="169"/>
      <c r="AK80" s="169"/>
      <c r="AL80" s="170"/>
    </row>
    <row r="81" spans="1:38" ht="15" customHeight="1" x14ac:dyDescent="0.25">
      <c r="A81" s="550" t="s">
        <v>559</v>
      </c>
      <c r="B81" s="551"/>
      <c r="C81" s="551"/>
      <c r="D81" s="551"/>
      <c r="E81" s="552"/>
      <c r="F81" s="550" t="s">
        <v>500</v>
      </c>
      <c r="G81" s="551"/>
      <c r="H81" s="551"/>
      <c r="I81" s="551"/>
      <c r="J81" s="551"/>
      <c r="K81" s="551"/>
      <c r="L81" s="551"/>
      <c r="M81" s="551"/>
      <c r="N81" s="551"/>
      <c r="O81" s="551"/>
      <c r="P81" s="551"/>
      <c r="Q81" s="551"/>
      <c r="R81" s="551"/>
      <c r="S81" s="551"/>
      <c r="T81" s="551"/>
      <c r="U81" s="551"/>
      <c r="V81" s="551"/>
      <c r="W81" s="551"/>
      <c r="X81" s="551"/>
      <c r="Y81" s="551"/>
      <c r="Z81" s="551"/>
      <c r="AA81" s="551"/>
      <c r="AB81" s="551"/>
      <c r="AC81" s="551"/>
      <c r="AD81" s="551"/>
      <c r="AE81" s="551"/>
      <c r="AF81" s="551"/>
      <c r="AG81" s="551"/>
      <c r="AH81" s="551"/>
      <c r="AI81" s="551"/>
      <c r="AJ81" s="551"/>
      <c r="AK81" s="551"/>
      <c r="AL81" s="552"/>
    </row>
    <row r="82" spans="1:38" ht="15" customHeight="1" x14ac:dyDescent="0.25">
      <c r="A82" s="550" t="s">
        <v>567</v>
      </c>
      <c r="B82" s="551"/>
      <c r="C82" s="551"/>
      <c r="D82" s="551"/>
      <c r="E82" s="552"/>
      <c r="F82" s="553" t="s">
        <v>496</v>
      </c>
      <c r="G82" s="554"/>
      <c r="H82" s="554"/>
      <c r="I82" s="554"/>
      <c r="J82" s="554"/>
      <c r="K82" s="554"/>
      <c r="L82" s="554"/>
      <c r="M82" s="554"/>
      <c r="N82" s="554"/>
      <c r="O82" s="554"/>
      <c r="P82" s="554"/>
      <c r="Q82" s="554"/>
      <c r="R82" s="554"/>
      <c r="S82" s="554"/>
      <c r="T82" s="554"/>
      <c r="U82" s="554"/>
      <c r="V82" s="554"/>
      <c r="W82" s="554"/>
      <c r="X82" s="554"/>
      <c r="Y82" s="554"/>
      <c r="Z82" s="554"/>
      <c r="AA82" s="554"/>
      <c r="AB82" s="554"/>
      <c r="AC82" s="554"/>
      <c r="AD82" s="554"/>
      <c r="AE82" s="554"/>
      <c r="AF82" s="554"/>
      <c r="AG82" s="554"/>
      <c r="AH82" s="554"/>
      <c r="AI82" s="554"/>
      <c r="AJ82" s="554"/>
      <c r="AK82" s="554"/>
      <c r="AL82" s="555"/>
    </row>
    <row r="83" spans="1:38" ht="15" customHeight="1" x14ac:dyDescent="0.25">
      <c r="A83" s="550" t="s">
        <v>570</v>
      </c>
      <c r="B83" s="551"/>
      <c r="C83" s="551"/>
      <c r="D83" s="551"/>
      <c r="E83" s="552"/>
      <c r="F83" s="550" t="s">
        <v>571</v>
      </c>
      <c r="G83" s="551"/>
      <c r="H83" s="551"/>
      <c r="I83" s="551"/>
      <c r="J83" s="551"/>
      <c r="K83" s="551"/>
      <c r="L83" s="551"/>
      <c r="M83" s="551"/>
      <c r="N83" s="551"/>
      <c r="O83" s="551"/>
      <c r="P83" s="551"/>
      <c r="Q83" s="551"/>
      <c r="R83" s="551"/>
      <c r="S83" s="551"/>
      <c r="T83" s="551"/>
      <c r="U83" s="551"/>
      <c r="V83" s="551"/>
      <c r="W83" s="551"/>
      <c r="X83" s="551"/>
      <c r="Y83" s="551"/>
      <c r="Z83" s="551"/>
      <c r="AA83" s="551"/>
      <c r="AB83" s="551"/>
      <c r="AC83" s="551"/>
      <c r="AD83" s="551"/>
      <c r="AE83" s="551"/>
      <c r="AF83" s="551"/>
      <c r="AG83" s="551"/>
      <c r="AH83" s="551"/>
      <c r="AI83" s="551"/>
      <c r="AJ83" s="551"/>
      <c r="AK83" s="551"/>
      <c r="AL83" s="552"/>
    </row>
    <row r="84" spans="1:38" ht="28.5" x14ac:dyDescent="0.25">
      <c r="A84" s="550"/>
      <c r="B84" s="551"/>
      <c r="C84" s="551"/>
      <c r="D84" s="551"/>
      <c r="E84" s="552"/>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c r="AJ84" s="172"/>
      <c r="AK84" s="172"/>
      <c r="AL84" s="173"/>
    </row>
    <row r="85" spans="1:38" ht="28.5" x14ac:dyDescent="0.25">
      <c r="A85" s="171" t="s">
        <v>265</v>
      </c>
      <c r="B85" s="172"/>
      <c r="C85" s="172"/>
      <c r="D85" s="172"/>
      <c r="E85" s="172"/>
    </row>
  </sheetData>
  <sheetProtection algorithmName="SHA-512" hashValue="9Ul7Anz5v7L+a1PLSbmVcGPRmjvM6ohgVbTZf2Zvkt7jibg71gfDCWMnFZgRZPBT5g5sMBxauI4mvBFLzCB7aA==" saltValue="JCfOGNbGj5jnUIMmFcpmIQ==" spinCount="100000" sheet="1" objects="1" scenarios="1"/>
  <mergeCells count="165">
    <mergeCell ref="A26:AL26"/>
    <mergeCell ref="A27:E27"/>
    <mergeCell ref="F27:AL27"/>
    <mergeCell ref="A33:E33"/>
    <mergeCell ref="F33:AL33"/>
    <mergeCell ref="A39:E39"/>
    <mergeCell ref="F39:AL39"/>
    <mergeCell ref="A31:E31"/>
    <mergeCell ref="F31:AL31"/>
    <mergeCell ref="A32:E32"/>
    <mergeCell ref="F32:AL32"/>
    <mergeCell ref="F34:AL34"/>
    <mergeCell ref="A34:E34"/>
    <mergeCell ref="A35:E35"/>
    <mergeCell ref="F35:AL35"/>
    <mergeCell ref="F36:AL36"/>
    <mergeCell ref="F37:AL37"/>
    <mergeCell ref="F38:AL38"/>
    <mergeCell ref="A28:E28"/>
    <mergeCell ref="F28:AL28"/>
    <mergeCell ref="A29:E29"/>
    <mergeCell ref="F29:AL29"/>
    <mergeCell ref="A30:E30"/>
    <mergeCell ref="F30:AL30"/>
    <mergeCell ref="A84:E84"/>
    <mergeCell ref="F83:AL83"/>
    <mergeCell ref="F81:AL81"/>
    <mergeCell ref="A60:E60"/>
    <mergeCell ref="F60:AL60"/>
    <mergeCell ref="A61:E61"/>
    <mergeCell ref="F61:AL61"/>
    <mergeCell ref="A57:E57"/>
    <mergeCell ref="F57:AL57"/>
    <mergeCell ref="A58:E58"/>
    <mergeCell ref="F58:AL58"/>
    <mergeCell ref="A70:E70"/>
    <mergeCell ref="F70:AL70"/>
    <mergeCell ref="A71:E71"/>
    <mergeCell ref="A81:E81"/>
    <mergeCell ref="F77:AL77"/>
    <mergeCell ref="F73:AL73"/>
    <mergeCell ref="A69:E69"/>
    <mergeCell ref="F69:AL69"/>
    <mergeCell ref="A67:E67"/>
    <mergeCell ref="A68:E68"/>
    <mergeCell ref="F75:AL75"/>
    <mergeCell ref="A62:AL62"/>
    <mergeCell ref="A63:E63"/>
    <mergeCell ref="A36:E36"/>
    <mergeCell ref="A37:E37"/>
    <mergeCell ref="A64:E64"/>
    <mergeCell ref="A65:E65"/>
    <mergeCell ref="A66:E66"/>
    <mergeCell ref="F64:AL64"/>
    <mergeCell ref="F65:AL65"/>
    <mergeCell ref="A82:E82"/>
    <mergeCell ref="A83:E83"/>
    <mergeCell ref="F82:AL82"/>
    <mergeCell ref="A38:E38"/>
    <mergeCell ref="A40:E40"/>
    <mergeCell ref="F40:AL40"/>
    <mergeCell ref="F63:AL63"/>
    <mergeCell ref="F66:AL66"/>
    <mergeCell ref="F67:AL67"/>
    <mergeCell ref="F68:AL68"/>
    <mergeCell ref="A74:E74"/>
    <mergeCell ref="A75:E75"/>
    <mergeCell ref="A72:E72"/>
    <mergeCell ref="A73:E73"/>
    <mergeCell ref="F74:AL74"/>
    <mergeCell ref="F71:AL71"/>
    <mergeCell ref="F72:AL72"/>
    <mergeCell ref="A55:E55"/>
    <mergeCell ref="F55:AL55"/>
    <mergeCell ref="A56:E56"/>
    <mergeCell ref="F56:AL56"/>
    <mergeCell ref="A54:E54"/>
    <mergeCell ref="F54:AL54"/>
    <mergeCell ref="A51:E51"/>
    <mergeCell ref="F51:AL51"/>
    <mergeCell ref="A52:E52"/>
    <mergeCell ref="F52:AL52"/>
    <mergeCell ref="A53:E53"/>
    <mergeCell ref="F53:AL53"/>
    <mergeCell ref="A47:E47"/>
    <mergeCell ref="F47:AL47"/>
    <mergeCell ref="A48:E48"/>
    <mergeCell ref="F48:AL48"/>
    <mergeCell ref="A49:E49"/>
    <mergeCell ref="F49:AL49"/>
    <mergeCell ref="A44:E44"/>
    <mergeCell ref="F44:AL44"/>
    <mergeCell ref="A45:E45"/>
    <mergeCell ref="F45:AL45"/>
    <mergeCell ref="A46:E46"/>
    <mergeCell ref="F46:AL46"/>
    <mergeCell ref="A23:AL23"/>
    <mergeCell ref="A24:E24"/>
    <mergeCell ref="F24:AL24"/>
    <mergeCell ref="A25:E25"/>
    <mergeCell ref="F25:AL25"/>
    <mergeCell ref="A15:AL15"/>
    <mergeCell ref="A16:E22"/>
    <mergeCell ref="F16:AL16"/>
    <mergeCell ref="F17:AL17"/>
    <mergeCell ref="N18:V18"/>
    <mergeCell ref="AF18:AL18"/>
    <mergeCell ref="N19:V19"/>
    <mergeCell ref="AF19:AL19"/>
    <mergeCell ref="F20:M21"/>
    <mergeCell ref="N20:V21"/>
    <mergeCell ref="AF20:AL20"/>
    <mergeCell ref="AF21:AL21"/>
    <mergeCell ref="AF22:AL22"/>
    <mergeCell ref="A50:E50"/>
    <mergeCell ref="F50:AL50"/>
    <mergeCell ref="A4:AL4"/>
    <mergeCell ref="A5:AL5"/>
    <mergeCell ref="A6:D6"/>
    <mergeCell ref="E6:H6"/>
    <mergeCell ref="I6:L6"/>
    <mergeCell ref="M6:P6"/>
    <mergeCell ref="Q6:T6"/>
    <mergeCell ref="U6:X6"/>
    <mergeCell ref="Y6:AB6"/>
    <mergeCell ref="AC6:AF6"/>
    <mergeCell ref="A9:AL11"/>
    <mergeCell ref="A12:AL12"/>
    <mergeCell ref="A13:E13"/>
    <mergeCell ref="F13:AL13"/>
    <mergeCell ref="A14:E14"/>
    <mergeCell ref="F14:AL14"/>
    <mergeCell ref="A41:AL41"/>
    <mergeCell ref="A42:E42"/>
    <mergeCell ref="F42:AL42"/>
    <mergeCell ref="A43:E43"/>
    <mergeCell ref="F43:AL43"/>
    <mergeCell ref="Q7:T7"/>
    <mergeCell ref="A1:AX1"/>
    <mergeCell ref="A2:AX2"/>
    <mergeCell ref="A3:AX3"/>
    <mergeCell ref="U7:X7"/>
    <mergeCell ref="Y7:AB7"/>
    <mergeCell ref="AC7:AF7"/>
    <mergeCell ref="A8:D8"/>
    <mergeCell ref="E8:H8"/>
    <mergeCell ref="I8:L8"/>
    <mergeCell ref="M8:P8"/>
    <mergeCell ref="Q8:T8"/>
    <mergeCell ref="U8:X8"/>
    <mergeCell ref="Y8:AB8"/>
    <mergeCell ref="AC8:AF8"/>
    <mergeCell ref="A7:D7"/>
    <mergeCell ref="E7:H7"/>
    <mergeCell ref="I7:L7"/>
    <mergeCell ref="M7:P7"/>
    <mergeCell ref="F76:X76"/>
    <mergeCell ref="A76:E76"/>
    <mergeCell ref="A77:E77"/>
    <mergeCell ref="A79:E79"/>
    <mergeCell ref="A78:E78"/>
    <mergeCell ref="F80:Y80"/>
    <mergeCell ref="A80:E80"/>
    <mergeCell ref="F78:AB78"/>
    <mergeCell ref="F79:AI79"/>
  </mergeCells>
  <pageMargins left="0.7" right="0.7" top="0.75" bottom="0.75" header="0.3" footer="0.3"/>
  <pageSetup scale="68"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AD115"/>
  <sheetViews>
    <sheetView workbookViewId="0">
      <selection activeCell="P11" sqref="P11"/>
    </sheetView>
  </sheetViews>
  <sheetFormatPr defaultRowHeight="15" x14ac:dyDescent="0.25"/>
  <cols>
    <col min="20" max="34" width="20.7109375" customWidth="1"/>
  </cols>
  <sheetData>
    <row r="2" spans="2:26" x14ac:dyDescent="0.25">
      <c r="B2" t="s">
        <v>16</v>
      </c>
      <c r="E2" s="2" t="s">
        <v>30</v>
      </c>
      <c r="G2" s="3" t="s">
        <v>33</v>
      </c>
      <c r="J2" s="3" t="s">
        <v>41</v>
      </c>
      <c r="L2" s="3" t="s">
        <v>97</v>
      </c>
      <c r="O2" t="s">
        <v>504</v>
      </c>
    </row>
    <row r="3" spans="2:26" x14ac:dyDescent="0.25">
      <c r="B3" t="s">
        <v>17</v>
      </c>
      <c r="E3" s="2" t="s">
        <v>31</v>
      </c>
      <c r="G3" s="5" t="s">
        <v>34</v>
      </c>
      <c r="J3" s="23" t="s">
        <v>42</v>
      </c>
      <c r="L3" s="2" t="s">
        <v>98</v>
      </c>
      <c r="O3" t="s">
        <v>503</v>
      </c>
      <c r="T3" s="46" t="s">
        <v>33</v>
      </c>
      <c r="U3" s="5"/>
      <c r="V3" s="46" t="s">
        <v>270</v>
      </c>
      <c r="W3" s="5"/>
      <c r="X3" s="46" t="s">
        <v>435</v>
      </c>
      <c r="Y3" s="5"/>
      <c r="Z3" s="46" t="s">
        <v>271</v>
      </c>
    </row>
    <row r="4" spans="2:26" x14ac:dyDescent="0.25">
      <c r="B4" t="s">
        <v>18</v>
      </c>
      <c r="E4" s="2" t="s">
        <v>32</v>
      </c>
      <c r="G4" s="5" t="s">
        <v>177</v>
      </c>
      <c r="J4" s="23" t="s">
        <v>43</v>
      </c>
      <c r="L4" s="2" t="s">
        <v>99</v>
      </c>
      <c r="O4" t="s">
        <v>505</v>
      </c>
      <c r="T4" s="5" t="s">
        <v>272</v>
      </c>
      <c r="U4" s="5"/>
      <c r="V4" s="5" t="s">
        <v>100</v>
      </c>
      <c r="W4" s="5" t="s">
        <v>100</v>
      </c>
      <c r="X4" s="5" t="s">
        <v>273</v>
      </c>
      <c r="Y4" s="5"/>
      <c r="Z4" s="5" t="s">
        <v>274</v>
      </c>
    </row>
    <row r="5" spans="2:26" x14ac:dyDescent="0.25">
      <c r="B5" t="s">
        <v>19</v>
      </c>
      <c r="C5">
        <v>2020</v>
      </c>
      <c r="E5" s="2"/>
      <c r="G5" s="5" t="s">
        <v>35</v>
      </c>
      <c r="J5" s="23" t="s">
        <v>44</v>
      </c>
      <c r="O5" t="s">
        <v>506</v>
      </c>
      <c r="T5" s="5" t="s">
        <v>177</v>
      </c>
      <c r="U5" s="5"/>
      <c r="V5" s="5" t="s">
        <v>101</v>
      </c>
      <c r="W5" s="5" t="s">
        <v>101</v>
      </c>
      <c r="X5" s="5" t="s">
        <v>275</v>
      </c>
      <c r="Y5" s="5"/>
      <c r="Z5" s="5" t="s">
        <v>276</v>
      </c>
    </row>
    <row r="6" spans="2:26" x14ac:dyDescent="0.25">
      <c r="B6" t="s">
        <v>20</v>
      </c>
      <c r="C6">
        <v>2021</v>
      </c>
      <c r="E6" s="2"/>
      <c r="G6" s="5" t="s">
        <v>178</v>
      </c>
      <c r="J6" s="23" t="s">
        <v>45</v>
      </c>
      <c r="T6" s="5" t="s">
        <v>35</v>
      </c>
      <c r="U6" s="5"/>
      <c r="W6" s="5" t="s">
        <v>123</v>
      </c>
      <c r="X6" s="5" t="s">
        <v>277</v>
      </c>
      <c r="Y6" s="5"/>
      <c r="Z6" s="5" t="s">
        <v>278</v>
      </c>
    </row>
    <row r="7" spans="2:26" x14ac:dyDescent="0.25">
      <c r="B7" t="s">
        <v>21</v>
      </c>
      <c r="C7">
        <v>2022</v>
      </c>
      <c r="E7" s="2"/>
      <c r="G7" s="5" t="s">
        <v>36</v>
      </c>
      <c r="J7" s="24" t="s">
        <v>46</v>
      </c>
      <c r="T7" s="5" t="s">
        <v>178</v>
      </c>
      <c r="U7" s="5"/>
      <c r="V7" s="3" t="s">
        <v>279</v>
      </c>
      <c r="W7" s="5"/>
      <c r="X7" s="5" t="s">
        <v>280</v>
      </c>
      <c r="Y7" s="5"/>
      <c r="Z7" s="5" t="s">
        <v>281</v>
      </c>
    </row>
    <row r="8" spans="2:26" x14ac:dyDescent="0.25">
      <c r="B8" t="s">
        <v>22</v>
      </c>
      <c r="C8">
        <v>2023</v>
      </c>
      <c r="G8" s="5" t="s">
        <v>179</v>
      </c>
      <c r="J8" s="23" t="s">
        <v>47</v>
      </c>
      <c r="L8" s="3" t="s">
        <v>102</v>
      </c>
      <c r="T8" s="5" t="s">
        <v>36</v>
      </c>
      <c r="U8" s="5"/>
      <c r="V8" t="s">
        <v>282</v>
      </c>
      <c r="W8" s="5"/>
      <c r="X8" s="5" t="s">
        <v>283</v>
      </c>
      <c r="Y8" s="5"/>
    </row>
    <row r="9" spans="2:26" x14ac:dyDescent="0.25">
      <c r="B9" t="s">
        <v>23</v>
      </c>
      <c r="C9">
        <v>2024</v>
      </c>
      <c r="G9" s="5" t="s">
        <v>37</v>
      </c>
      <c r="J9" s="23" t="s">
        <v>48</v>
      </c>
      <c r="L9" s="2" t="s">
        <v>100</v>
      </c>
      <c r="M9" t="s">
        <v>100</v>
      </c>
      <c r="T9" s="5" t="s">
        <v>284</v>
      </c>
      <c r="U9" s="5"/>
      <c r="V9" t="s">
        <v>285</v>
      </c>
      <c r="W9" s="5"/>
      <c r="X9" s="5" t="s">
        <v>286</v>
      </c>
      <c r="Y9" s="5"/>
      <c r="Z9" s="46" t="s">
        <v>287</v>
      </c>
    </row>
    <row r="10" spans="2:26" x14ac:dyDescent="0.25">
      <c r="B10" t="s">
        <v>24</v>
      </c>
      <c r="C10">
        <v>2025</v>
      </c>
      <c r="J10" s="23" t="s">
        <v>49</v>
      </c>
      <c r="L10" s="2" t="s">
        <v>101</v>
      </c>
      <c r="M10" t="s">
        <v>101</v>
      </c>
      <c r="T10" s="5" t="s">
        <v>37</v>
      </c>
      <c r="U10" s="5"/>
      <c r="V10" t="s">
        <v>288</v>
      </c>
      <c r="W10" s="5"/>
      <c r="X10" s="5" t="s">
        <v>289</v>
      </c>
      <c r="Y10" s="5"/>
      <c r="Z10" s="5" t="s">
        <v>290</v>
      </c>
    </row>
    <row r="11" spans="2:26" x14ac:dyDescent="0.25">
      <c r="B11" t="s">
        <v>25</v>
      </c>
      <c r="G11" s="3" t="s">
        <v>38</v>
      </c>
      <c r="H11" s="3"/>
      <c r="J11" s="23" t="s">
        <v>50</v>
      </c>
      <c r="L11" s="2" t="s">
        <v>123</v>
      </c>
      <c r="T11" s="5"/>
      <c r="U11" s="5"/>
      <c r="V11" t="s">
        <v>291</v>
      </c>
      <c r="W11" s="5"/>
      <c r="X11" s="5" t="s">
        <v>356</v>
      </c>
      <c r="Y11" s="5"/>
      <c r="Z11" s="5" t="s">
        <v>292</v>
      </c>
    </row>
    <row r="12" spans="2:26" x14ac:dyDescent="0.25">
      <c r="B12" t="s">
        <v>26</v>
      </c>
      <c r="G12" s="2" t="s">
        <v>39</v>
      </c>
      <c r="J12" s="23" t="s">
        <v>51</v>
      </c>
      <c r="T12" s="46" t="s">
        <v>38</v>
      </c>
      <c r="U12" s="5"/>
      <c r="V12" t="s">
        <v>293</v>
      </c>
      <c r="W12" s="5"/>
      <c r="X12" s="5"/>
      <c r="Y12" s="5"/>
      <c r="Z12" s="5" t="s">
        <v>294</v>
      </c>
    </row>
    <row r="13" spans="2:26" x14ac:dyDescent="0.25">
      <c r="B13" t="s">
        <v>27</v>
      </c>
      <c r="G13" s="2" t="s">
        <v>40</v>
      </c>
      <c r="J13" s="23" t="s">
        <v>52</v>
      </c>
      <c r="L13" s="3" t="s">
        <v>112</v>
      </c>
      <c r="M13" s="3"/>
      <c r="T13" s="5" t="s">
        <v>39</v>
      </c>
      <c r="U13" s="5"/>
      <c r="V13" t="s">
        <v>295</v>
      </c>
      <c r="W13" s="5"/>
      <c r="X13" s="46" t="s">
        <v>296</v>
      </c>
      <c r="Y13" s="5"/>
      <c r="Z13" s="5" t="s">
        <v>297</v>
      </c>
    </row>
    <row r="14" spans="2:26" x14ac:dyDescent="0.25">
      <c r="G14" s="2" t="s">
        <v>37</v>
      </c>
      <c r="J14" s="23" t="s">
        <v>53</v>
      </c>
      <c r="L14" t="s">
        <v>108</v>
      </c>
      <c r="T14" s="5" t="s">
        <v>40</v>
      </c>
      <c r="U14" s="5"/>
      <c r="V14" t="s">
        <v>298</v>
      </c>
      <c r="W14" s="5"/>
      <c r="X14" s="5" t="s">
        <v>299</v>
      </c>
      <c r="Y14" s="5"/>
      <c r="Z14" s="5" t="s">
        <v>300</v>
      </c>
    </row>
    <row r="15" spans="2:26" x14ac:dyDescent="0.25">
      <c r="J15" s="23" t="s">
        <v>54</v>
      </c>
      <c r="L15" t="s">
        <v>109</v>
      </c>
      <c r="T15" s="5" t="s">
        <v>37</v>
      </c>
      <c r="U15" s="5"/>
      <c r="V15" t="s">
        <v>301</v>
      </c>
      <c r="W15" s="5"/>
      <c r="X15" s="5" t="s">
        <v>302</v>
      </c>
      <c r="Y15" s="5"/>
      <c r="Z15" s="5" t="s">
        <v>303</v>
      </c>
    </row>
    <row r="16" spans="2:26" x14ac:dyDescent="0.25">
      <c r="J16" s="23" t="s">
        <v>55</v>
      </c>
      <c r="L16" t="s">
        <v>110</v>
      </c>
      <c r="T16" s="5"/>
      <c r="U16" s="5"/>
      <c r="V16" t="s">
        <v>304</v>
      </c>
      <c r="W16" s="5"/>
      <c r="X16" s="5" t="s">
        <v>305</v>
      </c>
      <c r="Y16" s="5"/>
      <c r="Z16" s="5" t="s">
        <v>306</v>
      </c>
    </row>
    <row r="17" spans="2:30" x14ac:dyDescent="0.25">
      <c r="J17" s="24" t="s">
        <v>56</v>
      </c>
      <c r="L17" t="s">
        <v>113</v>
      </c>
      <c r="T17" s="5"/>
      <c r="U17" s="5"/>
      <c r="W17" s="5"/>
      <c r="X17" s="5" t="s">
        <v>307</v>
      </c>
      <c r="Y17" s="5"/>
      <c r="Z17" s="5" t="s">
        <v>308</v>
      </c>
    </row>
    <row r="18" spans="2:30" x14ac:dyDescent="0.25">
      <c r="B18" s="4" t="s">
        <v>103</v>
      </c>
      <c r="E18" s="2" t="s">
        <v>114</v>
      </c>
      <c r="J18" s="23" t="s">
        <v>57</v>
      </c>
      <c r="L18" t="s">
        <v>111</v>
      </c>
      <c r="T18" s="46" t="s">
        <v>97</v>
      </c>
      <c r="U18" s="5"/>
      <c r="V18" s="5"/>
      <c r="W18" s="5"/>
      <c r="X18" s="5" t="s">
        <v>309</v>
      </c>
      <c r="Y18" s="5"/>
      <c r="Z18" s="5" t="s">
        <v>310</v>
      </c>
    </row>
    <row r="19" spans="2:30" x14ac:dyDescent="0.25">
      <c r="B19" s="4" t="s">
        <v>104</v>
      </c>
      <c r="E19" s="2" t="s">
        <v>115</v>
      </c>
      <c r="J19" s="23" t="s">
        <v>58</v>
      </c>
      <c r="T19" s="5" t="s">
        <v>98</v>
      </c>
      <c r="U19" s="5"/>
      <c r="W19" s="5"/>
      <c r="X19" s="5" t="s">
        <v>311</v>
      </c>
      <c r="Y19" s="5"/>
      <c r="AB19" s="3" t="s">
        <v>438</v>
      </c>
      <c r="AD19" t="s">
        <v>461</v>
      </c>
    </row>
    <row r="20" spans="2:30" x14ac:dyDescent="0.25">
      <c r="B20" s="4" t="s">
        <v>105</v>
      </c>
      <c r="E20" s="2" t="s">
        <v>116</v>
      </c>
      <c r="J20" s="23" t="s">
        <v>59</v>
      </c>
      <c r="T20" s="5" t="s">
        <v>99</v>
      </c>
      <c r="U20" s="5"/>
      <c r="V20" s="46" t="s">
        <v>312</v>
      </c>
      <c r="W20" s="5"/>
      <c r="X20" s="5" t="s">
        <v>313</v>
      </c>
      <c r="Y20" s="5"/>
      <c r="Z20" s="46" t="s">
        <v>314</v>
      </c>
      <c r="AB20" s="5" t="s">
        <v>324</v>
      </c>
      <c r="AD20" t="s">
        <v>437</v>
      </c>
    </row>
    <row r="21" spans="2:30" x14ac:dyDescent="0.25">
      <c r="B21" s="4" t="s">
        <v>106</v>
      </c>
      <c r="E21" s="2" t="s">
        <v>117</v>
      </c>
      <c r="J21" s="23" t="s">
        <v>60</v>
      </c>
      <c r="T21" s="5"/>
      <c r="U21" s="5"/>
      <c r="V21" s="5" t="s">
        <v>315</v>
      </c>
      <c r="W21" s="5"/>
      <c r="X21" s="5" t="s">
        <v>316</v>
      </c>
      <c r="Y21" s="5"/>
      <c r="Z21" s="5" t="s">
        <v>317</v>
      </c>
      <c r="AB21" t="s">
        <v>436</v>
      </c>
    </row>
    <row r="22" spans="2:30" x14ac:dyDescent="0.25">
      <c r="B22" s="4" t="s">
        <v>107</v>
      </c>
      <c r="E22" s="2" t="s">
        <v>118</v>
      </c>
      <c r="J22" s="25" t="s">
        <v>61</v>
      </c>
      <c r="T22" s="46" t="s">
        <v>41</v>
      </c>
      <c r="U22" s="5"/>
      <c r="V22" s="5" t="s">
        <v>318</v>
      </c>
      <c r="W22" s="5"/>
      <c r="X22" s="5" t="s">
        <v>319</v>
      </c>
      <c r="Y22" s="5"/>
      <c r="Z22" s="5" t="s">
        <v>320</v>
      </c>
      <c r="AB22" s="5" t="s">
        <v>327</v>
      </c>
      <c r="AD22" t="s">
        <v>299</v>
      </c>
    </row>
    <row r="23" spans="2:30" x14ac:dyDescent="0.25">
      <c r="E23" s="2" t="s">
        <v>119</v>
      </c>
      <c r="J23" s="25" t="s">
        <v>62</v>
      </c>
      <c r="T23" s="47" t="s">
        <v>42</v>
      </c>
      <c r="U23" s="5"/>
      <c r="V23" s="5" t="s">
        <v>121</v>
      </c>
      <c r="W23" s="5"/>
      <c r="X23" s="5" t="s">
        <v>321</v>
      </c>
      <c r="Y23" s="5"/>
      <c r="Z23" s="5" t="s">
        <v>322</v>
      </c>
      <c r="AB23" s="5" t="s">
        <v>439</v>
      </c>
    </row>
    <row r="24" spans="2:30" x14ac:dyDescent="0.25">
      <c r="E24" s="2" t="s">
        <v>120</v>
      </c>
      <c r="J24" s="25" t="s">
        <v>63</v>
      </c>
      <c r="T24" s="47" t="s">
        <v>43</v>
      </c>
      <c r="U24" s="5"/>
      <c r="V24" s="5" t="s">
        <v>323</v>
      </c>
      <c r="W24" s="5"/>
      <c r="Y24" s="5"/>
      <c r="Z24" s="5" t="s">
        <v>325</v>
      </c>
      <c r="AB24" s="5" t="s">
        <v>454</v>
      </c>
    </row>
    <row r="25" spans="2:30" x14ac:dyDescent="0.25">
      <c r="E25" s="2" t="s">
        <v>121</v>
      </c>
      <c r="J25" s="25" t="s">
        <v>64</v>
      </c>
      <c r="T25" s="47" t="s">
        <v>44</v>
      </c>
      <c r="U25" s="5"/>
      <c r="V25" s="5" t="s">
        <v>326</v>
      </c>
      <c r="W25" s="5"/>
      <c r="Y25" s="5"/>
      <c r="Z25" s="5"/>
      <c r="AB25" s="5" t="s">
        <v>330</v>
      </c>
    </row>
    <row r="26" spans="2:30" x14ac:dyDescent="0.25">
      <c r="E26" s="2" t="s">
        <v>122</v>
      </c>
      <c r="J26" s="25" t="s">
        <v>65</v>
      </c>
      <c r="T26" s="47" t="s">
        <v>45</v>
      </c>
      <c r="U26" s="5"/>
      <c r="V26" s="5" t="s">
        <v>328</v>
      </c>
      <c r="W26" s="5"/>
      <c r="Y26" s="5"/>
      <c r="Z26" s="5"/>
    </row>
    <row r="27" spans="2:30" x14ac:dyDescent="0.25">
      <c r="E27" s="2" t="s">
        <v>123</v>
      </c>
      <c r="J27" s="26" t="s">
        <v>66</v>
      </c>
      <c r="T27" s="48" t="s">
        <v>46</v>
      </c>
      <c r="U27" s="5"/>
      <c r="V27" s="5" t="s">
        <v>329</v>
      </c>
      <c r="W27" s="5"/>
      <c r="Y27" s="5"/>
      <c r="Z27" s="46" t="s">
        <v>331</v>
      </c>
    </row>
    <row r="28" spans="2:30" x14ac:dyDescent="0.25">
      <c r="J28" s="25" t="s">
        <v>67</v>
      </c>
      <c r="T28" s="47" t="s">
        <v>47</v>
      </c>
      <c r="U28" s="5"/>
      <c r="V28" s="5" t="s">
        <v>332</v>
      </c>
      <c r="W28" s="5"/>
      <c r="X28" s="5"/>
      <c r="Y28" s="5"/>
      <c r="Z28" s="5" t="s">
        <v>333</v>
      </c>
      <c r="AC28" t="s">
        <v>452</v>
      </c>
    </row>
    <row r="29" spans="2:30" x14ac:dyDescent="0.25">
      <c r="J29" s="25" t="s">
        <v>68</v>
      </c>
      <c r="T29" s="47" t="s">
        <v>48</v>
      </c>
      <c r="U29" s="5"/>
      <c r="V29" s="5" t="s">
        <v>334</v>
      </c>
      <c r="W29" s="5"/>
      <c r="X29" s="5"/>
      <c r="Y29" s="5"/>
      <c r="Z29" s="5" t="s">
        <v>335</v>
      </c>
      <c r="AC29" t="s">
        <v>451</v>
      </c>
    </row>
    <row r="30" spans="2:30" x14ac:dyDescent="0.25">
      <c r="E30" s="2" t="s">
        <v>126</v>
      </c>
      <c r="J30" s="25" t="s">
        <v>69</v>
      </c>
      <c r="T30" s="47" t="s">
        <v>49</v>
      </c>
      <c r="U30" s="5"/>
      <c r="V30" s="46" t="s">
        <v>312</v>
      </c>
      <c r="W30" s="5"/>
      <c r="X30" s="46" t="s">
        <v>336</v>
      </c>
      <c r="Y30" s="5"/>
      <c r="Z30" s="5" t="s">
        <v>337</v>
      </c>
      <c r="AC30" t="s">
        <v>453</v>
      </c>
    </row>
    <row r="31" spans="2:30" x14ac:dyDescent="0.25">
      <c r="E31" s="2" t="s">
        <v>124</v>
      </c>
      <c r="J31" s="25" t="s">
        <v>70</v>
      </c>
      <c r="T31" s="47" t="s">
        <v>50</v>
      </c>
      <c r="U31" s="5"/>
      <c r="V31" s="5" t="s">
        <v>338</v>
      </c>
      <c r="W31" s="5"/>
      <c r="X31" s="5" t="s">
        <v>339</v>
      </c>
      <c r="Y31" s="5"/>
      <c r="Z31" s="5" t="s">
        <v>340</v>
      </c>
      <c r="AC31" t="s">
        <v>356</v>
      </c>
    </row>
    <row r="32" spans="2:30" x14ac:dyDescent="0.25">
      <c r="E32" s="2" t="s">
        <v>125</v>
      </c>
      <c r="J32" s="25" t="s">
        <v>71</v>
      </c>
      <c r="T32" s="47"/>
      <c r="U32" s="5"/>
      <c r="V32" s="5" t="s">
        <v>341</v>
      </c>
      <c r="W32" s="5"/>
      <c r="X32" s="5" t="s">
        <v>342</v>
      </c>
      <c r="Y32" s="5"/>
      <c r="Z32" s="5" t="s">
        <v>343</v>
      </c>
    </row>
    <row r="33" spans="1:26" x14ac:dyDescent="0.25">
      <c r="E33" s="2" t="s">
        <v>127</v>
      </c>
      <c r="J33" s="25" t="s">
        <v>72</v>
      </c>
      <c r="T33" s="47" t="s">
        <v>52</v>
      </c>
      <c r="U33" s="5"/>
      <c r="V33" s="5" t="s">
        <v>344</v>
      </c>
      <c r="W33" s="5"/>
      <c r="X33" s="5" t="s">
        <v>345</v>
      </c>
      <c r="Y33" s="5"/>
      <c r="Z33" s="5" t="s">
        <v>346</v>
      </c>
    </row>
    <row r="34" spans="1:26" x14ac:dyDescent="0.25">
      <c r="E34" s="2" t="s">
        <v>128</v>
      </c>
      <c r="J34" s="25" t="s">
        <v>73</v>
      </c>
      <c r="T34" s="47" t="s">
        <v>53</v>
      </c>
      <c r="U34" s="5"/>
      <c r="V34" s="5" t="s">
        <v>347</v>
      </c>
      <c r="W34" s="5"/>
      <c r="X34" s="5" t="s">
        <v>348</v>
      </c>
      <c r="Y34" s="5"/>
      <c r="Z34" s="5" t="s">
        <v>349</v>
      </c>
    </row>
    <row r="35" spans="1:26" x14ac:dyDescent="0.25">
      <c r="E35" s="2" t="s">
        <v>122</v>
      </c>
      <c r="J35" s="25" t="s">
        <v>74</v>
      </c>
      <c r="T35" s="47" t="s">
        <v>54</v>
      </c>
      <c r="U35" s="5"/>
      <c r="V35" s="5" t="s">
        <v>350</v>
      </c>
      <c r="W35" s="5"/>
      <c r="X35" s="5" t="s">
        <v>351</v>
      </c>
      <c r="Y35" s="5"/>
      <c r="Z35" s="5" t="s">
        <v>352</v>
      </c>
    </row>
    <row r="36" spans="1:26" x14ac:dyDescent="0.25">
      <c r="J36" s="25" t="s">
        <v>75</v>
      </c>
      <c r="T36" s="47" t="s">
        <v>55</v>
      </c>
      <c r="U36" s="5"/>
      <c r="V36" s="5" t="s">
        <v>353</v>
      </c>
      <c r="W36" s="5"/>
      <c r="X36" s="5" t="s">
        <v>354</v>
      </c>
      <c r="Y36" s="5"/>
    </row>
    <row r="37" spans="1:26" x14ac:dyDescent="0.25">
      <c r="J37" s="26" t="s">
        <v>76</v>
      </c>
      <c r="T37" s="48" t="s">
        <v>56</v>
      </c>
      <c r="U37" s="5"/>
      <c r="V37" s="5" t="s">
        <v>355</v>
      </c>
      <c r="W37" s="5"/>
      <c r="X37" s="5" t="s">
        <v>356</v>
      </c>
      <c r="Y37" s="5"/>
    </row>
    <row r="38" spans="1:26" x14ac:dyDescent="0.25">
      <c r="A38" s="2" t="s">
        <v>133</v>
      </c>
      <c r="B38" s="2"/>
      <c r="C38" s="2"/>
      <c r="J38" s="27" t="s">
        <v>77</v>
      </c>
      <c r="T38" s="47" t="s">
        <v>57</v>
      </c>
      <c r="U38" s="5"/>
      <c r="V38" s="5" t="s">
        <v>357</v>
      </c>
      <c r="W38" s="5"/>
      <c r="Y38" s="5"/>
    </row>
    <row r="39" spans="1:26" x14ac:dyDescent="0.25">
      <c r="A39" s="2" t="s">
        <v>138</v>
      </c>
      <c r="B39" s="2"/>
      <c r="C39" s="2"/>
      <c r="J39" s="27" t="s">
        <v>78</v>
      </c>
      <c r="M39" s="5"/>
      <c r="N39" s="5"/>
      <c r="O39" s="5"/>
      <c r="P39" s="5"/>
      <c r="Q39" s="5"/>
      <c r="R39" s="5"/>
      <c r="S39" s="5"/>
      <c r="T39" s="47" t="s">
        <v>58</v>
      </c>
      <c r="U39" s="5"/>
      <c r="V39" s="5" t="s">
        <v>358</v>
      </c>
      <c r="W39" s="5"/>
      <c r="Y39" s="5"/>
      <c r="Z39" s="5"/>
    </row>
    <row r="40" spans="1:26" x14ac:dyDescent="0.25">
      <c r="A40" s="2" t="s">
        <v>134</v>
      </c>
      <c r="B40" s="2"/>
      <c r="C40" s="2"/>
      <c r="J40" s="27" t="s">
        <v>79</v>
      </c>
      <c r="M40" s="5"/>
      <c r="N40" s="5"/>
      <c r="O40" s="5"/>
      <c r="P40" s="5"/>
      <c r="Q40" s="5"/>
      <c r="R40" s="5"/>
      <c r="S40" s="5"/>
      <c r="T40" s="47" t="s">
        <v>59</v>
      </c>
      <c r="U40" s="5"/>
      <c r="V40" s="5" t="s">
        <v>310</v>
      </c>
      <c r="W40" s="5"/>
      <c r="X40" s="46" t="s">
        <v>188</v>
      </c>
      <c r="Y40" s="5"/>
      <c r="Z40" s="49" t="s">
        <v>187</v>
      </c>
    </row>
    <row r="41" spans="1:26" x14ac:dyDescent="0.25">
      <c r="A41" s="2" t="s">
        <v>135</v>
      </c>
      <c r="B41" s="2"/>
      <c r="C41" s="2"/>
      <c r="J41" s="27" t="s">
        <v>80</v>
      </c>
      <c r="M41" s="5"/>
      <c r="N41" s="5"/>
      <c r="O41" s="5"/>
      <c r="P41" s="5"/>
      <c r="Q41" s="5"/>
      <c r="R41" s="5"/>
      <c r="S41" s="5"/>
      <c r="T41" s="47" t="s">
        <v>60</v>
      </c>
      <c r="U41" s="5"/>
      <c r="W41" s="5"/>
      <c r="X41" s="2" t="s">
        <v>148</v>
      </c>
      <c r="Y41" s="5"/>
      <c r="Z41" s="50">
        <v>2019</v>
      </c>
    </row>
    <row r="42" spans="1:26" x14ac:dyDescent="0.25">
      <c r="A42" s="2" t="s">
        <v>136</v>
      </c>
      <c r="B42" s="2"/>
      <c r="C42" s="2"/>
      <c r="J42" s="27" t="s">
        <v>81</v>
      </c>
      <c r="M42" s="5"/>
      <c r="N42" s="5"/>
      <c r="O42" s="5"/>
      <c r="P42" s="5"/>
      <c r="Q42" s="5"/>
      <c r="R42" s="5"/>
      <c r="S42" s="5"/>
      <c r="T42" s="47" t="s">
        <v>61</v>
      </c>
      <c r="U42" s="5"/>
      <c r="W42" s="5"/>
      <c r="X42" s="2" t="s">
        <v>154</v>
      </c>
      <c r="Y42" s="5"/>
      <c r="Z42" s="50">
        <v>2020</v>
      </c>
    </row>
    <row r="43" spans="1:26" x14ac:dyDescent="0.25">
      <c r="A43" s="2" t="s">
        <v>137</v>
      </c>
      <c r="B43" s="2"/>
      <c r="C43" s="2"/>
      <c r="J43" s="27" t="s">
        <v>82</v>
      </c>
      <c r="M43" s="5"/>
      <c r="N43" s="5"/>
      <c r="O43" s="5"/>
      <c r="P43" s="5"/>
      <c r="Q43" s="5"/>
      <c r="R43" s="5"/>
      <c r="S43" s="5"/>
      <c r="T43" s="47" t="s">
        <v>62</v>
      </c>
      <c r="U43" s="5"/>
      <c r="W43" s="5"/>
      <c r="X43" s="2" t="s">
        <v>359</v>
      </c>
      <c r="Y43" s="5"/>
      <c r="Z43" s="50">
        <v>2021</v>
      </c>
    </row>
    <row r="44" spans="1:26" x14ac:dyDescent="0.25">
      <c r="A44" s="2" t="s">
        <v>130</v>
      </c>
      <c r="B44" s="2"/>
      <c r="C44" s="2"/>
      <c r="J44" s="27" t="s">
        <v>83</v>
      </c>
      <c r="M44" s="5"/>
      <c r="N44" s="5"/>
      <c r="O44" s="5"/>
      <c r="P44" s="5"/>
      <c r="Q44" s="5"/>
      <c r="R44" s="5"/>
      <c r="S44" s="5"/>
      <c r="T44" s="47" t="s">
        <v>63</v>
      </c>
      <c r="U44" s="5"/>
      <c r="W44" s="5"/>
      <c r="X44" s="2" t="s">
        <v>180</v>
      </c>
      <c r="Y44" s="5"/>
      <c r="Z44" s="50">
        <v>2022</v>
      </c>
    </row>
    <row r="45" spans="1:26" x14ac:dyDescent="0.25">
      <c r="J45" s="27" t="s">
        <v>84</v>
      </c>
      <c r="M45" s="5"/>
      <c r="N45" s="5"/>
      <c r="O45" s="5"/>
      <c r="P45" s="5"/>
      <c r="Q45" s="5"/>
      <c r="R45" s="5"/>
      <c r="S45" s="5"/>
      <c r="T45" s="47" t="s">
        <v>64</v>
      </c>
      <c r="U45" s="5"/>
      <c r="W45" s="5"/>
      <c r="X45" s="2" t="s">
        <v>360</v>
      </c>
      <c r="Y45" s="5"/>
      <c r="Z45" s="50">
        <v>2023</v>
      </c>
    </row>
    <row r="46" spans="1:26" x14ac:dyDescent="0.25">
      <c r="A46" s="2" t="s">
        <v>139</v>
      </c>
      <c r="J46" s="27" t="s">
        <v>85</v>
      </c>
      <c r="M46" s="5"/>
      <c r="N46" s="5"/>
      <c r="O46" s="5"/>
      <c r="P46" s="5"/>
      <c r="Q46" s="5"/>
      <c r="R46" s="5"/>
      <c r="S46" s="5"/>
      <c r="T46" s="47" t="s">
        <v>65</v>
      </c>
      <c r="U46" s="5"/>
      <c r="W46" s="5"/>
      <c r="X46" s="2" t="s">
        <v>361</v>
      </c>
      <c r="Y46" s="5"/>
      <c r="Z46" s="50">
        <v>2024</v>
      </c>
    </row>
    <row r="47" spans="1:26" x14ac:dyDescent="0.25">
      <c r="A47" s="2" t="s">
        <v>131</v>
      </c>
      <c r="J47" s="27" t="s">
        <v>86</v>
      </c>
      <c r="T47" s="48" t="s">
        <v>66</v>
      </c>
      <c r="U47" s="5"/>
      <c r="W47" s="5"/>
      <c r="X47" s="2" t="s">
        <v>362</v>
      </c>
      <c r="Y47" s="5"/>
      <c r="Z47" s="50">
        <v>2025</v>
      </c>
    </row>
    <row r="48" spans="1:26" x14ac:dyDescent="0.25">
      <c r="A48" s="2" t="s">
        <v>132</v>
      </c>
      <c r="J48" s="27" t="s">
        <v>87</v>
      </c>
      <c r="T48" s="47" t="s">
        <v>67</v>
      </c>
      <c r="U48" s="5"/>
      <c r="W48" s="5"/>
      <c r="X48" s="2" t="s">
        <v>363</v>
      </c>
      <c r="Y48" s="5"/>
    </row>
    <row r="49" spans="1:28" x14ac:dyDescent="0.25">
      <c r="A49" s="2" t="s">
        <v>145</v>
      </c>
      <c r="J49" s="27" t="s">
        <v>88</v>
      </c>
      <c r="M49" s="6"/>
      <c r="N49" s="6"/>
      <c r="O49" s="6"/>
      <c r="P49" s="6"/>
      <c r="Q49" s="6"/>
      <c r="R49" s="6"/>
      <c r="S49" s="6"/>
      <c r="T49" s="47"/>
      <c r="U49" s="5"/>
      <c r="W49" s="5"/>
      <c r="X49" s="2" t="s">
        <v>161</v>
      </c>
      <c r="Y49" s="5"/>
    </row>
    <row r="50" spans="1:28" x14ac:dyDescent="0.25">
      <c r="J50" s="27" t="s">
        <v>89</v>
      </c>
      <c r="M50" s="7"/>
      <c r="N50" s="7"/>
      <c r="O50" s="7"/>
      <c r="P50" s="7"/>
      <c r="Q50" s="7"/>
      <c r="R50" s="7"/>
      <c r="S50" s="7"/>
      <c r="T50" s="47" t="s">
        <v>68</v>
      </c>
      <c r="U50" s="5"/>
      <c r="W50" s="5"/>
      <c r="X50" s="2" t="s">
        <v>152</v>
      </c>
      <c r="Y50" s="5"/>
    </row>
    <row r="51" spans="1:28" x14ac:dyDescent="0.25">
      <c r="J51" s="27" t="s">
        <v>90</v>
      </c>
      <c r="M51" s="7"/>
      <c r="N51" s="7"/>
      <c r="O51" s="7"/>
      <c r="P51" s="7"/>
      <c r="Q51" s="7"/>
      <c r="R51" s="7"/>
      <c r="S51" s="7"/>
      <c r="T51" s="47" t="s">
        <v>69</v>
      </c>
      <c r="U51" s="5"/>
      <c r="V51" s="46" t="s">
        <v>364</v>
      </c>
      <c r="W51" s="5"/>
      <c r="X51" s="2" t="s">
        <v>157</v>
      </c>
      <c r="Y51" s="5"/>
      <c r="Z51" s="3" t="s">
        <v>365</v>
      </c>
      <c r="AB51" t="s">
        <v>457</v>
      </c>
    </row>
    <row r="52" spans="1:28" x14ac:dyDescent="0.25">
      <c r="J52" s="27" t="s">
        <v>91</v>
      </c>
      <c r="M52" s="7"/>
      <c r="N52" s="7"/>
      <c r="O52" s="7"/>
      <c r="P52" s="7"/>
      <c r="Q52" s="7"/>
      <c r="R52" s="7"/>
      <c r="S52" s="7"/>
      <c r="T52" s="47" t="s">
        <v>70</v>
      </c>
      <c r="U52" s="5"/>
      <c r="V52" s="5" t="s">
        <v>366</v>
      </c>
      <c r="W52" s="5"/>
      <c r="X52" s="2" t="s">
        <v>367</v>
      </c>
      <c r="Y52" s="5"/>
      <c r="Z52" t="s">
        <v>110</v>
      </c>
      <c r="AB52" t="s">
        <v>458</v>
      </c>
    </row>
    <row r="53" spans="1:28" x14ac:dyDescent="0.25">
      <c r="J53" s="27" t="s">
        <v>92</v>
      </c>
      <c r="T53" s="47" t="s">
        <v>71</v>
      </c>
      <c r="U53" s="5"/>
      <c r="V53" s="5" t="s">
        <v>368</v>
      </c>
      <c r="W53" s="5"/>
      <c r="X53" s="5"/>
      <c r="Y53" s="5"/>
      <c r="Z53" t="s">
        <v>369</v>
      </c>
      <c r="AB53" t="s">
        <v>462</v>
      </c>
    </row>
    <row r="54" spans="1:28" x14ac:dyDescent="0.25">
      <c r="J54" s="28" t="s">
        <v>93</v>
      </c>
      <c r="T54" s="47" t="s">
        <v>72</v>
      </c>
      <c r="U54" s="5"/>
      <c r="V54" s="5" t="s">
        <v>370</v>
      </c>
      <c r="W54" s="5"/>
      <c r="X54" s="5"/>
      <c r="Y54" s="5"/>
      <c r="Z54" t="s">
        <v>371</v>
      </c>
      <c r="AB54" t="s">
        <v>459</v>
      </c>
    </row>
    <row r="55" spans="1:28" x14ac:dyDescent="0.25">
      <c r="J55" s="27" t="s">
        <v>94</v>
      </c>
      <c r="T55" s="47" t="s">
        <v>73</v>
      </c>
      <c r="U55" s="5"/>
      <c r="V55" s="5" t="s">
        <v>372</v>
      </c>
      <c r="W55" s="5"/>
      <c r="X55" s="46" t="s">
        <v>373</v>
      </c>
      <c r="Y55" s="5"/>
      <c r="Z55" t="s">
        <v>374</v>
      </c>
      <c r="AB55" t="s">
        <v>460</v>
      </c>
    </row>
    <row r="56" spans="1:28" x14ac:dyDescent="0.25">
      <c r="J56" s="27" t="s">
        <v>95</v>
      </c>
      <c r="T56" s="47" t="s">
        <v>74</v>
      </c>
      <c r="U56" s="5"/>
      <c r="V56" s="5" t="s">
        <v>375</v>
      </c>
      <c r="W56" s="5"/>
      <c r="X56" t="s">
        <v>376</v>
      </c>
      <c r="Y56" s="5"/>
      <c r="Z56" t="s">
        <v>377</v>
      </c>
      <c r="AB56" t="s">
        <v>433</v>
      </c>
    </row>
    <row r="57" spans="1:28" x14ac:dyDescent="0.25">
      <c r="J57" s="27" t="s">
        <v>96</v>
      </c>
      <c r="T57" s="47" t="s">
        <v>75</v>
      </c>
      <c r="U57" s="5"/>
      <c r="V57" s="5" t="s">
        <v>378</v>
      </c>
      <c r="W57" s="5"/>
      <c r="X57" t="s">
        <v>379</v>
      </c>
      <c r="Y57" s="5"/>
      <c r="Z57" t="s">
        <v>380</v>
      </c>
    </row>
    <row r="58" spans="1:28" x14ac:dyDescent="0.25">
      <c r="T58" s="48" t="s">
        <v>76</v>
      </c>
      <c r="U58" s="5"/>
      <c r="V58" s="5" t="s">
        <v>381</v>
      </c>
      <c r="W58" s="5"/>
      <c r="X58" t="s">
        <v>382</v>
      </c>
      <c r="Y58" s="5"/>
      <c r="Z58" t="s">
        <v>383</v>
      </c>
    </row>
    <row r="59" spans="1:28" x14ac:dyDescent="0.25">
      <c r="T59" s="47" t="s">
        <v>77</v>
      </c>
      <c r="U59" s="5"/>
      <c r="V59" s="5" t="s">
        <v>384</v>
      </c>
      <c r="W59" s="5"/>
      <c r="X59" s="5"/>
      <c r="Y59" s="5"/>
      <c r="Z59" t="s">
        <v>37</v>
      </c>
    </row>
    <row r="60" spans="1:28" x14ac:dyDescent="0.25">
      <c r="A60" s="2" t="s">
        <v>142</v>
      </c>
      <c r="B60" s="2"/>
      <c r="C60" s="2"/>
      <c r="T60" s="47" t="s">
        <v>78</v>
      </c>
      <c r="U60" s="5"/>
      <c r="W60" s="5"/>
      <c r="X60" s="5"/>
      <c r="Y60" s="5"/>
    </row>
    <row r="61" spans="1:28" x14ac:dyDescent="0.25">
      <c r="A61" s="2" t="s">
        <v>143</v>
      </c>
      <c r="B61" s="2"/>
      <c r="C61" s="2"/>
      <c r="T61" s="47" t="s">
        <v>79</v>
      </c>
      <c r="U61" s="5"/>
      <c r="W61" s="5"/>
      <c r="X61" s="5"/>
      <c r="Y61" s="5"/>
      <c r="Z61" s="46" t="s">
        <v>385</v>
      </c>
    </row>
    <row r="62" spans="1:28" x14ac:dyDescent="0.25">
      <c r="A62" s="2" t="s">
        <v>134</v>
      </c>
      <c r="B62" s="2"/>
      <c r="C62" s="2"/>
      <c r="T62" s="47" t="s">
        <v>80</v>
      </c>
      <c r="U62" s="5"/>
      <c r="V62" s="46" t="s">
        <v>386</v>
      </c>
      <c r="W62" s="5"/>
      <c r="X62" s="5"/>
      <c r="Y62" s="5"/>
      <c r="Z62" s="51" t="s">
        <v>387</v>
      </c>
    </row>
    <row r="63" spans="1:28" x14ac:dyDescent="0.25">
      <c r="A63" s="2" t="s">
        <v>141</v>
      </c>
      <c r="B63" s="2"/>
      <c r="C63" s="2"/>
      <c r="T63" s="47" t="s">
        <v>81</v>
      </c>
      <c r="U63" s="5"/>
      <c r="V63" s="5" t="s">
        <v>388</v>
      </c>
      <c r="W63" s="5"/>
      <c r="X63" s="5"/>
      <c r="Y63" s="5"/>
      <c r="Z63" s="52" t="s">
        <v>389</v>
      </c>
    </row>
    <row r="64" spans="1:28" x14ac:dyDescent="0.25">
      <c r="A64" s="2" t="s">
        <v>135</v>
      </c>
      <c r="B64" s="2"/>
      <c r="C64" s="2"/>
      <c r="T64" s="47" t="s">
        <v>82</v>
      </c>
      <c r="U64" s="5"/>
      <c r="V64" s="5" t="s">
        <v>390</v>
      </c>
      <c r="W64" s="5"/>
      <c r="X64" s="46" t="s">
        <v>391</v>
      </c>
      <c r="Y64" s="5"/>
      <c r="Z64" s="51" t="s">
        <v>392</v>
      </c>
    </row>
    <row r="65" spans="1:26" x14ac:dyDescent="0.25">
      <c r="A65" s="2" t="s">
        <v>136</v>
      </c>
      <c r="B65" s="2"/>
      <c r="C65" s="2"/>
      <c r="T65" s="47" t="s">
        <v>83</v>
      </c>
      <c r="U65" s="5"/>
      <c r="V65" s="5" t="s">
        <v>393</v>
      </c>
      <c r="W65" s="5"/>
      <c r="X65" s="5" t="s">
        <v>394</v>
      </c>
      <c r="Y65" s="5"/>
      <c r="Z65" s="53" t="s">
        <v>395</v>
      </c>
    </row>
    <row r="66" spans="1:26" x14ac:dyDescent="0.25">
      <c r="A66" s="2" t="s">
        <v>137</v>
      </c>
      <c r="B66" s="2"/>
      <c r="C66" s="2"/>
      <c r="T66" s="47" t="s">
        <v>84</v>
      </c>
      <c r="U66" s="5"/>
      <c r="V66" s="5" t="s">
        <v>396</v>
      </c>
      <c r="W66" s="5"/>
      <c r="X66" s="5" t="s">
        <v>397</v>
      </c>
      <c r="Y66" s="5"/>
      <c r="Z66" s="53" t="s">
        <v>398</v>
      </c>
    </row>
    <row r="67" spans="1:26" x14ac:dyDescent="0.25">
      <c r="A67" s="2" t="s">
        <v>130</v>
      </c>
      <c r="B67" s="2"/>
      <c r="C67" s="2"/>
      <c r="T67" s="47" t="s">
        <v>85</v>
      </c>
      <c r="U67" s="5"/>
      <c r="V67" s="5" t="s">
        <v>399</v>
      </c>
      <c r="W67" s="5"/>
      <c r="X67" s="5" t="s">
        <v>400</v>
      </c>
      <c r="Y67" s="5"/>
      <c r="Z67" s="53" t="s">
        <v>401</v>
      </c>
    </row>
    <row r="68" spans="1:26" x14ac:dyDescent="0.25">
      <c r="T68" s="47" t="s">
        <v>86</v>
      </c>
      <c r="U68" s="5"/>
      <c r="V68" s="5" t="s">
        <v>402</v>
      </c>
      <c r="W68" s="5"/>
      <c r="X68" s="5"/>
      <c r="Y68" s="5"/>
      <c r="Z68" s="54" t="s">
        <v>403</v>
      </c>
    </row>
    <row r="69" spans="1:26" x14ac:dyDescent="0.25">
      <c r="T69" s="47" t="s">
        <v>87</v>
      </c>
      <c r="U69" s="5"/>
      <c r="V69" s="5" t="s">
        <v>404</v>
      </c>
      <c r="W69" s="5"/>
      <c r="Y69" s="5"/>
      <c r="Z69" s="54" t="s">
        <v>405</v>
      </c>
    </row>
    <row r="70" spans="1:26" x14ac:dyDescent="0.25">
      <c r="T70" s="47" t="s">
        <v>88</v>
      </c>
      <c r="U70" s="5"/>
      <c r="V70" s="5" t="s">
        <v>406</v>
      </c>
      <c r="W70" s="5"/>
      <c r="Y70" s="5"/>
      <c r="Z70" s="54" t="s">
        <v>407</v>
      </c>
    </row>
    <row r="71" spans="1:26" x14ac:dyDescent="0.25">
      <c r="T71" s="47" t="s">
        <v>89</v>
      </c>
      <c r="U71" s="5"/>
      <c r="V71" s="5" t="s">
        <v>408</v>
      </c>
      <c r="W71" s="5"/>
      <c r="Y71" s="5"/>
      <c r="Z71" s="54" t="s">
        <v>346</v>
      </c>
    </row>
    <row r="72" spans="1:26" x14ac:dyDescent="0.25">
      <c r="T72" s="47" t="s">
        <v>90</v>
      </c>
      <c r="U72" s="5"/>
      <c r="V72" s="5" t="s">
        <v>334</v>
      </c>
      <c r="W72" s="5"/>
      <c r="Y72" s="5"/>
      <c r="Z72" s="55" t="s">
        <v>409</v>
      </c>
    </row>
    <row r="73" spans="1:26" x14ac:dyDescent="0.25">
      <c r="T73" s="47" t="s">
        <v>91</v>
      </c>
      <c r="U73" s="5"/>
      <c r="W73" s="5"/>
      <c r="X73" s="5"/>
      <c r="Y73" s="5"/>
      <c r="Z73" s="55" t="s">
        <v>410</v>
      </c>
    </row>
    <row r="74" spans="1:26" x14ac:dyDescent="0.25">
      <c r="T74" s="47" t="s">
        <v>92</v>
      </c>
      <c r="U74" s="5"/>
      <c r="W74" s="5"/>
      <c r="X74" s="5"/>
      <c r="Y74" s="5"/>
      <c r="Z74" s="55" t="s">
        <v>411</v>
      </c>
    </row>
    <row r="75" spans="1:26" x14ac:dyDescent="0.25">
      <c r="T75" s="48" t="s">
        <v>93</v>
      </c>
      <c r="U75" s="5"/>
      <c r="W75" s="5"/>
      <c r="X75" s="5"/>
      <c r="Y75" s="5"/>
      <c r="Z75" s="51" t="s">
        <v>412</v>
      </c>
    </row>
    <row r="76" spans="1:26" x14ac:dyDescent="0.25">
      <c r="T76" s="47" t="s">
        <v>94</v>
      </c>
      <c r="U76" s="5"/>
      <c r="W76" s="5"/>
      <c r="X76" s="5"/>
      <c r="Y76" s="5"/>
      <c r="Z76" s="51" t="s">
        <v>413</v>
      </c>
    </row>
    <row r="77" spans="1:26" x14ac:dyDescent="0.25">
      <c r="T77" s="47" t="s">
        <v>95</v>
      </c>
      <c r="U77" s="5"/>
      <c r="W77" s="5"/>
      <c r="X77" s="5"/>
      <c r="Y77" s="5"/>
    </row>
    <row r="78" spans="1:26" x14ac:dyDescent="0.25">
      <c r="T78" s="47" t="s">
        <v>96</v>
      </c>
      <c r="U78" s="5"/>
      <c r="W78" s="5"/>
      <c r="X78" s="5"/>
      <c r="Y78" s="5"/>
    </row>
    <row r="79" spans="1:26" x14ac:dyDescent="0.25">
      <c r="V79" s="3" t="s">
        <v>414</v>
      </c>
      <c r="W79" s="3"/>
      <c r="X79" s="3"/>
      <c r="Y79" s="3"/>
    </row>
    <row r="80" spans="1:26" x14ac:dyDescent="0.25">
      <c r="V80" t="s">
        <v>415</v>
      </c>
      <c r="X80" t="s">
        <v>416</v>
      </c>
    </row>
    <row r="82" spans="21:26" x14ac:dyDescent="0.25">
      <c r="U82">
        <v>1</v>
      </c>
      <c r="V82" s="56" t="s">
        <v>42</v>
      </c>
      <c r="W82" s="56">
        <v>20</v>
      </c>
      <c r="X82" s="56" t="s">
        <v>61</v>
      </c>
      <c r="Y82" s="56">
        <v>36</v>
      </c>
      <c r="Z82" s="56" t="s">
        <v>77</v>
      </c>
    </row>
    <row r="83" spans="21:26" x14ac:dyDescent="0.25">
      <c r="U83">
        <v>2</v>
      </c>
      <c r="V83" s="56" t="s">
        <v>43</v>
      </c>
      <c r="W83" s="56">
        <v>21</v>
      </c>
      <c r="X83" s="56" t="s">
        <v>62</v>
      </c>
      <c r="Y83" s="56">
        <v>37</v>
      </c>
      <c r="Z83" s="56" t="s">
        <v>78</v>
      </c>
    </row>
    <row r="84" spans="21:26" x14ac:dyDescent="0.25">
      <c r="U84">
        <v>3</v>
      </c>
      <c r="V84" s="56" t="s">
        <v>44</v>
      </c>
      <c r="W84" s="56">
        <v>22</v>
      </c>
      <c r="X84" s="56" t="s">
        <v>63</v>
      </c>
      <c r="Y84" s="56">
        <v>38</v>
      </c>
      <c r="Z84" s="56" t="s">
        <v>79</v>
      </c>
    </row>
    <row r="85" spans="21:26" x14ac:dyDescent="0.25">
      <c r="U85">
        <v>4</v>
      </c>
      <c r="V85" s="56" t="s">
        <v>45</v>
      </c>
      <c r="W85" s="56">
        <v>23</v>
      </c>
      <c r="X85" s="56" t="s">
        <v>64</v>
      </c>
      <c r="Y85" s="56">
        <v>39</v>
      </c>
      <c r="Z85" s="56" t="s">
        <v>80</v>
      </c>
    </row>
    <row r="86" spans="21:26" x14ac:dyDescent="0.25">
      <c r="U86">
        <v>5</v>
      </c>
      <c r="V86" s="57" t="s">
        <v>46</v>
      </c>
      <c r="W86" s="56">
        <v>24</v>
      </c>
      <c r="X86" s="56" t="s">
        <v>65</v>
      </c>
      <c r="Y86" s="56">
        <v>40</v>
      </c>
      <c r="Z86" s="56" t="s">
        <v>81</v>
      </c>
    </row>
    <row r="87" spans="21:26" x14ac:dyDescent="0.25">
      <c r="U87">
        <v>6</v>
      </c>
      <c r="V87" s="56" t="s">
        <v>47</v>
      </c>
      <c r="W87" s="56">
        <v>25</v>
      </c>
      <c r="X87" s="57" t="s">
        <v>66</v>
      </c>
      <c r="Y87" s="56">
        <v>41</v>
      </c>
      <c r="Z87" s="56" t="s">
        <v>82</v>
      </c>
    </row>
    <row r="88" spans="21:26" x14ac:dyDescent="0.25">
      <c r="U88">
        <v>9</v>
      </c>
      <c r="V88" s="56" t="s">
        <v>48</v>
      </c>
      <c r="W88" s="56">
        <v>26</v>
      </c>
      <c r="X88" s="56" t="s">
        <v>67</v>
      </c>
      <c r="Y88" s="56">
        <v>42</v>
      </c>
      <c r="Z88" s="56" t="s">
        <v>83</v>
      </c>
    </row>
    <row r="89" spans="21:26" x14ac:dyDescent="0.25">
      <c r="U89">
        <v>8</v>
      </c>
      <c r="V89" s="56" t="s">
        <v>49</v>
      </c>
      <c r="W89" s="56">
        <v>27</v>
      </c>
      <c r="X89" s="56" t="s">
        <v>68</v>
      </c>
      <c r="Y89" s="56">
        <v>43</v>
      </c>
      <c r="Z89" s="56" t="s">
        <v>84</v>
      </c>
    </row>
    <row r="90" spans="21:26" x14ac:dyDescent="0.25">
      <c r="U90">
        <v>9</v>
      </c>
      <c r="V90" s="56" t="s">
        <v>50</v>
      </c>
      <c r="W90" s="56">
        <v>28</v>
      </c>
      <c r="X90" s="56" t="s">
        <v>69</v>
      </c>
      <c r="Y90" s="56">
        <v>44</v>
      </c>
      <c r="Z90" s="56" t="s">
        <v>85</v>
      </c>
    </row>
    <row r="91" spans="21:26" x14ac:dyDescent="0.25">
      <c r="U91">
        <v>10</v>
      </c>
      <c r="V91" s="56" t="s">
        <v>51</v>
      </c>
      <c r="W91" s="58">
        <v>29</v>
      </c>
      <c r="X91" s="56" t="s">
        <v>70</v>
      </c>
      <c r="Y91" s="56">
        <v>45</v>
      </c>
      <c r="Z91" s="56" t="s">
        <v>86</v>
      </c>
    </row>
    <row r="92" spans="21:26" x14ac:dyDescent="0.25">
      <c r="U92">
        <v>11</v>
      </c>
      <c r="V92" s="56" t="s">
        <v>52</v>
      </c>
      <c r="W92" s="58">
        <v>30</v>
      </c>
      <c r="X92" s="56" t="s">
        <v>71</v>
      </c>
      <c r="Y92" s="56">
        <v>46</v>
      </c>
      <c r="Z92" s="56" t="s">
        <v>87</v>
      </c>
    </row>
    <row r="93" spans="21:26" x14ac:dyDescent="0.25">
      <c r="U93">
        <v>12</v>
      </c>
      <c r="V93" s="56" t="s">
        <v>53</v>
      </c>
      <c r="W93" s="58">
        <v>31</v>
      </c>
      <c r="X93" s="56" t="s">
        <v>72</v>
      </c>
      <c r="Y93" s="56">
        <v>47</v>
      </c>
      <c r="Z93" s="56" t="s">
        <v>88</v>
      </c>
    </row>
    <row r="94" spans="21:26" x14ac:dyDescent="0.25">
      <c r="U94">
        <v>13</v>
      </c>
      <c r="V94" s="56" t="s">
        <v>54</v>
      </c>
      <c r="W94" s="58">
        <v>32</v>
      </c>
      <c r="X94" s="56" t="s">
        <v>73</v>
      </c>
      <c r="Y94" s="56">
        <v>48</v>
      </c>
      <c r="Z94" s="56" t="s">
        <v>89</v>
      </c>
    </row>
    <row r="95" spans="21:26" x14ac:dyDescent="0.25">
      <c r="U95">
        <v>14</v>
      </c>
      <c r="V95" s="56" t="s">
        <v>55</v>
      </c>
      <c r="W95" s="58">
        <v>33</v>
      </c>
      <c r="X95" s="56" t="s">
        <v>74</v>
      </c>
      <c r="Y95" s="56">
        <v>49</v>
      </c>
      <c r="Z95" s="56" t="s">
        <v>90</v>
      </c>
    </row>
    <row r="96" spans="21:26" x14ac:dyDescent="0.25">
      <c r="U96">
        <v>15</v>
      </c>
      <c r="V96" s="57" t="s">
        <v>56</v>
      </c>
      <c r="W96" s="58">
        <v>34</v>
      </c>
      <c r="X96" s="56" t="s">
        <v>75</v>
      </c>
      <c r="Y96" s="56">
        <v>50</v>
      </c>
      <c r="Z96" s="56" t="s">
        <v>91</v>
      </c>
    </row>
    <row r="97" spans="20:26" x14ac:dyDescent="0.25">
      <c r="U97">
        <v>16</v>
      </c>
      <c r="V97" s="56" t="s">
        <v>57</v>
      </c>
      <c r="W97" s="58">
        <v>35</v>
      </c>
      <c r="X97" s="57" t="s">
        <v>76</v>
      </c>
      <c r="Y97" s="56">
        <v>51</v>
      </c>
      <c r="Z97" s="56" t="s">
        <v>92</v>
      </c>
    </row>
    <row r="98" spans="20:26" x14ac:dyDescent="0.25">
      <c r="U98">
        <v>17</v>
      </c>
      <c r="V98" s="56" t="s">
        <v>58</v>
      </c>
      <c r="W98" s="58"/>
      <c r="Y98" s="56">
        <v>52</v>
      </c>
      <c r="Z98" s="57" t="s">
        <v>93</v>
      </c>
    </row>
    <row r="99" spans="20:26" x14ac:dyDescent="0.25">
      <c r="U99">
        <v>18</v>
      </c>
      <c r="V99" s="56" t="s">
        <v>59</v>
      </c>
      <c r="W99" s="58"/>
      <c r="Y99" s="56">
        <v>53</v>
      </c>
      <c r="Z99" s="56" t="s">
        <v>94</v>
      </c>
    </row>
    <row r="100" spans="20:26" x14ac:dyDescent="0.25">
      <c r="U100">
        <v>19</v>
      </c>
      <c r="V100" s="56" t="s">
        <v>60</v>
      </c>
      <c r="W100" s="58"/>
      <c r="Y100" s="56">
        <v>54</v>
      </c>
      <c r="Z100" s="56" t="s">
        <v>95</v>
      </c>
    </row>
    <row r="101" spans="20:26" x14ac:dyDescent="0.25">
      <c r="Y101" s="56">
        <v>55</v>
      </c>
      <c r="Z101" s="56" t="s">
        <v>96</v>
      </c>
    </row>
    <row r="102" spans="20:26" x14ac:dyDescent="0.25">
      <c r="V102" s="3" t="s">
        <v>417</v>
      </c>
      <c r="Y102" s="56">
        <v>56</v>
      </c>
      <c r="Z102" s="56" t="s">
        <v>418</v>
      </c>
    </row>
    <row r="103" spans="20:26" ht="22.5" x14ac:dyDescent="0.25">
      <c r="T103" s="3" t="s">
        <v>419</v>
      </c>
      <c r="V103" s="56" t="s">
        <v>420</v>
      </c>
    </row>
    <row r="104" spans="20:26" ht="22.5" x14ac:dyDescent="0.25">
      <c r="T104" t="s">
        <v>421</v>
      </c>
      <c r="V104" s="56" t="s">
        <v>422</v>
      </c>
    </row>
    <row r="105" spans="20:26" ht="22.5" x14ac:dyDescent="0.25">
      <c r="T105" t="s">
        <v>423</v>
      </c>
      <c r="V105" s="56" t="s">
        <v>424</v>
      </c>
      <c r="X105" t="s">
        <v>425</v>
      </c>
    </row>
    <row r="106" spans="20:26" ht="22.5" x14ac:dyDescent="0.25">
      <c r="T106" t="s">
        <v>426</v>
      </c>
      <c r="V106" s="56" t="s">
        <v>427</v>
      </c>
      <c r="X106" t="s">
        <v>428</v>
      </c>
    </row>
    <row r="107" spans="20:26" ht="22.5" x14ac:dyDescent="0.25">
      <c r="T107" t="s">
        <v>429</v>
      </c>
      <c r="V107" s="56" t="s">
        <v>430</v>
      </c>
      <c r="X107" t="s">
        <v>431</v>
      </c>
    </row>
    <row r="108" spans="20:26" ht="22.5" x14ac:dyDescent="0.25">
      <c r="V108" s="56" t="s">
        <v>432</v>
      </c>
    </row>
    <row r="109" spans="20:26" x14ac:dyDescent="0.25">
      <c r="V109" s="56" t="s">
        <v>433</v>
      </c>
    </row>
    <row r="112" spans="20:26" x14ac:dyDescent="0.25">
      <c r="V112" s="3" t="s">
        <v>434</v>
      </c>
    </row>
    <row r="113" spans="22:22" x14ac:dyDescent="0.25">
      <c r="V113" t="s">
        <v>105</v>
      </c>
    </row>
    <row r="114" spans="22:22" x14ac:dyDescent="0.25">
      <c r="V114" t="s">
        <v>106</v>
      </c>
    </row>
    <row r="115" spans="22:22" x14ac:dyDescent="0.25">
      <c r="V115" t="s">
        <v>107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79856-2725-4C71-B9F6-6FD75C575944}">
  <sheetPr>
    <tabColor rgb="FF00B0F0"/>
  </sheetPr>
  <dimension ref="A1:J1012"/>
  <sheetViews>
    <sheetView zoomScaleNormal="100" workbookViewId="0">
      <pane ySplit="1" topLeftCell="A2" activePane="bottomLeft" state="frozen"/>
      <selection activeCell="H1" sqref="H1"/>
      <selection pane="bottomLeft" activeCell="G9" sqref="G9"/>
    </sheetView>
  </sheetViews>
  <sheetFormatPr defaultRowHeight="15" x14ac:dyDescent="0.25"/>
  <cols>
    <col min="1" max="1" width="4.28515625" customWidth="1"/>
    <col min="2" max="2" width="14.7109375" customWidth="1"/>
    <col min="3" max="3" width="14.28515625" customWidth="1"/>
    <col min="4" max="4" width="19.28515625" customWidth="1"/>
    <col min="5" max="5" width="22.140625" customWidth="1"/>
    <col min="6" max="6" width="25.7109375" customWidth="1"/>
    <col min="7" max="7" width="21.7109375" customWidth="1"/>
    <col min="8" max="8" width="14.5703125" customWidth="1"/>
    <col min="9" max="9" width="23.140625" customWidth="1"/>
    <col min="10" max="10" width="36.42578125" customWidth="1"/>
  </cols>
  <sheetData>
    <row r="1" spans="1:10" ht="36" x14ac:dyDescent="0.25">
      <c r="A1" s="1" t="s">
        <v>15</v>
      </c>
      <c r="B1" s="1" t="s">
        <v>269</v>
      </c>
      <c r="C1" s="59" t="s">
        <v>14</v>
      </c>
      <c r="D1" s="85" t="s">
        <v>512</v>
      </c>
      <c r="E1" s="167" t="s">
        <v>440</v>
      </c>
      <c r="F1" s="160" t="s">
        <v>511</v>
      </c>
      <c r="G1" s="161" t="s">
        <v>510</v>
      </c>
      <c r="H1" s="60" t="s">
        <v>531</v>
      </c>
      <c r="I1" s="256" t="s">
        <v>7</v>
      </c>
      <c r="J1" s="257"/>
    </row>
    <row r="2" spans="1:10" ht="18.75" customHeight="1" x14ac:dyDescent="0.25">
      <c r="A2" s="258" t="str">
        <f>'INITIAL SETUP'!A1</f>
        <v>WV Bureau for Behavioral Health - Adult Mental Health Services (Group Homes, Day Support)  R20240601</v>
      </c>
      <c r="B2" s="259"/>
      <c r="C2" s="259"/>
      <c r="D2" s="259"/>
      <c r="E2" s="259"/>
      <c r="F2" s="259"/>
      <c r="G2" s="259"/>
      <c r="H2" s="259"/>
      <c r="I2" s="259"/>
      <c r="J2" s="260"/>
    </row>
    <row r="3" spans="1:10" ht="18.75" customHeight="1" x14ac:dyDescent="0.25">
      <c r="A3" s="261" t="str">
        <f>'INITIAL SETUP'!A2</f>
        <v>Grant Year:  FY 2025 (07/01/2024 - 06/30/2025)</v>
      </c>
      <c r="B3" s="262"/>
      <c r="C3" s="262"/>
      <c r="D3" s="262"/>
      <c r="E3" s="262"/>
      <c r="F3" s="262"/>
      <c r="G3" s="262"/>
      <c r="H3" s="262"/>
      <c r="I3" s="262"/>
      <c r="J3" s="263"/>
    </row>
    <row r="4" spans="1:10" ht="18.75" customHeight="1" x14ac:dyDescent="0.25">
      <c r="A4" s="225" t="str">
        <f>'INITIAL SETUP'!A3</f>
        <v xml:space="preserve">Program reports need to be submitted electronically, via e-mail to BBHReporting@wv.gov  within 25 calendar days of the end of each month </v>
      </c>
      <c r="B4" s="226"/>
      <c r="C4" s="226"/>
      <c r="D4" s="226"/>
      <c r="E4" s="226"/>
      <c r="F4" s="226"/>
      <c r="G4" s="226"/>
      <c r="H4" s="226"/>
      <c r="I4" s="226"/>
      <c r="J4" s="227"/>
    </row>
    <row r="5" spans="1:10" x14ac:dyDescent="0.25">
      <c r="A5" s="200" t="s">
        <v>8</v>
      </c>
      <c r="B5" s="201"/>
      <c r="C5" s="201"/>
      <c r="D5" s="202"/>
      <c r="E5" s="266">
        <f>'INITIAL SETUP'!L4</f>
        <v>0</v>
      </c>
      <c r="F5" s="267"/>
      <c r="G5" s="268"/>
      <c r="H5" s="210" t="s">
        <v>2</v>
      </c>
      <c r="I5" s="212"/>
      <c r="J5" s="42">
        <f>'INITIAL SETUP'!AJ4</f>
        <v>0</v>
      </c>
    </row>
    <row r="6" spans="1:10" x14ac:dyDescent="0.25">
      <c r="A6" s="200" t="s">
        <v>10</v>
      </c>
      <c r="B6" s="201"/>
      <c r="C6" s="201"/>
      <c r="D6" s="202"/>
      <c r="E6" s="266">
        <f>'INITIAL SETUP'!L5</f>
        <v>0</v>
      </c>
      <c r="F6" s="267"/>
      <c r="G6" s="268"/>
      <c r="H6" s="210" t="s">
        <v>9</v>
      </c>
      <c r="I6" s="212"/>
      <c r="J6" s="42">
        <f>'INITIAL SETUP'!AJ5</f>
        <v>0</v>
      </c>
    </row>
    <row r="7" spans="1:10" ht="15" customHeight="1" x14ac:dyDescent="0.25">
      <c r="A7" s="228" t="s">
        <v>0</v>
      </c>
      <c r="B7" s="229"/>
      <c r="C7" s="229"/>
      <c r="D7" s="230"/>
      <c r="E7" s="271">
        <f>'INITIAL SETUP'!L6</f>
        <v>0</v>
      </c>
      <c r="F7" s="272"/>
      <c r="G7" s="273"/>
      <c r="H7" s="210" t="s">
        <v>166</v>
      </c>
      <c r="I7" s="212"/>
      <c r="J7" s="42">
        <f>'INITIAL SETUP'!AJ6</f>
        <v>0</v>
      </c>
    </row>
    <row r="8" spans="1:10" x14ac:dyDescent="0.25">
      <c r="A8" s="231"/>
      <c r="B8" s="232"/>
      <c r="C8" s="232"/>
      <c r="D8" s="233"/>
      <c r="E8" s="274"/>
      <c r="F8" s="275"/>
      <c r="G8" s="276"/>
      <c r="H8" s="200" t="s">
        <v>12</v>
      </c>
      <c r="I8" s="202"/>
      <c r="J8" s="42">
        <f>'INITIAL SETUP'!AJ7</f>
        <v>0</v>
      </c>
    </row>
    <row r="9" spans="1:10" x14ac:dyDescent="0.25">
      <c r="A9" s="200" t="s">
        <v>11</v>
      </c>
      <c r="B9" s="201"/>
      <c r="C9" s="201"/>
      <c r="D9" s="202"/>
      <c r="E9" s="269" t="str">
        <f>'INITIAL SETUP'!O8</f>
        <v>July</v>
      </c>
      <c r="F9" s="270"/>
      <c r="G9" s="43">
        <f>'INITIAL SETUP'!V8</f>
        <v>2024</v>
      </c>
      <c r="H9" s="200" t="s">
        <v>13</v>
      </c>
      <c r="I9" s="202"/>
      <c r="J9" s="44">
        <f>'INITIAL SETUP'!AJ8</f>
        <v>0</v>
      </c>
    </row>
    <row r="10" spans="1:10" x14ac:dyDescent="0.25">
      <c r="A10" s="264" t="s">
        <v>146</v>
      </c>
      <c r="B10" s="264"/>
      <c r="C10" s="264"/>
      <c r="D10" s="264"/>
      <c r="E10" s="264"/>
      <c r="F10" s="264"/>
      <c r="G10" s="264"/>
      <c r="H10" s="264"/>
      <c r="I10" s="264"/>
      <c r="J10" s="264"/>
    </row>
    <row r="11" spans="1:10" ht="30" customHeight="1" x14ac:dyDescent="0.25">
      <c r="A11" s="265" t="s">
        <v>509</v>
      </c>
      <c r="B11" s="265"/>
      <c r="C11" s="265"/>
      <c r="D11" s="265"/>
      <c r="E11" s="265"/>
      <c r="F11" s="265"/>
      <c r="G11" s="265"/>
      <c r="H11" s="265"/>
      <c r="I11" s="265"/>
      <c r="J11" s="265"/>
    </row>
    <row r="12" spans="1:10" ht="70.150000000000006" customHeight="1" x14ac:dyDescent="0.25">
      <c r="A12" s="1" t="s">
        <v>15</v>
      </c>
      <c r="B12" s="45" t="s">
        <v>269</v>
      </c>
      <c r="C12" s="62" t="s">
        <v>14</v>
      </c>
      <c r="D12" s="85" t="s">
        <v>512</v>
      </c>
      <c r="E12" s="99" t="s">
        <v>440</v>
      </c>
      <c r="F12" s="162" t="s">
        <v>511</v>
      </c>
      <c r="G12" s="165" t="s">
        <v>510</v>
      </c>
      <c r="H12" s="63" t="s">
        <v>268</v>
      </c>
      <c r="I12" s="252" t="s">
        <v>7</v>
      </c>
      <c r="J12" s="253"/>
    </row>
    <row r="13" spans="1:10" ht="60" customHeight="1" x14ac:dyDescent="0.25">
      <c r="A13" s="1">
        <f>ROW(A1)</f>
        <v>1</v>
      </c>
      <c r="B13" s="91"/>
      <c r="C13" s="29"/>
      <c r="D13" s="98"/>
      <c r="E13" s="100"/>
      <c r="F13" s="163"/>
      <c r="G13" s="166"/>
      <c r="H13" s="61"/>
      <c r="I13" s="254"/>
      <c r="J13" s="255"/>
    </row>
    <row r="14" spans="1:10" ht="60" customHeight="1" x14ac:dyDescent="0.25">
      <c r="A14" s="1">
        <f t="shared" ref="A14:A77" si="0">ROW(A2)</f>
        <v>2</v>
      </c>
      <c r="B14" s="92"/>
      <c r="C14" s="29"/>
      <c r="D14" s="98"/>
      <c r="E14" s="100"/>
      <c r="F14" s="163"/>
      <c r="G14" s="166"/>
      <c r="H14" s="61"/>
      <c r="I14" s="254"/>
      <c r="J14" s="255"/>
    </row>
    <row r="15" spans="1:10" ht="60" customHeight="1" x14ac:dyDescent="0.25">
      <c r="A15" s="1">
        <f t="shared" si="0"/>
        <v>3</v>
      </c>
      <c r="B15" s="92"/>
      <c r="C15" s="29"/>
      <c r="D15" s="98"/>
      <c r="E15" s="100"/>
      <c r="F15" s="163"/>
      <c r="G15" s="166"/>
      <c r="H15" s="61"/>
      <c r="I15" s="254"/>
      <c r="J15" s="255"/>
    </row>
    <row r="16" spans="1:10" ht="60" customHeight="1" x14ac:dyDescent="0.25">
      <c r="A16" s="1">
        <f t="shared" si="0"/>
        <v>4</v>
      </c>
      <c r="B16" s="92"/>
      <c r="C16" s="29"/>
      <c r="D16" s="98"/>
      <c r="E16" s="100"/>
      <c r="F16" s="163"/>
      <c r="G16" s="166"/>
      <c r="H16" s="61"/>
      <c r="I16" s="254"/>
      <c r="J16" s="255"/>
    </row>
    <row r="17" spans="1:10" ht="60" customHeight="1" x14ac:dyDescent="0.25">
      <c r="A17" s="1">
        <f t="shared" si="0"/>
        <v>5</v>
      </c>
      <c r="B17" s="92"/>
      <c r="C17" s="29"/>
      <c r="D17" s="98"/>
      <c r="E17" s="100"/>
      <c r="F17" s="163"/>
      <c r="G17" s="166"/>
      <c r="H17" s="61"/>
      <c r="I17" s="254"/>
      <c r="J17" s="255"/>
    </row>
    <row r="18" spans="1:10" ht="60" customHeight="1" x14ac:dyDescent="0.25">
      <c r="A18" s="1">
        <f t="shared" si="0"/>
        <v>6</v>
      </c>
      <c r="B18" s="92"/>
      <c r="C18" s="29"/>
      <c r="D18" s="98"/>
      <c r="E18" s="100"/>
      <c r="F18" s="163"/>
      <c r="G18" s="166"/>
      <c r="H18" s="61"/>
      <c r="I18" s="254"/>
      <c r="J18" s="255"/>
    </row>
    <row r="19" spans="1:10" ht="60" customHeight="1" x14ac:dyDescent="0.25">
      <c r="A19" s="1">
        <f t="shared" si="0"/>
        <v>7</v>
      </c>
      <c r="B19" s="92"/>
      <c r="C19" s="29"/>
      <c r="D19" s="98"/>
      <c r="E19" s="100"/>
      <c r="F19" s="163"/>
      <c r="G19" s="166"/>
      <c r="H19" s="61"/>
      <c r="I19" s="254"/>
      <c r="J19" s="255"/>
    </row>
    <row r="20" spans="1:10" ht="60" customHeight="1" x14ac:dyDescent="0.25">
      <c r="A20" s="1">
        <f t="shared" si="0"/>
        <v>8</v>
      </c>
      <c r="B20" s="92"/>
      <c r="C20" s="29"/>
      <c r="D20" s="98"/>
      <c r="E20" s="100"/>
      <c r="F20" s="163"/>
      <c r="G20" s="166"/>
      <c r="H20" s="61"/>
      <c r="I20" s="254"/>
      <c r="J20" s="255"/>
    </row>
    <row r="21" spans="1:10" ht="60" customHeight="1" x14ac:dyDescent="0.25">
      <c r="A21" s="1">
        <f t="shared" si="0"/>
        <v>9</v>
      </c>
      <c r="B21" s="92"/>
      <c r="C21" s="29"/>
      <c r="D21" s="98"/>
      <c r="E21" s="100"/>
      <c r="F21" s="164"/>
      <c r="G21" s="166"/>
      <c r="H21" s="61"/>
      <c r="I21" s="254"/>
      <c r="J21" s="255"/>
    </row>
    <row r="22" spans="1:10" ht="60" customHeight="1" x14ac:dyDescent="0.25">
      <c r="A22" s="1">
        <f t="shared" si="0"/>
        <v>10</v>
      </c>
      <c r="B22" s="92"/>
      <c r="C22" s="29"/>
      <c r="D22" s="98"/>
      <c r="E22" s="100"/>
      <c r="F22" s="164"/>
      <c r="G22" s="166"/>
      <c r="H22" s="61"/>
      <c r="I22" s="254"/>
      <c r="J22" s="255"/>
    </row>
    <row r="23" spans="1:10" ht="60" customHeight="1" x14ac:dyDescent="0.25">
      <c r="A23" s="1">
        <f t="shared" si="0"/>
        <v>11</v>
      </c>
      <c r="B23" s="92"/>
      <c r="C23" s="29"/>
      <c r="D23" s="98"/>
      <c r="E23" s="100"/>
      <c r="F23" s="163"/>
      <c r="G23" s="166"/>
      <c r="H23" s="61"/>
      <c r="I23" s="254"/>
      <c r="J23" s="255"/>
    </row>
    <row r="24" spans="1:10" ht="60" customHeight="1" x14ac:dyDescent="0.25">
      <c r="A24" s="1">
        <f t="shared" si="0"/>
        <v>12</v>
      </c>
      <c r="B24" s="92"/>
      <c r="C24" s="29"/>
      <c r="D24" s="98"/>
      <c r="E24" s="100"/>
      <c r="F24" s="163"/>
      <c r="G24" s="166"/>
      <c r="H24" s="61"/>
      <c r="I24" s="254"/>
      <c r="J24" s="255"/>
    </row>
    <row r="25" spans="1:10" ht="60" customHeight="1" x14ac:dyDescent="0.25">
      <c r="A25" s="1">
        <f t="shared" si="0"/>
        <v>13</v>
      </c>
      <c r="B25" s="92"/>
      <c r="C25" s="29"/>
      <c r="D25" s="98"/>
      <c r="E25" s="100"/>
      <c r="F25" s="163"/>
      <c r="G25" s="166"/>
      <c r="H25" s="61"/>
      <c r="I25" s="254"/>
      <c r="J25" s="255"/>
    </row>
    <row r="26" spans="1:10" ht="60" customHeight="1" x14ac:dyDescent="0.25">
      <c r="A26" s="1">
        <f t="shared" si="0"/>
        <v>14</v>
      </c>
      <c r="B26" s="92"/>
      <c r="C26" s="29"/>
      <c r="D26" s="98"/>
      <c r="E26" s="100"/>
      <c r="F26" s="163"/>
      <c r="G26" s="166"/>
      <c r="H26" s="61"/>
      <c r="I26" s="254"/>
      <c r="J26" s="255"/>
    </row>
    <row r="27" spans="1:10" ht="60" customHeight="1" x14ac:dyDescent="0.25">
      <c r="A27" s="1">
        <f t="shared" si="0"/>
        <v>15</v>
      </c>
      <c r="B27" s="92"/>
      <c r="C27" s="29"/>
      <c r="D27" s="98"/>
      <c r="E27" s="100"/>
      <c r="F27" s="163"/>
      <c r="G27" s="166"/>
      <c r="H27" s="61"/>
      <c r="I27" s="254"/>
      <c r="J27" s="255"/>
    </row>
    <row r="28" spans="1:10" ht="60" customHeight="1" x14ac:dyDescent="0.25">
      <c r="A28" s="1">
        <f t="shared" si="0"/>
        <v>16</v>
      </c>
      <c r="B28" s="92"/>
      <c r="C28" s="29"/>
      <c r="D28" s="98"/>
      <c r="E28" s="100"/>
      <c r="F28" s="163"/>
      <c r="G28" s="166"/>
      <c r="H28" s="61"/>
      <c r="I28" s="254"/>
      <c r="J28" s="255"/>
    </row>
    <row r="29" spans="1:10" ht="60" customHeight="1" x14ac:dyDescent="0.25">
      <c r="A29" s="1">
        <f t="shared" si="0"/>
        <v>17</v>
      </c>
      <c r="B29" s="92"/>
      <c r="C29" s="29"/>
      <c r="D29" s="98"/>
      <c r="E29" s="100"/>
      <c r="F29" s="163"/>
      <c r="G29" s="166"/>
      <c r="H29" s="61"/>
      <c r="I29" s="254"/>
      <c r="J29" s="255"/>
    </row>
    <row r="30" spans="1:10" ht="60" customHeight="1" x14ac:dyDescent="0.25">
      <c r="A30" s="1">
        <f t="shared" si="0"/>
        <v>18</v>
      </c>
      <c r="B30" s="92"/>
      <c r="C30" s="29"/>
      <c r="D30" s="98"/>
      <c r="E30" s="100"/>
      <c r="F30" s="163"/>
      <c r="G30" s="166"/>
      <c r="H30" s="61"/>
      <c r="I30" s="254"/>
      <c r="J30" s="255"/>
    </row>
    <row r="31" spans="1:10" ht="60" customHeight="1" x14ac:dyDescent="0.25">
      <c r="A31" s="1">
        <f t="shared" si="0"/>
        <v>19</v>
      </c>
      <c r="B31" s="92"/>
      <c r="C31" s="29"/>
      <c r="D31" s="98"/>
      <c r="E31" s="100"/>
      <c r="F31" s="164"/>
      <c r="G31" s="166"/>
      <c r="H31" s="61"/>
      <c r="I31" s="254"/>
      <c r="J31" s="255"/>
    </row>
    <row r="32" spans="1:10" ht="60" customHeight="1" x14ac:dyDescent="0.25">
      <c r="A32" s="1">
        <f t="shared" si="0"/>
        <v>20</v>
      </c>
      <c r="B32" s="92"/>
      <c r="C32" s="29"/>
      <c r="D32" s="98"/>
      <c r="E32" s="100"/>
      <c r="F32" s="164"/>
      <c r="G32" s="166"/>
      <c r="H32" s="61"/>
      <c r="I32" s="254"/>
      <c r="J32" s="255"/>
    </row>
    <row r="33" spans="1:10" ht="60" customHeight="1" x14ac:dyDescent="0.25">
      <c r="A33" s="1">
        <f t="shared" si="0"/>
        <v>21</v>
      </c>
      <c r="B33" s="92"/>
      <c r="C33" s="29"/>
      <c r="D33" s="98"/>
      <c r="E33" s="100"/>
      <c r="F33" s="163"/>
      <c r="G33" s="166"/>
      <c r="H33" s="61"/>
      <c r="I33" s="254"/>
      <c r="J33" s="255"/>
    </row>
    <row r="34" spans="1:10" ht="60" customHeight="1" x14ac:dyDescent="0.25">
      <c r="A34" s="1">
        <f t="shared" si="0"/>
        <v>22</v>
      </c>
      <c r="B34" s="92"/>
      <c r="C34" s="29"/>
      <c r="D34" s="98"/>
      <c r="E34" s="100"/>
      <c r="F34" s="163"/>
      <c r="G34" s="166"/>
      <c r="H34" s="61"/>
      <c r="I34" s="254"/>
      <c r="J34" s="255"/>
    </row>
    <row r="35" spans="1:10" ht="60" customHeight="1" x14ac:dyDescent="0.25">
      <c r="A35" s="1">
        <f t="shared" si="0"/>
        <v>23</v>
      </c>
      <c r="B35" s="92"/>
      <c r="C35" s="29"/>
      <c r="D35" s="98"/>
      <c r="E35" s="100"/>
      <c r="F35" s="163"/>
      <c r="G35" s="166"/>
      <c r="H35" s="61"/>
      <c r="I35" s="254"/>
      <c r="J35" s="255"/>
    </row>
    <row r="36" spans="1:10" ht="60" customHeight="1" x14ac:dyDescent="0.25">
      <c r="A36" s="1">
        <f t="shared" si="0"/>
        <v>24</v>
      </c>
      <c r="B36" s="92"/>
      <c r="C36" s="29"/>
      <c r="D36" s="98"/>
      <c r="E36" s="100"/>
      <c r="F36" s="163"/>
      <c r="G36" s="166"/>
      <c r="H36" s="61"/>
      <c r="I36" s="254"/>
      <c r="J36" s="255"/>
    </row>
    <row r="37" spans="1:10" ht="60" customHeight="1" x14ac:dyDescent="0.25">
      <c r="A37" s="1">
        <f t="shared" si="0"/>
        <v>25</v>
      </c>
      <c r="B37" s="92"/>
      <c r="C37" s="29"/>
      <c r="D37" s="98"/>
      <c r="E37" s="100"/>
      <c r="F37" s="163"/>
      <c r="G37" s="166"/>
      <c r="H37" s="61"/>
      <c r="I37" s="254"/>
      <c r="J37" s="255"/>
    </row>
    <row r="38" spans="1:10" ht="60" customHeight="1" x14ac:dyDescent="0.25">
      <c r="A38" s="1">
        <f t="shared" si="0"/>
        <v>26</v>
      </c>
      <c r="B38" s="92"/>
      <c r="C38" s="29"/>
      <c r="D38" s="98"/>
      <c r="E38" s="100"/>
      <c r="F38" s="163"/>
      <c r="G38" s="166"/>
      <c r="H38" s="61"/>
      <c r="I38" s="254"/>
      <c r="J38" s="255"/>
    </row>
    <row r="39" spans="1:10" ht="60" customHeight="1" x14ac:dyDescent="0.25">
      <c r="A39" s="1">
        <f t="shared" si="0"/>
        <v>27</v>
      </c>
      <c r="B39" s="92"/>
      <c r="C39" s="29"/>
      <c r="D39" s="98"/>
      <c r="E39" s="100"/>
      <c r="F39" s="163"/>
      <c r="G39" s="166"/>
      <c r="H39" s="61"/>
      <c r="I39" s="254"/>
      <c r="J39" s="255"/>
    </row>
    <row r="40" spans="1:10" ht="60" customHeight="1" x14ac:dyDescent="0.25">
      <c r="A40" s="1">
        <f t="shared" si="0"/>
        <v>28</v>
      </c>
      <c r="B40" s="92"/>
      <c r="C40" s="29"/>
      <c r="D40" s="98"/>
      <c r="E40" s="100"/>
      <c r="F40" s="163"/>
      <c r="G40" s="166"/>
      <c r="H40" s="61"/>
      <c r="I40" s="254"/>
      <c r="J40" s="255"/>
    </row>
    <row r="41" spans="1:10" ht="60" customHeight="1" x14ac:dyDescent="0.25">
      <c r="A41" s="1">
        <f t="shared" si="0"/>
        <v>29</v>
      </c>
      <c r="B41" s="92"/>
      <c r="C41" s="29"/>
      <c r="D41" s="98"/>
      <c r="E41" s="100"/>
      <c r="F41" s="164"/>
      <c r="G41" s="166"/>
      <c r="H41" s="61"/>
      <c r="I41" s="254"/>
      <c r="J41" s="255"/>
    </row>
    <row r="42" spans="1:10" ht="60" customHeight="1" x14ac:dyDescent="0.25">
      <c r="A42" s="1">
        <f t="shared" si="0"/>
        <v>30</v>
      </c>
      <c r="B42" s="92"/>
      <c r="C42" s="29"/>
      <c r="D42" s="98"/>
      <c r="E42" s="100"/>
      <c r="F42" s="164"/>
      <c r="G42" s="166"/>
      <c r="H42" s="61"/>
      <c r="I42" s="254"/>
      <c r="J42" s="255"/>
    </row>
    <row r="43" spans="1:10" ht="60" customHeight="1" x14ac:dyDescent="0.25">
      <c r="A43" s="1">
        <f t="shared" si="0"/>
        <v>31</v>
      </c>
      <c r="B43" s="92"/>
      <c r="C43" s="29"/>
      <c r="D43" s="98"/>
      <c r="E43" s="100"/>
      <c r="F43" s="163"/>
      <c r="G43" s="166"/>
      <c r="H43" s="61"/>
      <c r="I43" s="254"/>
      <c r="J43" s="255"/>
    </row>
    <row r="44" spans="1:10" ht="60" customHeight="1" x14ac:dyDescent="0.25">
      <c r="A44" s="1">
        <f t="shared" si="0"/>
        <v>32</v>
      </c>
      <c r="B44" s="92"/>
      <c r="C44" s="29"/>
      <c r="D44" s="98"/>
      <c r="E44" s="100"/>
      <c r="F44" s="163"/>
      <c r="G44" s="166"/>
      <c r="H44" s="61"/>
      <c r="I44" s="254"/>
      <c r="J44" s="255"/>
    </row>
    <row r="45" spans="1:10" ht="60" customHeight="1" x14ac:dyDescent="0.25">
      <c r="A45" s="1">
        <f t="shared" si="0"/>
        <v>33</v>
      </c>
      <c r="B45" s="92"/>
      <c r="C45" s="29"/>
      <c r="D45" s="98"/>
      <c r="E45" s="100"/>
      <c r="F45" s="163"/>
      <c r="G45" s="166"/>
      <c r="H45" s="61"/>
      <c r="I45" s="254"/>
      <c r="J45" s="255"/>
    </row>
    <row r="46" spans="1:10" ht="60" customHeight="1" x14ac:dyDescent="0.25">
      <c r="A46" s="1">
        <f t="shared" si="0"/>
        <v>34</v>
      </c>
      <c r="B46" s="92"/>
      <c r="C46" s="29"/>
      <c r="D46" s="98"/>
      <c r="E46" s="100"/>
      <c r="F46" s="163"/>
      <c r="G46" s="166"/>
      <c r="H46" s="61"/>
      <c r="I46" s="254"/>
      <c r="J46" s="255"/>
    </row>
    <row r="47" spans="1:10" ht="60" customHeight="1" x14ac:dyDescent="0.25">
      <c r="A47" s="1">
        <f t="shared" si="0"/>
        <v>35</v>
      </c>
      <c r="B47" s="92"/>
      <c r="C47" s="29"/>
      <c r="D47" s="98"/>
      <c r="E47" s="100"/>
      <c r="F47" s="163"/>
      <c r="G47" s="166"/>
      <c r="H47" s="61"/>
      <c r="I47" s="254"/>
      <c r="J47" s="255"/>
    </row>
    <row r="48" spans="1:10" ht="60" customHeight="1" x14ac:dyDescent="0.25">
      <c r="A48" s="1">
        <f t="shared" si="0"/>
        <v>36</v>
      </c>
      <c r="B48" s="92"/>
      <c r="C48" s="29"/>
      <c r="D48" s="98"/>
      <c r="E48" s="100"/>
      <c r="F48" s="163"/>
      <c r="G48" s="166"/>
      <c r="H48" s="61"/>
      <c r="I48" s="254"/>
      <c r="J48" s="255"/>
    </row>
    <row r="49" spans="1:10" ht="60" customHeight="1" x14ac:dyDescent="0.25">
      <c r="A49" s="1">
        <f t="shared" si="0"/>
        <v>37</v>
      </c>
      <c r="B49" s="92"/>
      <c r="C49" s="29"/>
      <c r="D49" s="98"/>
      <c r="E49" s="100"/>
      <c r="F49" s="163"/>
      <c r="G49" s="166"/>
      <c r="H49" s="61"/>
      <c r="I49" s="254"/>
      <c r="J49" s="255"/>
    </row>
    <row r="50" spans="1:10" ht="60" customHeight="1" x14ac:dyDescent="0.25">
      <c r="A50" s="1">
        <f t="shared" si="0"/>
        <v>38</v>
      </c>
      <c r="B50" s="92"/>
      <c r="C50" s="29"/>
      <c r="D50" s="98"/>
      <c r="E50" s="100"/>
      <c r="F50" s="163"/>
      <c r="G50" s="166"/>
      <c r="H50" s="61"/>
      <c r="I50" s="254"/>
      <c r="J50" s="255"/>
    </row>
    <row r="51" spans="1:10" ht="60" customHeight="1" x14ac:dyDescent="0.25">
      <c r="A51" s="1">
        <f t="shared" si="0"/>
        <v>39</v>
      </c>
      <c r="B51" s="92"/>
      <c r="C51" s="29"/>
      <c r="D51" s="98"/>
      <c r="E51" s="100"/>
      <c r="F51" s="164"/>
      <c r="G51" s="166"/>
      <c r="H51" s="61"/>
      <c r="I51" s="254"/>
      <c r="J51" s="255"/>
    </row>
    <row r="52" spans="1:10" ht="60" customHeight="1" x14ac:dyDescent="0.25">
      <c r="A52" s="1">
        <f t="shared" si="0"/>
        <v>40</v>
      </c>
      <c r="B52" s="92"/>
      <c r="C52" s="29"/>
      <c r="D52" s="98"/>
      <c r="E52" s="100"/>
      <c r="F52" s="164"/>
      <c r="G52" s="166"/>
      <c r="H52" s="61"/>
      <c r="I52" s="254"/>
      <c r="J52" s="255"/>
    </row>
    <row r="53" spans="1:10" ht="60" customHeight="1" x14ac:dyDescent="0.25">
      <c r="A53" s="1">
        <f t="shared" si="0"/>
        <v>41</v>
      </c>
      <c r="B53" s="92"/>
      <c r="C53" s="29"/>
      <c r="D53" s="98"/>
      <c r="E53" s="100"/>
      <c r="F53" s="163"/>
      <c r="G53" s="166"/>
      <c r="H53" s="61"/>
      <c r="I53" s="254"/>
      <c r="J53" s="255"/>
    </row>
    <row r="54" spans="1:10" ht="60" customHeight="1" x14ac:dyDescent="0.25">
      <c r="A54" s="1">
        <f t="shared" si="0"/>
        <v>42</v>
      </c>
      <c r="B54" s="92"/>
      <c r="C54" s="29"/>
      <c r="D54" s="98"/>
      <c r="E54" s="100"/>
      <c r="F54" s="163"/>
      <c r="G54" s="166"/>
      <c r="H54" s="61"/>
      <c r="I54" s="254"/>
      <c r="J54" s="255"/>
    </row>
    <row r="55" spans="1:10" ht="60" customHeight="1" x14ac:dyDescent="0.25">
      <c r="A55" s="1">
        <f t="shared" si="0"/>
        <v>43</v>
      </c>
      <c r="B55" s="92"/>
      <c r="C55" s="29"/>
      <c r="D55" s="98"/>
      <c r="E55" s="100"/>
      <c r="F55" s="163"/>
      <c r="G55" s="166"/>
      <c r="H55" s="61"/>
      <c r="I55" s="254"/>
      <c r="J55" s="255"/>
    </row>
    <row r="56" spans="1:10" ht="60" customHeight="1" x14ac:dyDescent="0.25">
      <c r="A56" s="1">
        <f t="shared" si="0"/>
        <v>44</v>
      </c>
      <c r="B56" s="92"/>
      <c r="C56" s="29"/>
      <c r="D56" s="98"/>
      <c r="E56" s="100"/>
      <c r="F56" s="163"/>
      <c r="G56" s="166"/>
      <c r="H56" s="61"/>
      <c r="I56" s="254"/>
      <c r="J56" s="255"/>
    </row>
    <row r="57" spans="1:10" ht="60" customHeight="1" x14ac:dyDescent="0.25">
      <c r="A57" s="1">
        <f t="shared" si="0"/>
        <v>45</v>
      </c>
      <c r="B57" s="92"/>
      <c r="C57" s="29"/>
      <c r="D57" s="98"/>
      <c r="E57" s="100"/>
      <c r="F57" s="163"/>
      <c r="G57" s="166"/>
      <c r="H57" s="61"/>
      <c r="I57" s="254"/>
      <c r="J57" s="255"/>
    </row>
    <row r="58" spans="1:10" ht="60" customHeight="1" x14ac:dyDescent="0.25">
      <c r="A58" s="1">
        <f t="shared" si="0"/>
        <v>46</v>
      </c>
      <c r="B58" s="92"/>
      <c r="C58" s="29"/>
      <c r="D58" s="98"/>
      <c r="E58" s="100"/>
      <c r="F58" s="163"/>
      <c r="G58" s="166"/>
      <c r="H58" s="61"/>
      <c r="I58" s="254"/>
      <c r="J58" s="255"/>
    </row>
    <row r="59" spans="1:10" ht="60" customHeight="1" x14ac:dyDescent="0.25">
      <c r="A59" s="1">
        <f t="shared" si="0"/>
        <v>47</v>
      </c>
      <c r="B59" s="92"/>
      <c r="C59" s="29"/>
      <c r="D59" s="98"/>
      <c r="E59" s="100"/>
      <c r="F59" s="163"/>
      <c r="G59" s="166"/>
      <c r="H59" s="61"/>
      <c r="I59" s="254"/>
      <c r="J59" s="255"/>
    </row>
    <row r="60" spans="1:10" ht="60" customHeight="1" x14ac:dyDescent="0.25">
      <c r="A60" s="1">
        <f t="shared" si="0"/>
        <v>48</v>
      </c>
      <c r="B60" s="92"/>
      <c r="C60" s="29"/>
      <c r="D60" s="98"/>
      <c r="E60" s="100"/>
      <c r="F60" s="163"/>
      <c r="G60" s="166"/>
      <c r="H60" s="61"/>
      <c r="I60" s="254"/>
      <c r="J60" s="255"/>
    </row>
    <row r="61" spans="1:10" ht="60" customHeight="1" x14ac:dyDescent="0.25">
      <c r="A61" s="1">
        <f t="shared" si="0"/>
        <v>49</v>
      </c>
      <c r="B61" s="92"/>
      <c r="C61" s="29"/>
      <c r="D61" s="98"/>
      <c r="E61" s="100"/>
      <c r="F61" s="164"/>
      <c r="G61" s="166"/>
      <c r="H61" s="61"/>
      <c r="I61" s="254"/>
      <c r="J61" s="255"/>
    </row>
    <row r="62" spans="1:10" ht="60" customHeight="1" x14ac:dyDescent="0.25">
      <c r="A62" s="1">
        <f t="shared" si="0"/>
        <v>50</v>
      </c>
      <c r="B62" s="92"/>
      <c r="C62" s="29"/>
      <c r="D62" s="98"/>
      <c r="E62" s="100"/>
      <c r="F62" s="164"/>
      <c r="G62" s="166"/>
      <c r="H62" s="61"/>
      <c r="I62" s="254"/>
      <c r="J62" s="255"/>
    </row>
    <row r="63" spans="1:10" ht="60" customHeight="1" x14ac:dyDescent="0.25">
      <c r="A63" s="1">
        <f t="shared" si="0"/>
        <v>51</v>
      </c>
      <c r="B63" s="92"/>
      <c r="C63" s="29"/>
      <c r="D63" s="98"/>
      <c r="E63" s="100"/>
      <c r="F63" s="163"/>
      <c r="G63" s="166"/>
      <c r="H63" s="61"/>
      <c r="I63" s="254"/>
      <c r="J63" s="255"/>
    </row>
    <row r="64" spans="1:10" ht="60" customHeight="1" x14ac:dyDescent="0.25">
      <c r="A64" s="1">
        <f t="shared" si="0"/>
        <v>52</v>
      </c>
      <c r="B64" s="92"/>
      <c r="C64" s="29"/>
      <c r="D64" s="98"/>
      <c r="E64" s="100"/>
      <c r="F64" s="163"/>
      <c r="G64" s="166"/>
      <c r="H64" s="61"/>
      <c r="I64" s="254"/>
      <c r="J64" s="255"/>
    </row>
    <row r="65" spans="1:10" ht="60" customHeight="1" x14ac:dyDescent="0.25">
      <c r="A65" s="1">
        <f t="shared" si="0"/>
        <v>53</v>
      </c>
      <c r="B65" s="92"/>
      <c r="C65" s="29"/>
      <c r="D65" s="98"/>
      <c r="E65" s="100"/>
      <c r="F65" s="163"/>
      <c r="G65" s="166"/>
      <c r="H65" s="61"/>
      <c r="I65" s="254"/>
      <c r="J65" s="255"/>
    </row>
    <row r="66" spans="1:10" ht="60" customHeight="1" x14ac:dyDescent="0.25">
      <c r="A66" s="1">
        <f t="shared" si="0"/>
        <v>54</v>
      </c>
      <c r="B66" s="92"/>
      <c r="C66" s="29"/>
      <c r="D66" s="98"/>
      <c r="E66" s="100"/>
      <c r="F66" s="163"/>
      <c r="G66" s="166"/>
      <c r="H66" s="61"/>
      <c r="I66" s="254"/>
      <c r="J66" s="255"/>
    </row>
    <row r="67" spans="1:10" ht="60" customHeight="1" x14ac:dyDescent="0.25">
      <c r="A67" s="1">
        <f t="shared" si="0"/>
        <v>55</v>
      </c>
      <c r="B67" s="92"/>
      <c r="C67" s="29"/>
      <c r="D67" s="98"/>
      <c r="E67" s="100"/>
      <c r="F67" s="163"/>
      <c r="G67" s="166"/>
      <c r="H67" s="61"/>
      <c r="I67" s="254"/>
      <c r="J67" s="255"/>
    </row>
    <row r="68" spans="1:10" ht="60" customHeight="1" x14ac:dyDescent="0.25">
      <c r="A68" s="1">
        <f t="shared" si="0"/>
        <v>56</v>
      </c>
      <c r="B68" s="92"/>
      <c r="C68" s="29"/>
      <c r="D68" s="98"/>
      <c r="E68" s="100"/>
      <c r="F68" s="163"/>
      <c r="G68" s="166"/>
      <c r="H68" s="61"/>
      <c r="I68" s="254"/>
      <c r="J68" s="255"/>
    </row>
    <row r="69" spans="1:10" ht="60" customHeight="1" x14ac:dyDescent="0.25">
      <c r="A69" s="1">
        <f t="shared" si="0"/>
        <v>57</v>
      </c>
      <c r="B69" s="92"/>
      <c r="C69" s="29"/>
      <c r="D69" s="98"/>
      <c r="E69" s="100"/>
      <c r="F69" s="163"/>
      <c r="G69" s="166"/>
      <c r="H69" s="61"/>
      <c r="I69" s="254"/>
      <c r="J69" s="255"/>
    </row>
    <row r="70" spans="1:10" ht="60" customHeight="1" x14ac:dyDescent="0.25">
      <c r="A70" s="1">
        <f t="shared" si="0"/>
        <v>58</v>
      </c>
      <c r="B70" s="92"/>
      <c r="C70" s="29"/>
      <c r="D70" s="98"/>
      <c r="E70" s="100"/>
      <c r="F70" s="163"/>
      <c r="G70" s="166"/>
      <c r="H70" s="61"/>
      <c r="I70" s="254"/>
      <c r="J70" s="255"/>
    </row>
    <row r="71" spans="1:10" ht="60" customHeight="1" x14ac:dyDescent="0.25">
      <c r="A71" s="1">
        <f t="shared" si="0"/>
        <v>59</v>
      </c>
      <c r="B71" s="92"/>
      <c r="C71" s="29"/>
      <c r="D71" s="98"/>
      <c r="E71" s="100"/>
      <c r="F71" s="164"/>
      <c r="G71" s="166"/>
      <c r="H71" s="61"/>
      <c r="I71" s="254"/>
      <c r="J71" s="255"/>
    </row>
    <row r="72" spans="1:10" ht="60" customHeight="1" x14ac:dyDescent="0.25">
      <c r="A72" s="1">
        <f t="shared" si="0"/>
        <v>60</v>
      </c>
      <c r="B72" s="92"/>
      <c r="C72" s="29"/>
      <c r="D72" s="98"/>
      <c r="E72" s="100"/>
      <c r="F72" s="164"/>
      <c r="G72" s="166"/>
      <c r="H72" s="61"/>
      <c r="I72" s="254"/>
      <c r="J72" s="255"/>
    </row>
    <row r="73" spans="1:10" ht="60" customHeight="1" x14ac:dyDescent="0.25">
      <c r="A73" s="1">
        <f t="shared" si="0"/>
        <v>61</v>
      </c>
      <c r="B73" s="92"/>
      <c r="C73" s="29"/>
      <c r="D73" s="98"/>
      <c r="E73" s="100"/>
      <c r="F73" s="163"/>
      <c r="G73" s="166"/>
      <c r="H73" s="61"/>
      <c r="I73" s="254"/>
      <c r="J73" s="255"/>
    </row>
    <row r="74" spans="1:10" ht="60" customHeight="1" x14ac:dyDescent="0.25">
      <c r="A74" s="1">
        <f t="shared" si="0"/>
        <v>62</v>
      </c>
      <c r="B74" s="92"/>
      <c r="C74" s="29"/>
      <c r="D74" s="98"/>
      <c r="E74" s="100"/>
      <c r="F74" s="163"/>
      <c r="G74" s="166"/>
      <c r="H74" s="61"/>
      <c r="I74" s="254"/>
      <c r="J74" s="255"/>
    </row>
    <row r="75" spans="1:10" ht="60" customHeight="1" x14ac:dyDescent="0.25">
      <c r="A75" s="1">
        <f t="shared" si="0"/>
        <v>63</v>
      </c>
      <c r="B75" s="92"/>
      <c r="C75" s="29"/>
      <c r="D75" s="98"/>
      <c r="E75" s="100"/>
      <c r="F75" s="163"/>
      <c r="G75" s="166"/>
      <c r="H75" s="61"/>
      <c r="I75" s="254"/>
      <c r="J75" s="255"/>
    </row>
    <row r="76" spans="1:10" ht="60" customHeight="1" x14ac:dyDescent="0.25">
      <c r="A76" s="1">
        <f t="shared" si="0"/>
        <v>64</v>
      </c>
      <c r="B76" s="92"/>
      <c r="C76" s="29"/>
      <c r="D76" s="98"/>
      <c r="E76" s="100"/>
      <c r="F76" s="163"/>
      <c r="G76" s="166"/>
      <c r="H76" s="61"/>
      <c r="I76" s="254"/>
      <c r="J76" s="255"/>
    </row>
    <row r="77" spans="1:10" ht="60" customHeight="1" x14ac:dyDescent="0.25">
      <c r="A77" s="1">
        <f t="shared" si="0"/>
        <v>65</v>
      </c>
      <c r="B77" s="92"/>
      <c r="C77" s="29"/>
      <c r="D77" s="98"/>
      <c r="E77" s="100"/>
      <c r="F77" s="163"/>
      <c r="G77" s="166"/>
      <c r="H77" s="61"/>
      <c r="I77" s="254"/>
      <c r="J77" s="255"/>
    </row>
    <row r="78" spans="1:10" ht="60" customHeight="1" x14ac:dyDescent="0.25">
      <c r="A78" s="1">
        <f t="shared" ref="A78:A141" si="1">ROW(A66)</f>
        <v>66</v>
      </c>
      <c r="B78" s="92"/>
      <c r="C78" s="29"/>
      <c r="D78" s="98"/>
      <c r="E78" s="100"/>
      <c r="F78" s="163"/>
      <c r="G78" s="166"/>
      <c r="H78" s="61"/>
      <c r="I78" s="254"/>
      <c r="J78" s="255"/>
    </row>
    <row r="79" spans="1:10" ht="60" customHeight="1" x14ac:dyDescent="0.25">
      <c r="A79" s="1">
        <f t="shared" si="1"/>
        <v>67</v>
      </c>
      <c r="B79" s="92"/>
      <c r="C79" s="29"/>
      <c r="D79" s="98"/>
      <c r="E79" s="100"/>
      <c r="F79" s="163"/>
      <c r="G79" s="166"/>
      <c r="H79" s="61"/>
      <c r="I79" s="254"/>
      <c r="J79" s="255"/>
    </row>
    <row r="80" spans="1:10" ht="60" customHeight="1" x14ac:dyDescent="0.25">
      <c r="A80" s="1">
        <f t="shared" si="1"/>
        <v>68</v>
      </c>
      <c r="B80" s="92"/>
      <c r="C80" s="29"/>
      <c r="D80" s="98"/>
      <c r="E80" s="100"/>
      <c r="F80" s="163"/>
      <c r="G80" s="166"/>
      <c r="H80" s="61"/>
      <c r="I80" s="254"/>
      <c r="J80" s="255"/>
    </row>
    <row r="81" spans="1:10" ht="60" customHeight="1" x14ac:dyDescent="0.25">
      <c r="A81" s="1">
        <f t="shared" si="1"/>
        <v>69</v>
      </c>
      <c r="B81" s="92"/>
      <c r="C81" s="29"/>
      <c r="D81" s="98"/>
      <c r="E81" s="100"/>
      <c r="F81" s="164"/>
      <c r="G81" s="166"/>
      <c r="H81" s="61"/>
      <c r="I81" s="254"/>
      <c r="J81" s="255"/>
    </row>
    <row r="82" spans="1:10" ht="60" customHeight="1" x14ac:dyDescent="0.25">
      <c r="A82" s="1">
        <f t="shared" si="1"/>
        <v>70</v>
      </c>
      <c r="B82" s="92"/>
      <c r="C82" s="29"/>
      <c r="D82" s="98"/>
      <c r="E82" s="100"/>
      <c r="F82" s="164"/>
      <c r="G82" s="166"/>
      <c r="H82" s="61"/>
      <c r="I82" s="254"/>
      <c r="J82" s="255"/>
    </row>
    <row r="83" spans="1:10" ht="60" customHeight="1" x14ac:dyDescent="0.25">
      <c r="A83" s="1">
        <f t="shared" si="1"/>
        <v>71</v>
      </c>
      <c r="B83" s="92"/>
      <c r="C83" s="29"/>
      <c r="D83" s="98"/>
      <c r="E83" s="100"/>
      <c r="F83" s="163"/>
      <c r="G83" s="166"/>
      <c r="H83" s="61"/>
      <c r="I83" s="254"/>
      <c r="J83" s="255"/>
    </row>
    <row r="84" spans="1:10" ht="60" customHeight="1" x14ac:dyDescent="0.25">
      <c r="A84" s="1">
        <f t="shared" si="1"/>
        <v>72</v>
      </c>
      <c r="B84" s="92"/>
      <c r="C84" s="29"/>
      <c r="D84" s="98"/>
      <c r="E84" s="100"/>
      <c r="F84" s="163"/>
      <c r="G84" s="166"/>
      <c r="H84" s="61"/>
      <c r="I84" s="254"/>
      <c r="J84" s="255"/>
    </row>
    <row r="85" spans="1:10" ht="60" customHeight="1" x14ac:dyDescent="0.25">
      <c r="A85" s="1">
        <f t="shared" si="1"/>
        <v>73</v>
      </c>
      <c r="B85" s="92"/>
      <c r="C85" s="29"/>
      <c r="D85" s="98"/>
      <c r="E85" s="100"/>
      <c r="F85" s="163"/>
      <c r="G85" s="166"/>
      <c r="H85" s="61"/>
      <c r="I85" s="254"/>
      <c r="J85" s="255"/>
    </row>
    <row r="86" spans="1:10" ht="60" customHeight="1" x14ac:dyDescent="0.25">
      <c r="A86" s="1">
        <f t="shared" si="1"/>
        <v>74</v>
      </c>
      <c r="B86" s="92"/>
      <c r="C86" s="29"/>
      <c r="D86" s="98"/>
      <c r="E86" s="100"/>
      <c r="F86" s="163"/>
      <c r="G86" s="166"/>
      <c r="H86" s="61"/>
      <c r="I86" s="254"/>
      <c r="J86" s="255"/>
    </row>
    <row r="87" spans="1:10" ht="60" customHeight="1" x14ac:dyDescent="0.25">
      <c r="A87" s="1">
        <f t="shared" si="1"/>
        <v>75</v>
      </c>
      <c r="B87" s="92"/>
      <c r="C87" s="29"/>
      <c r="D87" s="98"/>
      <c r="E87" s="100"/>
      <c r="F87" s="163"/>
      <c r="G87" s="166"/>
      <c r="H87" s="61"/>
      <c r="I87" s="254"/>
      <c r="J87" s="255"/>
    </row>
    <row r="88" spans="1:10" ht="60" customHeight="1" x14ac:dyDescent="0.25">
      <c r="A88" s="1">
        <f t="shared" si="1"/>
        <v>76</v>
      </c>
      <c r="B88" s="92"/>
      <c r="C88" s="29"/>
      <c r="D88" s="98"/>
      <c r="E88" s="100"/>
      <c r="F88" s="163"/>
      <c r="G88" s="166"/>
      <c r="H88" s="61"/>
      <c r="I88" s="254"/>
      <c r="J88" s="255"/>
    </row>
    <row r="89" spans="1:10" ht="60" customHeight="1" x14ac:dyDescent="0.25">
      <c r="A89" s="1">
        <f t="shared" si="1"/>
        <v>77</v>
      </c>
      <c r="B89" s="92"/>
      <c r="C89" s="29"/>
      <c r="D89" s="98"/>
      <c r="E89" s="100"/>
      <c r="F89" s="163"/>
      <c r="G89" s="166"/>
      <c r="H89" s="61"/>
      <c r="I89" s="254"/>
      <c r="J89" s="255"/>
    </row>
    <row r="90" spans="1:10" ht="60" customHeight="1" x14ac:dyDescent="0.25">
      <c r="A90" s="1">
        <f t="shared" si="1"/>
        <v>78</v>
      </c>
      <c r="B90" s="92"/>
      <c r="C90" s="29"/>
      <c r="D90" s="98"/>
      <c r="E90" s="100"/>
      <c r="F90" s="163"/>
      <c r="G90" s="166"/>
      <c r="H90" s="61"/>
      <c r="I90" s="254"/>
      <c r="J90" s="255"/>
    </row>
    <row r="91" spans="1:10" ht="60" customHeight="1" x14ac:dyDescent="0.25">
      <c r="A91" s="1">
        <f t="shared" si="1"/>
        <v>79</v>
      </c>
      <c r="B91" s="92"/>
      <c r="C91" s="29"/>
      <c r="D91" s="98"/>
      <c r="E91" s="100"/>
      <c r="F91" s="164"/>
      <c r="G91" s="166"/>
      <c r="H91" s="61"/>
      <c r="I91" s="254"/>
      <c r="J91" s="255"/>
    </row>
    <row r="92" spans="1:10" ht="60" customHeight="1" x14ac:dyDescent="0.25">
      <c r="A92" s="1">
        <f t="shared" si="1"/>
        <v>80</v>
      </c>
      <c r="B92" s="92"/>
      <c r="C92" s="29"/>
      <c r="D92" s="98"/>
      <c r="E92" s="100"/>
      <c r="F92" s="164"/>
      <c r="G92" s="166"/>
      <c r="H92" s="61"/>
      <c r="I92" s="254"/>
      <c r="J92" s="255"/>
    </row>
    <row r="93" spans="1:10" ht="60" customHeight="1" x14ac:dyDescent="0.25">
      <c r="A93" s="1">
        <f t="shared" si="1"/>
        <v>81</v>
      </c>
      <c r="B93" s="92"/>
      <c r="C93" s="29"/>
      <c r="D93" s="98"/>
      <c r="E93" s="100"/>
      <c r="F93" s="163"/>
      <c r="G93" s="166"/>
      <c r="H93" s="61"/>
      <c r="I93" s="254"/>
      <c r="J93" s="255"/>
    </row>
    <row r="94" spans="1:10" ht="60" customHeight="1" x14ac:dyDescent="0.25">
      <c r="A94" s="1">
        <f t="shared" si="1"/>
        <v>82</v>
      </c>
      <c r="B94" s="92"/>
      <c r="C94" s="29"/>
      <c r="D94" s="98"/>
      <c r="E94" s="100"/>
      <c r="F94" s="163"/>
      <c r="G94" s="166"/>
      <c r="H94" s="61"/>
      <c r="I94" s="254"/>
      <c r="J94" s="255"/>
    </row>
    <row r="95" spans="1:10" ht="60" customHeight="1" x14ac:dyDescent="0.25">
      <c r="A95" s="1">
        <f t="shared" si="1"/>
        <v>83</v>
      </c>
      <c r="B95" s="92"/>
      <c r="C95" s="29"/>
      <c r="D95" s="98"/>
      <c r="E95" s="100"/>
      <c r="F95" s="163"/>
      <c r="G95" s="166"/>
      <c r="H95" s="61"/>
      <c r="I95" s="254"/>
      <c r="J95" s="255"/>
    </row>
    <row r="96" spans="1:10" ht="60" customHeight="1" x14ac:dyDescent="0.25">
      <c r="A96" s="1">
        <f t="shared" si="1"/>
        <v>84</v>
      </c>
      <c r="B96" s="92"/>
      <c r="C96" s="29"/>
      <c r="D96" s="98"/>
      <c r="E96" s="100"/>
      <c r="F96" s="163"/>
      <c r="G96" s="166"/>
      <c r="H96" s="61"/>
      <c r="I96" s="254"/>
      <c r="J96" s="255"/>
    </row>
    <row r="97" spans="1:10" ht="60" customHeight="1" x14ac:dyDescent="0.25">
      <c r="A97" s="1">
        <f t="shared" si="1"/>
        <v>85</v>
      </c>
      <c r="B97" s="92"/>
      <c r="C97" s="29"/>
      <c r="D97" s="98"/>
      <c r="E97" s="100"/>
      <c r="F97" s="163"/>
      <c r="G97" s="166"/>
      <c r="H97" s="61"/>
      <c r="I97" s="254"/>
      <c r="J97" s="255"/>
    </row>
    <row r="98" spans="1:10" ht="60" customHeight="1" x14ac:dyDescent="0.25">
      <c r="A98" s="1">
        <f t="shared" si="1"/>
        <v>86</v>
      </c>
      <c r="B98" s="92"/>
      <c r="C98" s="29"/>
      <c r="D98" s="98"/>
      <c r="E98" s="100"/>
      <c r="F98" s="163"/>
      <c r="G98" s="166"/>
      <c r="H98" s="61"/>
      <c r="I98" s="254"/>
      <c r="J98" s="255"/>
    </row>
    <row r="99" spans="1:10" ht="60" customHeight="1" x14ac:dyDescent="0.25">
      <c r="A99" s="1">
        <f t="shared" si="1"/>
        <v>87</v>
      </c>
      <c r="B99" s="92"/>
      <c r="C99" s="29"/>
      <c r="D99" s="98"/>
      <c r="E99" s="100"/>
      <c r="F99" s="163"/>
      <c r="G99" s="166"/>
      <c r="H99" s="61"/>
      <c r="I99" s="254"/>
      <c r="J99" s="255"/>
    </row>
    <row r="100" spans="1:10" ht="60" customHeight="1" x14ac:dyDescent="0.25">
      <c r="A100" s="1">
        <f t="shared" si="1"/>
        <v>88</v>
      </c>
      <c r="B100" s="92"/>
      <c r="C100" s="29"/>
      <c r="D100" s="98"/>
      <c r="E100" s="100"/>
      <c r="F100" s="163"/>
      <c r="G100" s="166"/>
      <c r="H100" s="61"/>
      <c r="I100" s="254"/>
      <c r="J100" s="255"/>
    </row>
    <row r="101" spans="1:10" ht="60" customHeight="1" x14ac:dyDescent="0.25">
      <c r="A101" s="1">
        <f t="shared" si="1"/>
        <v>89</v>
      </c>
      <c r="B101" s="92"/>
      <c r="C101" s="29"/>
      <c r="D101" s="98"/>
      <c r="E101" s="100"/>
      <c r="F101" s="164"/>
      <c r="G101" s="166"/>
      <c r="H101" s="61"/>
      <c r="I101" s="254"/>
      <c r="J101" s="255"/>
    </row>
    <row r="102" spans="1:10" ht="60" customHeight="1" x14ac:dyDescent="0.25">
      <c r="A102" s="1">
        <f t="shared" si="1"/>
        <v>90</v>
      </c>
      <c r="B102" s="92"/>
      <c r="C102" s="29"/>
      <c r="D102" s="98"/>
      <c r="E102" s="100"/>
      <c r="F102" s="164"/>
      <c r="G102" s="166"/>
      <c r="H102" s="61"/>
      <c r="I102" s="254"/>
      <c r="J102" s="255"/>
    </row>
    <row r="103" spans="1:10" ht="60" customHeight="1" x14ac:dyDescent="0.25">
      <c r="A103" s="1">
        <f t="shared" si="1"/>
        <v>91</v>
      </c>
      <c r="B103" s="92"/>
      <c r="C103" s="29"/>
      <c r="D103" s="98"/>
      <c r="E103" s="100"/>
      <c r="F103" s="163"/>
      <c r="G103" s="166"/>
      <c r="H103" s="61"/>
      <c r="I103" s="254"/>
      <c r="J103" s="255"/>
    </row>
    <row r="104" spans="1:10" ht="60" customHeight="1" x14ac:dyDescent="0.25">
      <c r="A104" s="1">
        <f t="shared" si="1"/>
        <v>92</v>
      </c>
      <c r="B104" s="92"/>
      <c r="C104" s="29"/>
      <c r="D104" s="98"/>
      <c r="E104" s="100"/>
      <c r="F104" s="163"/>
      <c r="G104" s="166"/>
      <c r="H104" s="61"/>
      <c r="I104" s="254"/>
      <c r="J104" s="255"/>
    </row>
    <row r="105" spans="1:10" ht="60" customHeight="1" x14ac:dyDescent="0.25">
      <c r="A105" s="1">
        <f t="shared" si="1"/>
        <v>93</v>
      </c>
      <c r="B105" s="92"/>
      <c r="C105" s="29"/>
      <c r="D105" s="98"/>
      <c r="E105" s="100"/>
      <c r="F105" s="163"/>
      <c r="G105" s="166"/>
      <c r="H105" s="61"/>
      <c r="I105" s="254"/>
      <c r="J105" s="255"/>
    </row>
    <row r="106" spans="1:10" ht="60" customHeight="1" x14ac:dyDescent="0.25">
      <c r="A106" s="1">
        <f t="shared" si="1"/>
        <v>94</v>
      </c>
      <c r="B106" s="92"/>
      <c r="C106" s="29"/>
      <c r="D106" s="98"/>
      <c r="E106" s="100"/>
      <c r="F106" s="163"/>
      <c r="G106" s="166"/>
      <c r="H106" s="61"/>
      <c r="I106" s="254"/>
      <c r="J106" s="255"/>
    </row>
    <row r="107" spans="1:10" ht="60" customHeight="1" x14ac:dyDescent="0.25">
      <c r="A107" s="1">
        <f t="shared" si="1"/>
        <v>95</v>
      </c>
      <c r="B107" s="92"/>
      <c r="C107" s="29"/>
      <c r="D107" s="98"/>
      <c r="E107" s="100"/>
      <c r="F107" s="163"/>
      <c r="G107" s="166"/>
      <c r="H107" s="61"/>
      <c r="I107" s="254"/>
      <c r="J107" s="255"/>
    </row>
    <row r="108" spans="1:10" ht="60" customHeight="1" x14ac:dyDescent="0.25">
      <c r="A108" s="1">
        <f t="shared" si="1"/>
        <v>96</v>
      </c>
      <c r="B108" s="92"/>
      <c r="C108" s="29"/>
      <c r="D108" s="98"/>
      <c r="E108" s="100"/>
      <c r="F108" s="163"/>
      <c r="G108" s="166"/>
      <c r="H108" s="61"/>
      <c r="I108" s="254"/>
      <c r="J108" s="255"/>
    </row>
    <row r="109" spans="1:10" ht="60" customHeight="1" x14ac:dyDescent="0.25">
      <c r="A109" s="1">
        <f t="shared" si="1"/>
        <v>97</v>
      </c>
      <c r="B109" s="92"/>
      <c r="C109" s="29"/>
      <c r="D109" s="98"/>
      <c r="E109" s="100"/>
      <c r="F109" s="163"/>
      <c r="G109" s="166"/>
      <c r="H109" s="61"/>
      <c r="I109" s="254"/>
      <c r="J109" s="255"/>
    </row>
    <row r="110" spans="1:10" ht="60" customHeight="1" x14ac:dyDescent="0.25">
      <c r="A110" s="1">
        <f t="shared" si="1"/>
        <v>98</v>
      </c>
      <c r="B110" s="92"/>
      <c r="C110" s="29"/>
      <c r="D110" s="98"/>
      <c r="E110" s="100"/>
      <c r="F110" s="163"/>
      <c r="G110" s="166"/>
      <c r="H110" s="61"/>
      <c r="I110" s="254"/>
      <c r="J110" s="255"/>
    </row>
    <row r="111" spans="1:10" ht="60" customHeight="1" x14ac:dyDescent="0.25">
      <c r="A111" s="1">
        <f t="shared" si="1"/>
        <v>99</v>
      </c>
      <c r="B111" s="92"/>
      <c r="C111" s="29"/>
      <c r="D111" s="98"/>
      <c r="E111" s="100"/>
      <c r="F111" s="164"/>
      <c r="G111" s="166"/>
      <c r="H111" s="61"/>
      <c r="I111" s="254"/>
      <c r="J111" s="255"/>
    </row>
    <row r="112" spans="1:10" ht="60" customHeight="1" x14ac:dyDescent="0.25">
      <c r="A112" s="1">
        <f t="shared" si="1"/>
        <v>100</v>
      </c>
      <c r="B112" s="92"/>
      <c r="C112" s="29"/>
      <c r="D112" s="98"/>
      <c r="E112" s="100"/>
      <c r="F112" s="164"/>
      <c r="G112" s="166"/>
      <c r="H112" s="61"/>
      <c r="I112" s="254"/>
      <c r="J112" s="255"/>
    </row>
    <row r="113" spans="1:10" ht="60" customHeight="1" x14ac:dyDescent="0.25">
      <c r="A113" s="1">
        <f t="shared" si="1"/>
        <v>101</v>
      </c>
      <c r="B113" s="92"/>
      <c r="C113" s="29"/>
      <c r="D113" s="98"/>
      <c r="E113" s="100"/>
      <c r="F113" s="163"/>
      <c r="G113" s="166"/>
      <c r="H113" s="61"/>
      <c r="I113" s="254"/>
      <c r="J113" s="255"/>
    </row>
    <row r="114" spans="1:10" ht="60" customHeight="1" x14ac:dyDescent="0.25">
      <c r="A114" s="1">
        <f t="shared" si="1"/>
        <v>102</v>
      </c>
      <c r="B114" s="92"/>
      <c r="C114" s="29"/>
      <c r="D114" s="98"/>
      <c r="E114" s="100"/>
      <c r="F114" s="163"/>
      <c r="G114" s="166"/>
      <c r="H114" s="61"/>
      <c r="I114" s="254"/>
      <c r="J114" s="255"/>
    </row>
    <row r="115" spans="1:10" ht="60" customHeight="1" x14ac:dyDescent="0.25">
      <c r="A115" s="1">
        <f t="shared" si="1"/>
        <v>103</v>
      </c>
      <c r="B115" s="92"/>
      <c r="C115" s="29"/>
      <c r="D115" s="98"/>
      <c r="E115" s="100"/>
      <c r="F115" s="163"/>
      <c r="G115" s="166"/>
      <c r="H115" s="61"/>
      <c r="I115" s="254"/>
      <c r="J115" s="255"/>
    </row>
    <row r="116" spans="1:10" ht="60" customHeight="1" x14ac:dyDescent="0.25">
      <c r="A116" s="1">
        <f t="shared" si="1"/>
        <v>104</v>
      </c>
      <c r="B116" s="92"/>
      <c r="C116" s="29"/>
      <c r="D116" s="98"/>
      <c r="E116" s="100"/>
      <c r="F116" s="163"/>
      <c r="G116" s="166"/>
      <c r="H116" s="61"/>
      <c r="I116" s="254"/>
      <c r="J116" s="255"/>
    </row>
    <row r="117" spans="1:10" ht="60" customHeight="1" x14ac:dyDescent="0.25">
      <c r="A117" s="1">
        <f t="shared" si="1"/>
        <v>105</v>
      </c>
      <c r="B117" s="92"/>
      <c r="C117" s="29"/>
      <c r="D117" s="98"/>
      <c r="E117" s="100"/>
      <c r="F117" s="163"/>
      <c r="G117" s="166"/>
      <c r="H117" s="61"/>
      <c r="I117" s="254"/>
      <c r="J117" s="255"/>
    </row>
    <row r="118" spans="1:10" ht="60" customHeight="1" x14ac:dyDescent="0.25">
      <c r="A118" s="1">
        <f t="shared" si="1"/>
        <v>106</v>
      </c>
      <c r="B118" s="92"/>
      <c r="C118" s="29"/>
      <c r="D118" s="98"/>
      <c r="E118" s="100"/>
      <c r="F118" s="163"/>
      <c r="G118" s="166"/>
      <c r="H118" s="61"/>
      <c r="I118" s="254"/>
      <c r="J118" s="255"/>
    </row>
    <row r="119" spans="1:10" ht="60" customHeight="1" x14ac:dyDescent="0.25">
      <c r="A119" s="1">
        <f t="shared" si="1"/>
        <v>107</v>
      </c>
      <c r="B119" s="92"/>
      <c r="C119" s="29"/>
      <c r="D119" s="98"/>
      <c r="E119" s="100"/>
      <c r="F119" s="163"/>
      <c r="G119" s="166"/>
      <c r="H119" s="61"/>
      <c r="I119" s="254"/>
      <c r="J119" s="255"/>
    </row>
    <row r="120" spans="1:10" ht="60" customHeight="1" x14ac:dyDescent="0.25">
      <c r="A120" s="1">
        <f t="shared" si="1"/>
        <v>108</v>
      </c>
      <c r="B120" s="92"/>
      <c r="C120" s="29"/>
      <c r="D120" s="98"/>
      <c r="E120" s="100"/>
      <c r="F120" s="163"/>
      <c r="G120" s="166"/>
      <c r="H120" s="61"/>
      <c r="I120" s="254"/>
      <c r="J120" s="255"/>
    </row>
    <row r="121" spans="1:10" ht="60" customHeight="1" x14ac:dyDescent="0.25">
      <c r="A121" s="1">
        <f t="shared" si="1"/>
        <v>109</v>
      </c>
      <c r="B121" s="92"/>
      <c r="C121" s="29"/>
      <c r="D121" s="98"/>
      <c r="E121" s="100"/>
      <c r="F121" s="164"/>
      <c r="G121" s="166"/>
      <c r="H121" s="61"/>
      <c r="I121" s="254"/>
      <c r="J121" s="255"/>
    </row>
    <row r="122" spans="1:10" ht="60" customHeight="1" x14ac:dyDescent="0.25">
      <c r="A122" s="1">
        <f t="shared" si="1"/>
        <v>110</v>
      </c>
      <c r="B122" s="92"/>
      <c r="C122" s="29"/>
      <c r="D122" s="98"/>
      <c r="E122" s="100"/>
      <c r="F122" s="164"/>
      <c r="G122" s="166"/>
      <c r="H122" s="61"/>
      <c r="I122" s="254"/>
      <c r="J122" s="255"/>
    </row>
    <row r="123" spans="1:10" ht="60" customHeight="1" x14ac:dyDescent="0.25">
      <c r="A123" s="1">
        <f t="shared" si="1"/>
        <v>111</v>
      </c>
      <c r="B123" s="92"/>
      <c r="C123" s="29"/>
      <c r="D123" s="98"/>
      <c r="E123" s="100"/>
      <c r="F123" s="163"/>
      <c r="G123" s="166"/>
      <c r="H123" s="61"/>
      <c r="I123" s="254"/>
      <c r="J123" s="255"/>
    </row>
    <row r="124" spans="1:10" ht="60" customHeight="1" x14ac:dyDescent="0.25">
      <c r="A124" s="1">
        <f t="shared" si="1"/>
        <v>112</v>
      </c>
      <c r="B124" s="92"/>
      <c r="C124" s="29"/>
      <c r="D124" s="98"/>
      <c r="E124" s="100"/>
      <c r="F124" s="163"/>
      <c r="G124" s="166"/>
      <c r="H124" s="61"/>
      <c r="I124" s="254"/>
      <c r="J124" s="255"/>
    </row>
    <row r="125" spans="1:10" ht="60" customHeight="1" x14ac:dyDescent="0.25">
      <c r="A125" s="1">
        <f t="shared" si="1"/>
        <v>113</v>
      </c>
      <c r="B125" s="92"/>
      <c r="C125" s="29"/>
      <c r="D125" s="98"/>
      <c r="E125" s="100"/>
      <c r="F125" s="163"/>
      <c r="G125" s="166"/>
      <c r="H125" s="61"/>
      <c r="I125" s="254"/>
      <c r="J125" s="255"/>
    </row>
    <row r="126" spans="1:10" ht="60" customHeight="1" x14ac:dyDescent="0.25">
      <c r="A126" s="1">
        <f t="shared" si="1"/>
        <v>114</v>
      </c>
      <c r="B126" s="92"/>
      <c r="C126" s="29"/>
      <c r="D126" s="98"/>
      <c r="E126" s="100"/>
      <c r="F126" s="163"/>
      <c r="G126" s="166"/>
      <c r="H126" s="61"/>
      <c r="I126" s="254"/>
      <c r="J126" s="255"/>
    </row>
    <row r="127" spans="1:10" ht="60" customHeight="1" x14ac:dyDescent="0.25">
      <c r="A127" s="1">
        <f t="shared" si="1"/>
        <v>115</v>
      </c>
      <c r="B127" s="92"/>
      <c r="C127" s="29"/>
      <c r="D127" s="98"/>
      <c r="E127" s="100"/>
      <c r="F127" s="163"/>
      <c r="G127" s="166"/>
      <c r="H127" s="61"/>
      <c r="I127" s="254"/>
      <c r="J127" s="255"/>
    </row>
    <row r="128" spans="1:10" ht="60" customHeight="1" x14ac:dyDescent="0.25">
      <c r="A128" s="1">
        <f t="shared" si="1"/>
        <v>116</v>
      </c>
      <c r="B128" s="92"/>
      <c r="C128" s="29"/>
      <c r="D128" s="98"/>
      <c r="E128" s="100"/>
      <c r="F128" s="163"/>
      <c r="G128" s="166"/>
      <c r="H128" s="61"/>
      <c r="I128" s="254"/>
      <c r="J128" s="255"/>
    </row>
    <row r="129" spans="1:10" ht="60" customHeight="1" x14ac:dyDescent="0.25">
      <c r="A129" s="1">
        <f t="shared" si="1"/>
        <v>117</v>
      </c>
      <c r="B129" s="92"/>
      <c r="C129" s="29"/>
      <c r="D129" s="98"/>
      <c r="E129" s="100"/>
      <c r="F129" s="163"/>
      <c r="G129" s="166"/>
      <c r="H129" s="61"/>
      <c r="I129" s="254"/>
      <c r="J129" s="255"/>
    </row>
    <row r="130" spans="1:10" ht="60" customHeight="1" x14ac:dyDescent="0.25">
      <c r="A130" s="1">
        <f t="shared" si="1"/>
        <v>118</v>
      </c>
      <c r="B130" s="92"/>
      <c r="C130" s="29"/>
      <c r="D130" s="98"/>
      <c r="E130" s="100"/>
      <c r="F130" s="163"/>
      <c r="G130" s="166"/>
      <c r="H130" s="61"/>
      <c r="I130" s="254"/>
      <c r="J130" s="255"/>
    </row>
    <row r="131" spans="1:10" ht="60" customHeight="1" x14ac:dyDescent="0.25">
      <c r="A131" s="1">
        <f t="shared" si="1"/>
        <v>119</v>
      </c>
      <c r="B131" s="92"/>
      <c r="C131" s="29"/>
      <c r="D131" s="98"/>
      <c r="E131" s="100"/>
      <c r="F131" s="164"/>
      <c r="G131" s="166"/>
      <c r="H131" s="61"/>
      <c r="I131" s="254"/>
      <c r="J131" s="255"/>
    </row>
    <row r="132" spans="1:10" ht="60" customHeight="1" x14ac:dyDescent="0.25">
      <c r="A132" s="1">
        <f t="shared" si="1"/>
        <v>120</v>
      </c>
      <c r="B132" s="92"/>
      <c r="C132" s="29"/>
      <c r="D132" s="98"/>
      <c r="E132" s="100"/>
      <c r="F132" s="164"/>
      <c r="G132" s="166"/>
      <c r="H132" s="61"/>
      <c r="I132" s="254"/>
      <c r="J132" s="255"/>
    </row>
    <row r="133" spans="1:10" ht="60" customHeight="1" x14ac:dyDescent="0.25">
      <c r="A133" s="1">
        <f t="shared" si="1"/>
        <v>121</v>
      </c>
      <c r="B133" s="92"/>
      <c r="C133" s="29"/>
      <c r="D133" s="98"/>
      <c r="E133" s="100"/>
      <c r="F133" s="163"/>
      <c r="G133" s="166"/>
      <c r="H133" s="61"/>
      <c r="I133" s="254"/>
      <c r="J133" s="255"/>
    </row>
    <row r="134" spans="1:10" ht="60" customHeight="1" x14ac:dyDescent="0.25">
      <c r="A134" s="1">
        <f t="shared" si="1"/>
        <v>122</v>
      </c>
      <c r="B134" s="92"/>
      <c r="C134" s="29"/>
      <c r="D134" s="98"/>
      <c r="E134" s="100"/>
      <c r="F134" s="163"/>
      <c r="G134" s="166"/>
      <c r="H134" s="61"/>
      <c r="I134" s="254"/>
      <c r="J134" s="255"/>
    </row>
    <row r="135" spans="1:10" ht="60" customHeight="1" x14ac:dyDescent="0.25">
      <c r="A135" s="1">
        <f t="shared" si="1"/>
        <v>123</v>
      </c>
      <c r="B135" s="92"/>
      <c r="C135" s="29"/>
      <c r="D135" s="98"/>
      <c r="E135" s="100"/>
      <c r="F135" s="163"/>
      <c r="G135" s="166"/>
      <c r="H135" s="61"/>
      <c r="I135" s="254"/>
      <c r="J135" s="255"/>
    </row>
    <row r="136" spans="1:10" ht="60" customHeight="1" x14ac:dyDescent="0.25">
      <c r="A136" s="1">
        <f t="shared" si="1"/>
        <v>124</v>
      </c>
      <c r="B136" s="92"/>
      <c r="C136" s="29"/>
      <c r="D136" s="98"/>
      <c r="E136" s="100"/>
      <c r="F136" s="163"/>
      <c r="G136" s="166"/>
      <c r="H136" s="61"/>
      <c r="I136" s="254"/>
      <c r="J136" s="255"/>
    </row>
    <row r="137" spans="1:10" ht="60" customHeight="1" x14ac:dyDescent="0.25">
      <c r="A137" s="1">
        <f t="shared" si="1"/>
        <v>125</v>
      </c>
      <c r="B137" s="92"/>
      <c r="C137" s="29"/>
      <c r="D137" s="98"/>
      <c r="E137" s="100"/>
      <c r="F137" s="163"/>
      <c r="G137" s="166"/>
      <c r="H137" s="61"/>
      <c r="I137" s="254"/>
      <c r="J137" s="255"/>
    </row>
    <row r="138" spans="1:10" ht="60" customHeight="1" x14ac:dyDescent="0.25">
      <c r="A138" s="1">
        <f t="shared" si="1"/>
        <v>126</v>
      </c>
      <c r="B138" s="92"/>
      <c r="C138" s="29"/>
      <c r="D138" s="98"/>
      <c r="E138" s="100"/>
      <c r="F138" s="163"/>
      <c r="G138" s="166"/>
      <c r="H138" s="61"/>
      <c r="I138" s="254"/>
      <c r="J138" s="255"/>
    </row>
    <row r="139" spans="1:10" ht="60" customHeight="1" x14ac:dyDescent="0.25">
      <c r="A139" s="1">
        <f t="shared" si="1"/>
        <v>127</v>
      </c>
      <c r="B139" s="92"/>
      <c r="C139" s="29"/>
      <c r="D139" s="98"/>
      <c r="E139" s="100"/>
      <c r="F139" s="163"/>
      <c r="G139" s="166"/>
      <c r="H139" s="61"/>
      <c r="I139" s="254"/>
      <c r="J139" s="255"/>
    </row>
    <row r="140" spans="1:10" ht="60" customHeight="1" x14ac:dyDescent="0.25">
      <c r="A140" s="1">
        <f t="shared" si="1"/>
        <v>128</v>
      </c>
      <c r="B140" s="92"/>
      <c r="C140" s="29"/>
      <c r="D140" s="98"/>
      <c r="E140" s="100"/>
      <c r="F140" s="163"/>
      <c r="G140" s="166"/>
      <c r="H140" s="61"/>
      <c r="I140" s="254"/>
      <c r="J140" s="255"/>
    </row>
    <row r="141" spans="1:10" ht="60" customHeight="1" x14ac:dyDescent="0.25">
      <c r="A141" s="1">
        <f t="shared" si="1"/>
        <v>129</v>
      </c>
      <c r="B141" s="92"/>
      <c r="C141" s="29"/>
      <c r="D141" s="98"/>
      <c r="E141" s="100"/>
      <c r="F141" s="164"/>
      <c r="G141" s="166"/>
      <c r="H141" s="61"/>
      <c r="I141" s="254"/>
      <c r="J141" s="255"/>
    </row>
    <row r="142" spans="1:10" ht="60" customHeight="1" x14ac:dyDescent="0.25">
      <c r="A142" s="1">
        <f t="shared" ref="A142:A205" si="2">ROW(A130)</f>
        <v>130</v>
      </c>
      <c r="B142" s="92"/>
      <c r="C142" s="29"/>
      <c r="D142" s="98"/>
      <c r="E142" s="100"/>
      <c r="F142" s="164"/>
      <c r="G142" s="166"/>
      <c r="H142" s="61"/>
      <c r="I142" s="254"/>
      <c r="J142" s="255"/>
    </row>
    <row r="143" spans="1:10" ht="60" customHeight="1" x14ac:dyDescent="0.25">
      <c r="A143" s="1">
        <f t="shared" si="2"/>
        <v>131</v>
      </c>
      <c r="B143" s="92"/>
      <c r="C143" s="29"/>
      <c r="D143" s="98"/>
      <c r="E143" s="100"/>
      <c r="F143" s="163"/>
      <c r="G143" s="166"/>
      <c r="H143" s="61"/>
      <c r="I143" s="254"/>
      <c r="J143" s="255"/>
    </row>
    <row r="144" spans="1:10" ht="60" customHeight="1" x14ac:dyDescent="0.25">
      <c r="A144" s="1">
        <f t="shared" si="2"/>
        <v>132</v>
      </c>
      <c r="B144" s="92"/>
      <c r="C144" s="29"/>
      <c r="D144" s="98"/>
      <c r="E144" s="100"/>
      <c r="F144" s="163"/>
      <c r="G144" s="166"/>
      <c r="H144" s="61"/>
      <c r="I144" s="254"/>
      <c r="J144" s="255"/>
    </row>
    <row r="145" spans="1:10" ht="60" customHeight="1" x14ac:dyDescent="0.25">
      <c r="A145" s="1">
        <f t="shared" si="2"/>
        <v>133</v>
      </c>
      <c r="B145" s="92"/>
      <c r="C145" s="29"/>
      <c r="D145" s="98"/>
      <c r="E145" s="100"/>
      <c r="F145" s="163"/>
      <c r="G145" s="166"/>
      <c r="H145" s="61"/>
      <c r="I145" s="254"/>
      <c r="J145" s="255"/>
    </row>
    <row r="146" spans="1:10" ht="60" customHeight="1" x14ac:dyDescent="0.25">
      <c r="A146" s="1">
        <f t="shared" si="2"/>
        <v>134</v>
      </c>
      <c r="B146" s="92"/>
      <c r="C146" s="29"/>
      <c r="D146" s="98"/>
      <c r="E146" s="100"/>
      <c r="F146" s="163"/>
      <c r="G146" s="166"/>
      <c r="H146" s="61"/>
      <c r="I146" s="254"/>
      <c r="J146" s="255"/>
    </row>
    <row r="147" spans="1:10" ht="60" customHeight="1" x14ac:dyDescent="0.25">
      <c r="A147" s="1">
        <f t="shared" si="2"/>
        <v>135</v>
      </c>
      <c r="B147" s="92"/>
      <c r="C147" s="29"/>
      <c r="D147" s="98"/>
      <c r="E147" s="100"/>
      <c r="F147" s="163"/>
      <c r="G147" s="166"/>
      <c r="H147" s="61"/>
      <c r="I147" s="254"/>
      <c r="J147" s="255"/>
    </row>
    <row r="148" spans="1:10" ht="60" customHeight="1" x14ac:dyDescent="0.25">
      <c r="A148" s="1">
        <f t="shared" si="2"/>
        <v>136</v>
      </c>
      <c r="B148" s="92"/>
      <c r="C148" s="29"/>
      <c r="D148" s="98"/>
      <c r="E148" s="100"/>
      <c r="F148" s="163"/>
      <c r="G148" s="166"/>
      <c r="H148" s="61"/>
      <c r="I148" s="254"/>
      <c r="J148" s="255"/>
    </row>
    <row r="149" spans="1:10" ht="60" customHeight="1" x14ac:dyDescent="0.25">
      <c r="A149" s="1">
        <f t="shared" si="2"/>
        <v>137</v>
      </c>
      <c r="B149" s="92"/>
      <c r="C149" s="29"/>
      <c r="D149" s="98"/>
      <c r="E149" s="100"/>
      <c r="F149" s="163"/>
      <c r="G149" s="166"/>
      <c r="H149" s="61"/>
      <c r="I149" s="254"/>
      <c r="J149" s="255"/>
    </row>
    <row r="150" spans="1:10" ht="60" customHeight="1" x14ac:dyDescent="0.25">
      <c r="A150" s="1">
        <f t="shared" si="2"/>
        <v>138</v>
      </c>
      <c r="B150" s="92"/>
      <c r="C150" s="29"/>
      <c r="D150" s="98"/>
      <c r="E150" s="100"/>
      <c r="F150" s="163"/>
      <c r="G150" s="166"/>
      <c r="H150" s="61"/>
      <c r="I150" s="254"/>
      <c r="J150" s="255"/>
    </row>
    <row r="151" spans="1:10" ht="60" customHeight="1" x14ac:dyDescent="0.25">
      <c r="A151" s="1">
        <f t="shared" si="2"/>
        <v>139</v>
      </c>
      <c r="B151" s="92"/>
      <c r="C151" s="29"/>
      <c r="D151" s="98"/>
      <c r="E151" s="100"/>
      <c r="F151" s="164"/>
      <c r="G151" s="166"/>
      <c r="H151" s="61"/>
      <c r="I151" s="254"/>
      <c r="J151" s="255"/>
    </row>
    <row r="152" spans="1:10" ht="60" customHeight="1" x14ac:dyDescent="0.25">
      <c r="A152" s="1">
        <f t="shared" si="2"/>
        <v>140</v>
      </c>
      <c r="B152" s="92"/>
      <c r="C152" s="29"/>
      <c r="D152" s="98"/>
      <c r="E152" s="100"/>
      <c r="F152" s="164"/>
      <c r="G152" s="166"/>
      <c r="H152" s="61"/>
      <c r="I152" s="254"/>
      <c r="J152" s="255"/>
    </row>
    <row r="153" spans="1:10" ht="60" customHeight="1" x14ac:dyDescent="0.25">
      <c r="A153" s="1">
        <f t="shared" si="2"/>
        <v>141</v>
      </c>
      <c r="B153" s="92"/>
      <c r="C153" s="29"/>
      <c r="D153" s="98"/>
      <c r="E153" s="100"/>
      <c r="F153" s="163"/>
      <c r="G153" s="166"/>
      <c r="H153" s="61"/>
      <c r="I153" s="254"/>
      <c r="J153" s="255"/>
    </row>
    <row r="154" spans="1:10" ht="60" customHeight="1" x14ac:dyDescent="0.25">
      <c r="A154" s="1">
        <f t="shared" si="2"/>
        <v>142</v>
      </c>
      <c r="B154" s="92"/>
      <c r="C154" s="29"/>
      <c r="D154" s="98"/>
      <c r="E154" s="100"/>
      <c r="F154" s="163"/>
      <c r="G154" s="166"/>
      <c r="H154" s="61"/>
      <c r="I154" s="254"/>
      <c r="J154" s="255"/>
    </row>
    <row r="155" spans="1:10" ht="60" customHeight="1" x14ac:dyDescent="0.25">
      <c r="A155" s="1">
        <f t="shared" si="2"/>
        <v>143</v>
      </c>
      <c r="B155" s="92"/>
      <c r="C155" s="29"/>
      <c r="D155" s="98"/>
      <c r="E155" s="100"/>
      <c r="F155" s="163"/>
      <c r="G155" s="166"/>
      <c r="H155" s="61"/>
      <c r="I155" s="254"/>
      <c r="J155" s="255"/>
    </row>
    <row r="156" spans="1:10" ht="60" customHeight="1" x14ac:dyDescent="0.25">
      <c r="A156" s="1">
        <f t="shared" si="2"/>
        <v>144</v>
      </c>
      <c r="B156" s="92"/>
      <c r="C156" s="29"/>
      <c r="D156" s="98"/>
      <c r="E156" s="100"/>
      <c r="F156" s="163"/>
      <c r="G156" s="166"/>
      <c r="H156" s="61"/>
      <c r="I156" s="254"/>
      <c r="J156" s="255"/>
    </row>
    <row r="157" spans="1:10" ht="60" customHeight="1" x14ac:dyDescent="0.25">
      <c r="A157" s="1">
        <f t="shared" si="2"/>
        <v>145</v>
      </c>
      <c r="B157" s="92"/>
      <c r="C157" s="29"/>
      <c r="D157" s="98"/>
      <c r="E157" s="100"/>
      <c r="F157" s="163"/>
      <c r="G157" s="166"/>
      <c r="H157" s="61"/>
      <c r="I157" s="254"/>
      <c r="J157" s="255"/>
    </row>
    <row r="158" spans="1:10" ht="60" customHeight="1" x14ac:dyDescent="0.25">
      <c r="A158" s="1">
        <f t="shared" si="2"/>
        <v>146</v>
      </c>
      <c r="B158" s="92"/>
      <c r="C158" s="29"/>
      <c r="D158" s="98"/>
      <c r="E158" s="100"/>
      <c r="F158" s="163"/>
      <c r="G158" s="166"/>
      <c r="H158" s="61"/>
      <c r="I158" s="254"/>
      <c r="J158" s="255"/>
    </row>
    <row r="159" spans="1:10" ht="60" customHeight="1" x14ac:dyDescent="0.25">
      <c r="A159" s="1">
        <f t="shared" si="2"/>
        <v>147</v>
      </c>
      <c r="B159" s="92"/>
      <c r="C159" s="29"/>
      <c r="D159" s="98"/>
      <c r="E159" s="100"/>
      <c r="F159" s="163"/>
      <c r="G159" s="166"/>
      <c r="H159" s="61"/>
      <c r="I159" s="254"/>
      <c r="J159" s="255"/>
    </row>
    <row r="160" spans="1:10" ht="60" customHeight="1" x14ac:dyDescent="0.25">
      <c r="A160" s="1">
        <f t="shared" si="2"/>
        <v>148</v>
      </c>
      <c r="B160" s="92"/>
      <c r="C160" s="29"/>
      <c r="D160" s="98"/>
      <c r="E160" s="100"/>
      <c r="F160" s="163"/>
      <c r="G160" s="166"/>
      <c r="H160" s="61"/>
      <c r="I160" s="254"/>
      <c r="J160" s="255"/>
    </row>
    <row r="161" spans="1:10" ht="60" customHeight="1" x14ac:dyDescent="0.25">
      <c r="A161" s="1">
        <f t="shared" si="2"/>
        <v>149</v>
      </c>
      <c r="B161" s="92"/>
      <c r="C161" s="29"/>
      <c r="D161" s="98"/>
      <c r="E161" s="100"/>
      <c r="F161" s="164"/>
      <c r="G161" s="166"/>
      <c r="H161" s="61"/>
      <c r="I161" s="254"/>
      <c r="J161" s="255"/>
    </row>
    <row r="162" spans="1:10" ht="60" customHeight="1" x14ac:dyDescent="0.25">
      <c r="A162" s="1">
        <f t="shared" si="2"/>
        <v>150</v>
      </c>
      <c r="B162" s="92"/>
      <c r="C162" s="29"/>
      <c r="D162" s="98"/>
      <c r="E162" s="100"/>
      <c r="F162" s="164"/>
      <c r="G162" s="166"/>
      <c r="H162" s="61"/>
      <c r="I162" s="254"/>
      <c r="J162" s="255"/>
    </row>
    <row r="163" spans="1:10" ht="60" customHeight="1" x14ac:dyDescent="0.25">
      <c r="A163" s="1">
        <f t="shared" si="2"/>
        <v>151</v>
      </c>
      <c r="B163" s="92"/>
      <c r="C163" s="29"/>
      <c r="D163" s="98"/>
      <c r="E163" s="100"/>
      <c r="F163" s="163"/>
      <c r="G163" s="166"/>
      <c r="H163" s="61"/>
      <c r="I163" s="254"/>
      <c r="J163" s="255"/>
    </row>
    <row r="164" spans="1:10" ht="60" customHeight="1" x14ac:dyDescent="0.25">
      <c r="A164" s="1">
        <f t="shared" si="2"/>
        <v>152</v>
      </c>
      <c r="B164" s="92"/>
      <c r="C164" s="29"/>
      <c r="D164" s="98"/>
      <c r="E164" s="100"/>
      <c r="F164" s="163"/>
      <c r="G164" s="166"/>
      <c r="H164" s="61"/>
      <c r="I164" s="254"/>
      <c r="J164" s="255"/>
    </row>
    <row r="165" spans="1:10" ht="60" customHeight="1" x14ac:dyDescent="0.25">
      <c r="A165" s="1">
        <f t="shared" si="2"/>
        <v>153</v>
      </c>
      <c r="B165" s="92"/>
      <c r="C165" s="29"/>
      <c r="D165" s="98"/>
      <c r="E165" s="100"/>
      <c r="F165" s="163"/>
      <c r="G165" s="166"/>
      <c r="H165" s="61"/>
      <c r="I165" s="254"/>
      <c r="J165" s="255"/>
    </row>
    <row r="166" spans="1:10" ht="60" customHeight="1" x14ac:dyDescent="0.25">
      <c r="A166" s="1">
        <f t="shared" si="2"/>
        <v>154</v>
      </c>
      <c r="B166" s="92"/>
      <c r="C166" s="29"/>
      <c r="D166" s="98"/>
      <c r="E166" s="100"/>
      <c r="F166" s="163"/>
      <c r="G166" s="166"/>
      <c r="H166" s="61"/>
      <c r="I166" s="254"/>
      <c r="J166" s="255"/>
    </row>
    <row r="167" spans="1:10" ht="60" customHeight="1" x14ac:dyDescent="0.25">
      <c r="A167" s="1">
        <f t="shared" si="2"/>
        <v>155</v>
      </c>
      <c r="B167" s="92"/>
      <c r="C167" s="29"/>
      <c r="D167" s="98"/>
      <c r="E167" s="100"/>
      <c r="F167" s="163"/>
      <c r="G167" s="166"/>
      <c r="H167" s="61"/>
      <c r="I167" s="254"/>
      <c r="J167" s="255"/>
    </row>
    <row r="168" spans="1:10" ht="60" customHeight="1" x14ac:dyDescent="0.25">
      <c r="A168" s="1">
        <f t="shared" si="2"/>
        <v>156</v>
      </c>
      <c r="B168" s="92"/>
      <c r="C168" s="29"/>
      <c r="D168" s="98"/>
      <c r="E168" s="100"/>
      <c r="F168" s="163"/>
      <c r="G168" s="166"/>
      <c r="H168" s="61"/>
      <c r="I168" s="254"/>
      <c r="J168" s="255"/>
    </row>
    <row r="169" spans="1:10" ht="60" customHeight="1" x14ac:dyDescent="0.25">
      <c r="A169" s="1">
        <f t="shared" si="2"/>
        <v>157</v>
      </c>
      <c r="B169" s="92"/>
      <c r="C169" s="29"/>
      <c r="D169" s="98"/>
      <c r="E169" s="100"/>
      <c r="F169" s="163"/>
      <c r="G169" s="166"/>
      <c r="H169" s="61"/>
      <c r="I169" s="254"/>
      <c r="J169" s="255"/>
    </row>
    <row r="170" spans="1:10" ht="60" customHeight="1" x14ac:dyDescent="0.25">
      <c r="A170" s="1">
        <f t="shared" si="2"/>
        <v>158</v>
      </c>
      <c r="B170" s="92"/>
      <c r="C170" s="29"/>
      <c r="D170" s="98"/>
      <c r="E170" s="100"/>
      <c r="F170" s="163"/>
      <c r="G170" s="166"/>
      <c r="H170" s="61"/>
      <c r="I170" s="254"/>
      <c r="J170" s="255"/>
    </row>
    <row r="171" spans="1:10" ht="60" customHeight="1" x14ac:dyDescent="0.25">
      <c r="A171" s="1">
        <f t="shared" si="2"/>
        <v>159</v>
      </c>
      <c r="B171" s="92"/>
      <c r="C171" s="29"/>
      <c r="D171" s="98"/>
      <c r="E171" s="100"/>
      <c r="F171" s="164"/>
      <c r="G171" s="166"/>
      <c r="H171" s="61"/>
      <c r="I171" s="254"/>
      <c r="J171" s="255"/>
    </row>
    <row r="172" spans="1:10" ht="60" customHeight="1" x14ac:dyDescent="0.25">
      <c r="A172" s="1">
        <f t="shared" si="2"/>
        <v>160</v>
      </c>
      <c r="B172" s="92"/>
      <c r="C172" s="29"/>
      <c r="D172" s="98"/>
      <c r="E172" s="100"/>
      <c r="F172" s="164"/>
      <c r="G172" s="166"/>
      <c r="H172" s="61"/>
      <c r="I172" s="254"/>
      <c r="J172" s="255"/>
    </row>
    <row r="173" spans="1:10" ht="60" customHeight="1" x14ac:dyDescent="0.25">
      <c r="A173" s="1">
        <f t="shared" si="2"/>
        <v>161</v>
      </c>
      <c r="B173" s="92"/>
      <c r="C173" s="29"/>
      <c r="D173" s="98"/>
      <c r="E173" s="100"/>
      <c r="F173" s="163"/>
      <c r="G173" s="166"/>
      <c r="H173" s="61"/>
      <c r="I173" s="254"/>
      <c r="J173" s="255"/>
    </row>
    <row r="174" spans="1:10" ht="60" customHeight="1" x14ac:dyDescent="0.25">
      <c r="A174" s="1">
        <f t="shared" si="2"/>
        <v>162</v>
      </c>
      <c r="B174" s="92"/>
      <c r="C174" s="29"/>
      <c r="D174" s="98"/>
      <c r="E174" s="100"/>
      <c r="F174" s="163"/>
      <c r="G174" s="166"/>
      <c r="H174" s="61"/>
      <c r="I174" s="254"/>
      <c r="J174" s="255"/>
    </row>
    <row r="175" spans="1:10" ht="60" customHeight="1" x14ac:dyDescent="0.25">
      <c r="A175" s="1">
        <f t="shared" si="2"/>
        <v>163</v>
      </c>
      <c r="B175" s="92"/>
      <c r="C175" s="29"/>
      <c r="D175" s="98"/>
      <c r="E175" s="100"/>
      <c r="F175" s="163"/>
      <c r="G175" s="166"/>
      <c r="H175" s="61"/>
      <c r="I175" s="254"/>
      <c r="J175" s="255"/>
    </row>
    <row r="176" spans="1:10" ht="60" customHeight="1" x14ac:dyDescent="0.25">
      <c r="A176" s="1">
        <f t="shared" si="2"/>
        <v>164</v>
      </c>
      <c r="B176" s="92"/>
      <c r="C176" s="29"/>
      <c r="D176" s="98"/>
      <c r="E176" s="100"/>
      <c r="F176" s="163"/>
      <c r="G176" s="166"/>
      <c r="H176" s="61"/>
      <c r="I176" s="254"/>
      <c r="J176" s="255"/>
    </row>
    <row r="177" spans="1:10" ht="60" customHeight="1" x14ac:dyDescent="0.25">
      <c r="A177" s="1">
        <f t="shared" si="2"/>
        <v>165</v>
      </c>
      <c r="B177" s="92"/>
      <c r="C177" s="29"/>
      <c r="D177" s="98"/>
      <c r="E177" s="100"/>
      <c r="F177" s="163"/>
      <c r="G177" s="166"/>
      <c r="H177" s="61"/>
      <c r="I177" s="254"/>
      <c r="J177" s="255"/>
    </row>
    <row r="178" spans="1:10" ht="60" customHeight="1" x14ac:dyDescent="0.25">
      <c r="A178" s="1">
        <f t="shared" si="2"/>
        <v>166</v>
      </c>
      <c r="B178" s="92"/>
      <c r="C178" s="29"/>
      <c r="D178" s="98"/>
      <c r="E178" s="100"/>
      <c r="F178" s="163"/>
      <c r="G178" s="166"/>
      <c r="H178" s="61"/>
      <c r="I178" s="254"/>
      <c r="J178" s="255"/>
    </row>
    <row r="179" spans="1:10" ht="60" customHeight="1" x14ac:dyDescent="0.25">
      <c r="A179" s="1">
        <f t="shared" si="2"/>
        <v>167</v>
      </c>
      <c r="B179" s="92"/>
      <c r="C179" s="29"/>
      <c r="D179" s="98"/>
      <c r="E179" s="100"/>
      <c r="F179" s="163"/>
      <c r="G179" s="166"/>
      <c r="H179" s="61"/>
      <c r="I179" s="254"/>
      <c r="J179" s="255"/>
    </row>
    <row r="180" spans="1:10" ht="60" customHeight="1" x14ac:dyDescent="0.25">
      <c r="A180" s="1">
        <f t="shared" si="2"/>
        <v>168</v>
      </c>
      <c r="B180" s="92"/>
      <c r="C180" s="29"/>
      <c r="D180" s="98"/>
      <c r="E180" s="100"/>
      <c r="F180" s="163"/>
      <c r="G180" s="166"/>
      <c r="H180" s="61"/>
      <c r="I180" s="254"/>
      <c r="J180" s="255"/>
    </row>
    <row r="181" spans="1:10" ht="60" customHeight="1" x14ac:dyDescent="0.25">
      <c r="A181" s="1">
        <f t="shared" si="2"/>
        <v>169</v>
      </c>
      <c r="B181" s="92"/>
      <c r="C181" s="29"/>
      <c r="D181" s="98"/>
      <c r="E181" s="100"/>
      <c r="F181" s="164"/>
      <c r="G181" s="166"/>
      <c r="H181" s="61"/>
      <c r="I181" s="254"/>
      <c r="J181" s="255"/>
    </row>
    <row r="182" spans="1:10" ht="60" customHeight="1" x14ac:dyDescent="0.25">
      <c r="A182" s="1">
        <f t="shared" si="2"/>
        <v>170</v>
      </c>
      <c r="B182" s="92"/>
      <c r="C182" s="29"/>
      <c r="D182" s="98"/>
      <c r="E182" s="100"/>
      <c r="F182" s="164"/>
      <c r="G182" s="166"/>
      <c r="H182" s="61"/>
      <c r="I182" s="254"/>
      <c r="J182" s="255"/>
    </row>
    <row r="183" spans="1:10" ht="60" customHeight="1" x14ac:dyDescent="0.25">
      <c r="A183" s="1">
        <f t="shared" si="2"/>
        <v>171</v>
      </c>
      <c r="B183" s="92"/>
      <c r="C183" s="29"/>
      <c r="D183" s="98"/>
      <c r="E183" s="100"/>
      <c r="F183" s="163"/>
      <c r="G183" s="166"/>
      <c r="H183" s="61"/>
      <c r="I183" s="254"/>
      <c r="J183" s="255"/>
    </row>
    <row r="184" spans="1:10" ht="60" customHeight="1" x14ac:dyDescent="0.25">
      <c r="A184" s="1">
        <f t="shared" si="2"/>
        <v>172</v>
      </c>
      <c r="B184" s="92"/>
      <c r="C184" s="29"/>
      <c r="D184" s="98"/>
      <c r="E184" s="100"/>
      <c r="F184" s="163"/>
      <c r="G184" s="166"/>
      <c r="H184" s="61"/>
      <c r="I184" s="254"/>
      <c r="J184" s="255"/>
    </row>
    <row r="185" spans="1:10" ht="60" customHeight="1" x14ac:dyDescent="0.25">
      <c r="A185" s="1">
        <f t="shared" si="2"/>
        <v>173</v>
      </c>
      <c r="B185" s="92"/>
      <c r="C185" s="29"/>
      <c r="D185" s="98"/>
      <c r="E185" s="100"/>
      <c r="F185" s="163"/>
      <c r="G185" s="166"/>
      <c r="H185" s="61"/>
      <c r="I185" s="254"/>
      <c r="J185" s="255"/>
    </row>
    <row r="186" spans="1:10" ht="60" customHeight="1" x14ac:dyDescent="0.25">
      <c r="A186" s="1">
        <f t="shared" si="2"/>
        <v>174</v>
      </c>
      <c r="B186" s="92"/>
      <c r="C186" s="29"/>
      <c r="D186" s="98"/>
      <c r="E186" s="100"/>
      <c r="F186" s="163"/>
      <c r="G186" s="166"/>
      <c r="H186" s="61"/>
      <c r="I186" s="254"/>
      <c r="J186" s="255"/>
    </row>
    <row r="187" spans="1:10" ht="60" customHeight="1" x14ac:dyDescent="0.25">
      <c r="A187" s="1">
        <f t="shared" si="2"/>
        <v>175</v>
      </c>
      <c r="B187" s="92"/>
      <c r="C187" s="29"/>
      <c r="D187" s="98"/>
      <c r="E187" s="100"/>
      <c r="F187" s="163"/>
      <c r="G187" s="166"/>
      <c r="H187" s="61"/>
      <c r="I187" s="254"/>
      <c r="J187" s="255"/>
    </row>
    <row r="188" spans="1:10" ht="60" customHeight="1" x14ac:dyDescent="0.25">
      <c r="A188" s="1">
        <f t="shared" si="2"/>
        <v>176</v>
      </c>
      <c r="B188" s="92"/>
      <c r="C188" s="29"/>
      <c r="D188" s="98"/>
      <c r="E188" s="100"/>
      <c r="F188" s="163"/>
      <c r="G188" s="166"/>
      <c r="H188" s="61"/>
      <c r="I188" s="254"/>
      <c r="J188" s="255"/>
    </row>
    <row r="189" spans="1:10" ht="60" customHeight="1" x14ac:dyDescent="0.25">
      <c r="A189" s="1">
        <f t="shared" si="2"/>
        <v>177</v>
      </c>
      <c r="B189" s="92"/>
      <c r="C189" s="29"/>
      <c r="D189" s="98"/>
      <c r="E189" s="100"/>
      <c r="F189" s="163"/>
      <c r="G189" s="166"/>
      <c r="H189" s="61"/>
      <c r="I189" s="254"/>
      <c r="J189" s="255"/>
    </row>
    <row r="190" spans="1:10" ht="60" customHeight="1" x14ac:dyDescent="0.25">
      <c r="A190" s="1">
        <f t="shared" si="2"/>
        <v>178</v>
      </c>
      <c r="B190" s="92"/>
      <c r="C190" s="29"/>
      <c r="D190" s="98"/>
      <c r="E190" s="100"/>
      <c r="F190" s="163"/>
      <c r="G190" s="166"/>
      <c r="H190" s="61"/>
      <c r="I190" s="254"/>
      <c r="J190" s="255"/>
    </row>
    <row r="191" spans="1:10" ht="60" customHeight="1" x14ac:dyDescent="0.25">
      <c r="A191" s="1">
        <f t="shared" si="2"/>
        <v>179</v>
      </c>
      <c r="B191" s="92"/>
      <c r="C191" s="29"/>
      <c r="D191" s="98"/>
      <c r="E191" s="100"/>
      <c r="F191" s="164"/>
      <c r="G191" s="166"/>
      <c r="H191" s="61"/>
      <c r="I191" s="254"/>
      <c r="J191" s="255"/>
    </row>
    <row r="192" spans="1:10" ht="60" customHeight="1" x14ac:dyDescent="0.25">
      <c r="A192" s="1">
        <f t="shared" si="2"/>
        <v>180</v>
      </c>
      <c r="B192" s="92"/>
      <c r="C192" s="29"/>
      <c r="D192" s="98"/>
      <c r="E192" s="100"/>
      <c r="F192" s="164"/>
      <c r="G192" s="166"/>
      <c r="H192" s="61"/>
      <c r="I192" s="254"/>
      <c r="J192" s="255"/>
    </row>
    <row r="193" spans="1:10" ht="60" customHeight="1" x14ac:dyDescent="0.25">
      <c r="A193" s="1">
        <f t="shared" si="2"/>
        <v>181</v>
      </c>
      <c r="B193" s="92"/>
      <c r="C193" s="29"/>
      <c r="D193" s="98"/>
      <c r="E193" s="100"/>
      <c r="F193" s="163"/>
      <c r="G193" s="166"/>
      <c r="H193" s="61"/>
      <c r="I193" s="254"/>
      <c r="J193" s="255"/>
    </row>
    <row r="194" spans="1:10" ht="60" customHeight="1" x14ac:dyDescent="0.25">
      <c r="A194" s="1">
        <f t="shared" si="2"/>
        <v>182</v>
      </c>
      <c r="B194" s="92"/>
      <c r="C194" s="29"/>
      <c r="D194" s="98"/>
      <c r="E194" s="100"/>
      <c r="F194" s="163"/>
      <c r="G194" s="166"/>
      <c r="H194" s="61"/>
      <c r="I194" s="254"/>
      <c r="J194" s="255"/>
    </row>
    <row r="195" spans="1:10" ht="60" customHeight="1" x14ac:dyDescent="0.25">
      <c r="A195" s="1">
        <f t="shared" si="2"/>
        <v>183</v>
      </c>
      <c r="B195" s="92"/>
      <c r="C195" s="29"/>
      <c r="D195" s="98"/>
      <c r="E195" s="100"/>
      <c r="F195" s="163"/>
      <c r="G195" s="166"/>
      <c r="H195" s="61"/>
      <c r="I195" s="254"/>
      <c r="J195" s="255"/>
    </row>
    <row r="196" spans="1:10" ht="60" customHeight="1" x14ac:dyDescent="0.25">
      <c r="A196" s="1">
        <f t="shared" si="2"/>
        <v>184</v>
      </c>
      <c r="B196" s="92"/>
      <c r="C196" s="29"/>
      <c r="D196" s="98"/>
      <c r="E196" s="100"/>
      <c r="F196" s="163"/>
      <c r="G196" s="166"/>
      <c r="H196" s="61"/>
      <c r="I196" s="254"/>
      <c r="J196" s="255"/>
    </row>
    <row r="197" spans="1:10" ht="60" customHeight="1" x14ac:dyDescent="0.25">
      <c r="A197" s="1">
        <f t="shared" si="2"/>
        <v>185</v>
      </c>
      <c r="B197" s="92"/>
      <c r="C197" s="29"/>
      <c r="D197" s="98"/>
      <c r="E197" s="100"/>
      <c r="F197" s="163"/>
      <c r="G197" s="166"/>
      <c r="H197" s="61"/>
      <c r="I197" s="254"/>
      <c r="J197" s="255"/>
    </row>
    <row r="198" spans="1:10" ht="60" customHeight="1" x14ac:dyDescent="0.25">
      <c r="A198" s="1">
        <f t="shared" si="2"/>
        <v>186</v>
      </c>
      <c r="B198" s="92"/>
      <c r="C198" s="29"/>
      <c r="D198" s="98"/>
      <c r="E198" s="100"/>
      <c r="F198" s="163"/>
      <c r="G198" s="166"/>
      <c r="H198" s="61"/>
      <c r="I198" s="254"/>
      <c r="J198" s="255"/>
    </row>
    <row r="199" spans="1:10" ht="60" customHeight="1" x14ac:dyDescent="0.25">
      <c r="A199" s="1">
        <f t="shared" si="2"/>
        <v>187</v>
      </c>
      <c r="B199" s="92"/>
      <c r="C199" s="29"/>
      <c r="D199" s="98"/>
      <c r="E199" s="100"/>
      <c r="F199" s="163"/>
      <c r="G199" s="166"/>
      <c r="H199" s="61"/>
      <c r="I199" s="254"/>
      <c r="J199" s="255"/>
    </row>
    <row r="200" spans="1:10" ht="60" customHeight="1" x14ac:dyDescent="0.25">
      <c r="A200" s="1">
        <f t="shared" si="2"/>
        <v>188</v>
      </c>
      <c r="B200" s="92"/>
      <c r="C200" s="29"/>
      <c r="D200" s="98"/>
      <c r="E200" s="100"/>
      <c r="F200" s="163"/>
      <c r="G200" s="166"/>
      <c r="H200" s="61"/>
      <c r="I200" s="254"/>
      <c r="J200" s="255"/>
    </row>
    <row r="201" spans="1:10" ht="60" customHeight="1" x14ac:dyDescent="0.25">
      <c r="A201" s="1">
        <f t="shared" si="2"/>
        <v>189</v>
      </c>
      <c r="B201" s="92"/>
      <c r="C201" s="29"/>
      <c r="D201" s="98"/>
      <c r="E201" s="100"/>
      <c r="F201" s="164"/>
      <c r="G201" s="166"/>
      <c r="H201" s="61"/>
      <c r="I201" s="254"/>
      <c r="J201" s="255"/>
    </row>
    <row r="202" spans="1:10" ht="60" customHeight="1" x14ac:dyDescent="0.25">
      <c r="A202" s="1">
        <f t="shared" si="2"/>
        <v>190</v>
      </c>
      <c r="B202" s="92"/>
      <c r="C202" s="29"/>
      <c r="D202" s="98"/>
      <c r="E202" s="100"/>
      <c r="F202" s="164"/>
      <c r="G202" s="166"/>
      <c r="H202" s="61"/>
      <c r="I202" s="254"/>
      <c r="J202" s="255"/>
    </row>
    <row r="203" spans="1:10" ht="60" customHeight="1" x14ac:dyDescent="0.25">
      <c r="A203" s="1">
        <f t="shared" si="2"/>
        <v>191</v>
      </c>
      <c r="B203" s="92"/>
      <c r="C203" s="29"/>
      <c r="D203" s="98"/>
      <c r="E203" s="100"/>
      <c r="F203" s="163"/>
      <c r="G203" s="166"/>
      <c r="H203" s="61"/>
      <c r="I203" s="254"/>
      <c r="J203" s="255"/>
    </row>
    <row r="204" spans="1:10" ht="60" customHeight="1" x14ac:dyDescent="0.25">
      <c r="A204" s="1">
        <f t="shared" si="2"/>
        <v>192</v>
      </c>
      <c r="B204" s="92"/>
      <c r="C204" s="29"/>
      <c r="D204" s="98"/>
      <c r="E204" s="100"/>
      <c r="F204" s="163"/>
      <c r="G204" s="166"/>
      <c r="H204" s="61"/>
      <c r="I204" s="254"/>
      <c r="J204" s="255"/>
    </row>
    <row r="205" spans="1:10" ht="60" customHeight="1" x14ac:dyDescent="0.25">
      <c r="A205" s="1">
        <f t="shared" si="2"/>
        <v>193</v>
      </c>
      <c r="B205" s="92"/>
      <c r="C205" s="29"/>
      <c r="D205" s="98"/>
      <c r="E205" s="100"/>
      <c r="F205" s="163"/>
      <c r="G205" s="166"/>
      <c r="H205" s="61"/>
      <c r="I205" s="254"/>
      <c r="J205" s="255"/>
    </row>
    <row r="206" spans="1:10" ht="60" customHeight="1" x14ac:dyDescent="0.25">
      <c r="A206" s="1">
        <f t="shared" ref="A206:A269" si="3">ROW(A194)</f>
        <v>194</v>
      </c>
      <c r="B206" s="92"/>
      <c r="C206" s="29"/>
      <c r="D206" s="98"/>
      <c r="E206" s="100"/>
      <c r="F206" s="163"/>
      <c r="G206" s="166"/>
      <c r="H206" s="61"/>
      <c r="I206" s="254"/>
      <c r="J206" s="255"/>
    </row>
    <row r="207" spans="1:10" ht="60" customHeight="1" x14ac:dyDescent="0.25">
      <c r="A207" s="1">
        <f t="shared" si="3"/>
        <v>195</v>
      </c>
      <c r="B207" s="92"/>
      <c r="C207" s="29"/>
      <c r="D207" s="98"/>
      <c r="E207" s="100"/>
      <c r="F207" s="163"/>
      <c r="G207" s="166"/>
      <c r="H207" s="61"/>
      <c r="I207" s="254"/>
      <c r="J207" s="255"/>
    </row>
    <row r="208" spans="1:10" ht="60" customHeight="1" x14ac:dyDescent="0.25">
      <c r="A208" s="1">
        <f t="shared" si="3"/>
        <v>196</v>
      </c>
      <c r="B208" s="92"/>
      <c r="C208" s="29"/>
      <c r="D208" s="98"/>
      <c r="E208" s="100"/>
      <c r="F208" s="163"/>
      <c r="G208" s="166"/>
      <c r="H208" s="61"/>
      <c r="I208" s="254"/>
      <c r="J208" s="255"/>
    </row>
    <row r="209" spans="1:10" ht="60" customHeight="1" x14ac:dyDescent="0.25">
      <c r="A209" s="1">
        <f t="shared" si="3"/>
        <v>197</v>
      </c>
      <c r="B209" s="92"/>
      <c r="C209" s="29"/>
      <c r="D209" s="98"/>
      <c r="E209" s="100"/>
      <c r="F209" s="163"/>
      <c r="G209" s="166"/>
      <c r="H209" s="61"/>
      <c r="I209" s="254"/>
      <c r="J209" s="255"/>
    </row>
    <row r="210" spans="1:10" ht="60" customHeight="1" x14ac:dyDescent="0.25">
      <c r="A210" s="1">
        <f t="shared" si="3"/>
        <v>198</v>
      </c>
      <c r="B210" s="92"/>
      <c r="C210" s="29"/>
      <c r="D210" s="98"/>
      <c r="E210" s="100"/>
      <c r="F210" s="163"/>
      <c r="G210" s="166"/>
      <c r="H210" s="61"/>
      <c r="I210" s="254"/>
      <c r="J210" s="255"/>
    </row>
    <row r="211" spans="1:10" ht="60" customHeight="1" x14ac:dyDescent="0.25">
      <c r="A211" s="1">
        <f t="shared" si="3"/>
        <v>199</v>
      </c>
      <c r="B211" s="92"/>
      <c r="C211" s="29"/>
      <c r="D211" s="98"/>
      <c r="E211" s="100"/>
      <c r="F211" s="164"/>
      <c r="G211" s="166"/>
      <c r="H211" s="61"/>
      <c r="I211" s="254"/>
      <c r="J211" s="255"/>
    </row>
    <row r="212" spans="1:10" ht="60" customHeight="1" x14ac:dyDescent="0.25">
      <c r="A212" s="1">
        <f t="shared" si="3"/>
        <v>200</v>
      </c>
      <c r="B212" s="92"/>
      <c r="C212" s="29"/>
      <c r="D212" s="98"/>
      <c r="E212" s="100"/>
      <c r="F212" s="164"/>
      <c r="G212" s="166"/>
      <c r="H212" s="61"/>
      <c r="I212" s="254"/>
      <c r="J212" s="255"/>
    </row>
    <row r="213" spans="1:10" ht="60" customHeight="1" x14ac:dyDescent="0.25">
      <c r="A213" s="1">
        <f t="shared" si="3"/>
        <v>201</v>
      </c>
      <c r="B213" s="92"/>
      <c r="C213" s="29"/>
      <c r="D213" s="98"/>
      <c r="E213" s="100"/>
      <c r="F213" s="163"/>
      <c r="G213" s="166"/>
      <c r="H213" s="61"/>
      <c r="I213" s="254"/>
      <c r="J213" s="255"/>
    </row>
    <row r="214" spans="1:10" ht="60" customHeight="1" x14ac:dyDescent="0.25">
      <c r="A214" s="1">
        <f t="shared" si="3"/>
        <v>202</v>
      </c>
      <c r="B214" s="92"/>
      <c r="C214" s="29"/>
      <c r="D214" s="98"/>
      <c r="E214" s="100"/>
      <c r="F214" s="163"/>
      <c r="G214" s="166"/>
      <c r="H214" s="61"/>
      <c r="I214" s="254"/>
      <c r="J214" s="255"/>
    </row>
    <row r="215" spans="1:10" ht="60" customHeight="1" x14ac:dyDescent="0.25">
      <c r="A215" s="1">
        <f t="shared" si="3"/>
        <v>203</v>
      </c>
      <c r="B215" s="92"/>
      <c r="C215" s="29"/>
      <c r="D215" s="98"/>
      <c r="E215" s="100"/>
      <c r="F215" s="163"/>
      <c r="G215" s="166"/>
      <c r="H215" s="61"/>
      <c r="I215" s="254"/>
      <c r="J215" s="255"/>
    </row>
    <row r="216" spans="1:10" ht="60" customHeight="1" x14ac:dyDescent="0.25">
      <c r="A216" s="1">
        <f t="shared" si="3"/>
        <v>204</v>
      </c>
      <c r="B216" s="92"/>
      <c r="C216" s="29"/>
      <c r="D216" s="98"/>
      <c r="E216" s="100"/>
      <c r="F216" s="163"/>
      <c r="G216" s="166"/>
      <c r="H216" s="61"/>
      <c r="I216" s="254"/>
      <c r="J216" s="255"/>
    </row>
    <row r="217" spans="1:10" ht="60" customHeight="1" x14ac:dyDescent="0.25">
      <c r="A217" s="1">
        <f t="shared" si="3"/>
        <v>205</v>
      </c>
      <c r="B217" s="92"/>
      <c r="C217" s="29"/>
      <c r="D217" s="98"/>
      <c r="E217" s="100"/>
      <c r="F217" s="163"/>
      <c r="G217" s="166"/>
      <c r="H217" s="61"/>
      <c r="I217" s="254"/>
      <c r="J217" s="255"/>
    </row>
    <row r="218" spans="1:10" ht="60" customHeight="1" x14ac:dyDescent="0.25">
      <c r="A218" s="1">
        <f t="shared" si="3"/>
        <v>206</v>
      </c>
      <c r="B218" s="92"/>
      <c r="C218" s="29"/>
      <c r="D218" s="98"/>
      <c r="E218" s="100"/>
      <c r="F218" s="163"/>
      <c r="G218" s="166"/>
      <c r="H218" s="61"/>
      <c r="I218" s="254"/>
      <c r="J218" s="255"/>
    </row>
    <row r="219" spans="1:10" ht="60" customHeight="1" x14ac:dyDescent="0.25">
      <c r="A219" s="1">
        <f t="shared" si="3"/>
        <v>207</v>
      </c>
      <c r="B219" s="92"/>
      <c r="C219" s="29"/>
      <c r="D219" s="98"/>
      <c r="E219" s="100"/>
      <c r="F219" s="163"/>
      <c r="G219" s="166"/>
      <c r="H219" s="61"/>
      <c r="I219" s="254"/>
      <c r="J219" s="255"/>
    </row>
    <row r="220" spans="1:10" ht="60" customHeight="1" x14ac:dyDescent="0.25">
      <c r="A220" s="1">
        <f t="shared" si="3"/>
        <v>208</v>
      </c>
      <c r="B220" s="92"/>
      <c r="C220" s="29"/>
      <c r="D220" s="98"/>
      <c r="E220" s="100"/>
      <c r="F220" s="163"/>
      <c r="G220" s="166"/>
      <c r="H220" s="61"/>
      <c r="I220" s="254"/>
      <c r="J220" s="255"/>
    </row>
    <row r="221" spans="1:10" ht="60" customHeight="1" x14ac:dyDescent="0.25">
      <c r="A221" s="1">
        <f t="shared" si="3"/>
        <v>209</v>
      </c>
      <c r="B221" s="92"/>
      <c r="C221" s="29"/>
      <c r="D221" s="98"/>
      <c r="E221" s="100"/>
      <c r="F221" s="164"/>
      <c r="G221" s="166"/>
      <c r="H221" s="61"/>
      <c r="I221" s="254"/>
      <c r="J221" s="255"/>
    </row>
    <row r="222" spans="1:10" ht="60" customHeight="1" x14ac:dyDescent="0.25">
      <c r="A222" s="1">
        <f t="shared" si="3"/>
        <v>210</v>
      </c>
      <c r="B222" s="92"/>
      <c r="C222" s="29"/>
      <c r="D222" s="98"/>
      <c r="E222" s="100"/>
      <c r="F222" s="164"/>
      <c r="G222" s="166"/>
      <c r="H222" s="61"/>
      <c r="I222" s="254"/>
      <c r="J222" s="255"/>
    </row>
    <row r="223" spans="1:10" ht="60" customHeight="1" x14ac:dyDescent="0.25">
      <c r="A223" s="1">
        <f t="shared" si="3"/>
        <v>211</v>
      </c>
      <c r="B223" s="92"/>
      <c r="C223" s="29"/>
      <c r="D223" s="98"/>
      <c r="E223" s="100"/>
      <c r="F223" s="163"/>
      <c r="G223" s="166"/>
      <c r="H223" s="61"/>
      <c r="I223" s="254"/>
      <c r="J223" s="255"/>
    </row>
    <row r="224" spans="1:10" ht="60" customHeight="1" x14ac:dyDescent="0.25">
      <c r="A224" s="1">
        <f t="shared" si="3"/>
        <v>212</v>
      </c>
      <c r="B224" s="92"/>
      <c r="C224" s="29"/>
      <c r="D224" s="98"/>
      <c r="E224" s="100"/>
      <c r="F224" s="163"/>
      <c r="G224" s="166"/>
      <c r="H224" s="61"/>
      <c r="I224" s="254"/>
      <c r="J224" s="255"/>
    </row>
    <row r="225" spans="1:10" ht="60" customHeight="1" x14ac:dyDescent="0.25">
      <c r="A225" s="1">
        <f t="shared" si="3"/>
        <v>213</v>
      </c>
      <c r="B225" s="92"/>
      <c r="C225" s="29"/>
      <c r="D225" s="98"/>
      <c r="E225" s="100"/>
      <c r="F225" s="163"/>
      <c r="G225" s="166"/>
      <c r="H225" s="61"/>
      <c r="I225" s="254"/>
      <c r="J225" s="255"/>
    </row>
    <row r="226" spans="1:10" ht="60" customHeight="1" x14ac:dyDescent="0.25">
      <c r="A226" s="1">
        <f t="shared" si="3"/>
        <v>214</v>
      </c>
      <c r="B226" s="92"/>
      <c r="C226" s="29"/>
      <c r="D226" s="98"/>
      <c r="E226" s="100"/>
      <c r="F226" s="163"/>
      <c r="G226" s="166"/>
      <c r="H226" s="61"/>
      <c r="I226" s="254"/>
      <c r="J226" s="255"/>
    </row>
    <row r="227" spans="1:10" ht="60" customHeight="1" x14ac:dyDescent="0.25">
      <c r="A227" s="1">
        <f t="shared" si="3"/>
        <v>215</v>
      </c>
      <c r="B227" s="92"/>
      <c r="C227" s="29"/>
      <c r="D227" s="98"/>
      <c r="E227" s="100"/>
      <c r="F227" s="163"/>
      <c r="G227" s="166"/>
      <c r="H227" s="61"/>
      <c r="I227" s="254"/>
      <c r="J227" s="255"/>
    </row>
    <row r="228" spans="1:10" ht="60" customHeight="1" x14ac:dyDescent="0.25">
      <c r="A228" s="1">
        <f t="shared" si="3"/>
        <v>216</v>
      </c>
      <c r="B228" s="92"/>
      <c r="C228" s="29"/>
      <c r="D228" s="98"/>
      <c r="E228" s="100"/>
      <c r="F228" s="163"/>
      <c r="G228" s="166"/>
      <c r="H228" s="61"/>
      <c r="I228" s="254"/>
      <c r="J228" s="255"/>
    </row>
    <row r="229" spans="1:10" ht="60" customHeight="1" x14ac:dyDescent="0.25">
      <c r="A229" s="1">
        <f t="shared" si="3"/>
        <v>217</v>
      </c>
      <c r="B229" s="92"/>
      <c r="C229" s="29"/>
      <c r="D229" s="98"/>
      <c r="E229" s="100"/>
      <c r="F229" s="163"/>
      <c r="G229" s="166"/>
      <c r="H229" s="61"/>
      <c r="I229" s="254"/>
      <c r="J229" s="255"/>
    </row>
    <row r="230" spans="1:10" ht="60" customHeight="1" x14ac:dyDescent="0.25">
      <c r="A230" s="1">
        <f t="shared" si="3"/>
        <v>218</v>
      </c>
      <c r="B230" s="92"/>
      <c r="C230" s="29"/>
      <c r="D230" s="98"/>
      <c r="E230" s="100"/>
      <c r="F230" s="163"/>
      <c r="G230" s="166"/>
      <c r="H230" s="61"/>
      <c r="I230" s="254"/>
      <c r="J230" s="255"/>
    </row>
    <row r="231" spans="1:10" ht="60" customHeight="1" x14ac:dyDescent="0.25">
      <c r="A231" s="1">
        <f t="shared" si="3"/>
        <v>219</v>
      </c>
      <c r="B231" s="92"/>
      <c r="C231" s="29"/>
      <c r="D231" s="98"/>
      <c r="E231" s="100"/>
      <c r="F231" s="164"/>
      <c r="G231" s="166"/>
      <c r="H231" s="61"/>
      <c r="I231" s="254"/>
      <c r="J231" s="255"/>
    </row>
    <row r="232" spans="1:10" ht="60" customHeight="1" x14ac:dyDescent="0.25">
      <c r="A232" s="1">
        <f t="shared" si="3"/>
        <v>220</v>
      </c>
      <c r="B232" s="92"/>
      <c r="C232" s="29"/>
      <c r="D232" s="98"/>
      <c r="E232" s="100"/>
      <c r="F232" s="164"/>
      <c r="G232" s="166"/>
      <c r="H232" s="61"/>
      <c r="I232" s="254"/>
      <c r="J232" s="255"/>
    </row>
    <row r="233" spans="1:10" ht="60" customHeight="1" x14ac:dyDescent="0.25">
      <c r="A233" s="1">
        <f t="shared" si="3"/>
        <v>221</v>
      </c>
      <c r="B233" s="92"/>
      <c r="C233" s="29"/>
      <c r="D233" s="98"/>
      <c r="E233" s="100"/>
      <c r="F233" s="163"/>
      <c r="G233" s="166"/>
      <c r="H233" s="61"/>
      <c r="I233" s="254"/>
      <c r="J233" s="255"/>
    </row>
    <row r="234" spans="1:10" ht="60" customHeight="1" x14ac:dyDescent="0.25">
      <c r="A234" s="1">
        <f t="shared" si="3"/>
        <v>222</v>
      </c>
      <c r="B234" s="92"/>
      <c r="C234" s="29"/>
      <c r="D234" s="98"/>
      <c r="E234" s="100"/>
      <c r="F234" s="163"/>
      <c r="G234" s="166"/>
      <c r="H234" s="61"/>
      <c r="I234" s="254"/>
      <c r="J234" s="255"/>
    </row>
    <row r="235" spans="1:10" ht="60" customHeight="1" x14ac:dyDescent="0.25">
      <c r="A235" s="1">
        <f t="shared" si="3"/>
        <v>223</v>
      </c>
      <c r="B235" s="92"/>
      <c r="C235" s="29"/>
      <c r="D235" s="98"/>
      <c r="E235" s="100"/>
      <c r="F235" s="163"/>
      <c r="G235" s="166"/>
      <c r="H235" s="61"/>
      <c r="I235" s="254"/>
      <c r="J235" s="255"/>
    </row>
    <row r="236" spans="1:10" ht="60" customHeight="1" x14ac:dyDescent="0.25">
      <c r="A236" s="1">
        <f t="shared" si="3"/>
        <v>224</v>
      </c>
      <c r="B236" s="92"/>
      <c r="C236" s="29"/>
      <c r="D236" s="98"/>
      <c r="E236" s="100"/>
      <c r="F236" s="163"/>
      <c r="G236" s="166"/>
      <c r="H236" s="61"/>
      <c r="I236" s="254"/>
      <c r="J236" s="255"/>
    </row>
    <row r="237" spans="1:10" ht="60" customHeight="1" x14ac:dyDescent="0.25">
      <c r="A237" s="1">
        <f t="shared" si="3"/>
        <v>225</v>
      </c>
      <c r="B237" s="92"/>
      <c r="C237" s="29"/>
      <c r="D237" s="98"/>
      <c r="E237" s="100"/>
      <c r="F237" s="163"/>
      <c r="G237" s="166"/>
      <c r="H237" s="61"/>
      <c r="I237" s="254"/>
      <c r="J237" s="255"/>
    </row>
    <row r="238" spans="1:10" ht="60" customHeight="1" x14ac:dyDescent="0.25">
      <c r="A238" s="1">
        <f t="shared" si="3"/>
        <v>226</v>
      </c>
      <c r="B238" s="92"/>
      <c r="C238" s="29"/>
      <c r="D238" s="98"/>
      <c r="E238" s="100"/>
      <c r="F238" s="163"/>
      <c r="G238" s="166"/>
      <c r="H238" s="61"/>
      <c r="I238" s="254"/>
      <c r="J238" s="255"/>
    </row>
    <row r="239" spans="1:10" ht="60" customHeight="1" x14ac:dyDescent="0.25">
      <c r="A239" s="1">
        <f t="shared" si="3"/>
        <v>227</v>
      </c>
      <c r="B239" s="92"/>
      <c r="C239" s="29"/>
      <c r="D239" s="98"/>
      <c r="E239" s="100"/>
      <c r="F239" s="163"/>
      <c r="G239" s="166"/>
      <c r="H239" s="61"/>
      <c r="I239" s="254"/>
      <c r="J239" s="255"/>
    </row>
    <row r="240" spans="1:10" ht="60" customHeight="1" x14ac:dyDescent="0.25">
      <c r="A240" s="1">
        <f t="shared" si="3"/>
        <v>228</v>
      </c>
      <c r="B240" s="92"/>
      <c r="C240" s="29"/>
      <c r="D240" s="98"/>
      <c r="E240" s="100"/>
      <c r="F240" s="163"/>
      <c r="G240" s="166"/>
      <c r="H240" s="61"/>
      <c r="I240" s="254"/>
      <c r="J240" s="255"/>
    </row>
    <row r="241" spans="1:10" ht="60" customHeight="1" x14ac:dyDescent="0.25">
      <c r="A241" s="1">
        <f t="shared" si="3"/>
        <v>229</v>
      </c>
      <c r="B241" s="92"/>
      <c r="C241" s="29"/>
      <c r="D241" s="98"/>
      <c r="E241" s="100"/>
      <c r="F241" s="164"/>
      <c r="G241" s="166"/>
      <c r="H241" s="61"/>
      <c r="I241" s="254"/>
      <c r="J241" s="255"/>
    </row>
    <row r="242" spans="1:10" ht="60" customHeight="1" x14ac:dyDescent="0.25">
      <c r="A242" s="1">
        <f t="shared" si="3"/>
        <v>230</v>
      </c>
      <c r="B242" s="92"/>
      <c r="C242" s="29"/>
      <c r="D242" s="98"/>
      <c r="E242" s="100"/>
      <c r="F242" s="164"/>
      <c r="G242" s="166"/>
      <c r="H242" s="61"/>
      <c r="I242" s="254"/>
      <c r="J242" s="255"/>
    </row>
    <row r="243" spans="1:10" ht="60" customHeight="1" x14ac:dyDescent="0.25">
      <c r="A243" s="1">
        <f t="shared" si="3"/>
        <v>231</v>
      </c>
      <c r="B243" s="92"/>
      <c r="C243" s="29"/>
      <c r="D243" s="98"/>
      <c r="E243" s="100"/>
      <c r="F243" s="163"/>
      <c r="G243" s="166"/>
      <c r="H243" s="61"/>
      <c r="I243" s="254"/>
      <c r="J243" s="255"/>
    </row>
    <row r="244" spans="1:10" ht="60" customHeight="1" x14ac:dyDescent="0.25">
      <c r="A244" s="1">
        <f t="shared" si="3"/>
        <v>232</v>
      </c>
      <c r="B244" s="92"/>
      <c r="C244" s="29"/>
      <c r="D244" s="98"/>
      <c r="E244" s="100"/>
      <c r="F244" s="163"/>
      <c r="G244" s="166"/>
      <c r="H244" s="61"/>
      <c r="I244" s="254"/>
      <c r="J244" s="255"/>
    </row>
    <row r="245" spans="1:10" ht="60" customHeight="1" x14ac:dyDescent="0.25">
      <c r="A245" s="1">
        <f t="shared" si="3"/>
        <v>233</v>
      </c>
      <c r="B245" s="92"/>
      <c r="C245" s="29"/>
      <c r="D245" s="98"/>
      <c r="E245" s="100"/>
      <c r="F245" s="163"/>
      <c r="G245" s="166"/>
      <c r="H245" s="61"/>
      <c r="I245" s="254"/>
      <c r="J245" s="255"/>
    </row>
    <row r="246" spans="1:10" ht="60" customHeight="1" x14ac:dyDescent="0.25">
      <c r="A246" s="1">
        <f t="shared" si="3"/>
        <v>234</v>
      </c>
      <c r="B246" s="92"/>
      <c r="C246" s="29"/>
      <c r="D246" s="98"/>
      <c r="E246" s="100"/>
      <c r="F246" s="163"/>
      <c r="G246" s="166"/>
      <c r="H246" s="61"/>
      <c r="I246" s="254"/>
      <c r="J246" s="255"/>
    </row>
    <row r="247" spans="1:10" ht="60" customHeight="1" x14ac:dyDescent="0.25">
      <c r="A247" s="1">
        <f t="shared" si="3"/>
        <v>235</v>
      </c>
      <c r="B247" s="92"/>
      <c r="C247" s="29"/>
      <c r="D247" s="98"/>
      <c r="E247" s="100"/>
      <c r="F247" s="163"/>
      <c r="G247" s="166"/>
      <c r="H247" s="61"/>
      <c r="I247" s="254"/>
      <c r="J247" s="255"/>
    </row>
    <row r="248" spans="1:10" ht="60" customHeight="1" x14ac:dyDescent="0.25">
      <c r="A248" s="1">
        <f t="shared" si="3"/>
        <v>236</v>
      </c>
      <c r="B248" s="92"/>
      <c r="C248" s="29"/>
      <c r="D248" s="98"/>
      <c r="E248" s="100"/>
      <c r="F248" s="163"/>
      <c r="G248" s="166"/>
      <c r="H248" s="61"/>
      <c r="I248" s="254"/>
      <c r="J248" s="255"/>
    </row>
    <row r="249" spans="1:10" ht="60" customHeight="1" x14ac:dyDescent="0.25">
      <c r="A249" s="1">
        <f t="shared" si="3"/>
        <v>237</v>
      </c>
      <c r="B249" s="92"/>
      <c r="C249" s="29"/>
      <c r="D249" s="98"/>
      <c r="E249" s="100"/>
      <c r="F249" s="163"/>
      <c r="G249" s="166"/>
      <c r="H249" s="61"/>
      <c r="I249" s="254"/>
      <c r="J249" s="255"/>
    </row>
    <row r="250" spans="1:10" ht="60" customHeight="1" x14ac:dyDescent="0.25">
      <c r="A250" s="1">
        <f t="shared" si="3"/>
        <v>238</v>
      </c>
      <c r="B250" s="92"/>
      <c r="C250" s="29"/>
      <c r="D250" s="98"/>
      <c r="E250" s="100"/>
      <c r="F250" s="163"/>
      <c r="G250" s="166"/>
      <c r="H250" s="61"/>
      <c r="I250" s="254"/>
      <c r="J250" s="255"/>
    </row>
    <row r="251" spans="1:10" ht="60" customHeight="1" x14ac:dyDescent="0.25">
      <c r="A251" s="1">
        <f t="shared" si="3"/>
        <v>239</v>
      </c>
      <c r="B251" s="92"/>
      <c r="C251" s="29"/>
      <c r="D251" s="98"/>
      <c r="E251" s="100"/>
      <c r="F251" s="164"/>
      <c r="G251" s="166"/>
      <c r="H251" s="61"/>
      <c r="I251" s="254"/>
      <c r="J251" s="255"/>
    </row>
    <row r="252" spans="1:10" ht="60" customHeight="1" x14ac:dyDescent="0.25">
      <c r="A252" s="1">
        <f t="shared" si="3"/>
        <v>240</v>
      </c>
      <c r="B252" s="92"/>
      <c r="C252" s="29"/>
      <c r="D252" s="98"/>
      <c r="E252" s="100"/>
      <c r="F252" s="164"/>
      <c r="G252" s="166"/>
      <c r="H252" s="61"/>
      <c r="I252" s="254"/>
      <c r="J252" s="255"/>
    </row>
    <row r="253" spans="1:10" ht="60" customHeight="1" x14ac:dyDescent="0.25">
      <c r="A253" s="1">
        <f t="shared" si="3"/>
        <v>241</v>
      </c>
      <c r="B253" s="92"/>
      <c r="C253" s="29"/>
      <c r="D253" s="98"/>
      <c r="E253" s="100"/>
      <c r="F253" s="163"/>
      <c r="G253" s="166"/>
      <c r="H253" s="61"/>
      <c r="I253" s="254"/>
      <c r="J253" s="255"/>
    </row>
    <row r="254" spans="1:10" ht="60" customHeight="1" x14ac:dyDescent="0.25">
      <c r="A254" s="1">
        <f t="shared" si="3"/>
        <v>242</v>
      </c>
      <c r="B254" s="92"/>
      <c r="C254" s="29"/>
      <c r="D254" s="98"/>
      <c r="E254" s="100"/>
      <c r="F254" s="163"/>
      <c r="G254" s="166"/>
      <c r="H254" s="61"/>
      <c r="I254" s="254"/>
      <c r="J254" s="255"/>
    </row>
    <row r="255" spans="1:10" ht="60" customHeight="1" x14ac:dyDescent="0.25">
      <c r="A255" s="1">
        <f t="shared" si="3"/>
        <v>243</v>
      </c>
      <c r="B255" s="92"/>
      <c r="C255" s="29"/>
      <c r="D255" s="98"/>
      <c r="E255" s="100"/>
      <c r="F255" s="163"/>
      <c r="G255" s="166"/>
      <c r="H255" s="61"/>
      <c r="I255" s="254"/>
      <c r="J255" s="255"/>
    </row>
    <row r="256" spans="1:10" ht="60" customHeight="1" x14ac:dyDescent="0.25">
      <c r="A256" s="1">
        <f t="shared" si="3"/>
        <v>244</v>
      </c>
      <c r="B256" s="92"/>
      <c r="C256" s="29"/>
      <c r="D256" s="98"/>
      <c r="E256" s="100"/>
      <c r="F256" s="163"/>
      <c r="G256" s="166"/>
      <c r="H256" s="61"/>
      <c r="I256" s="254"/>
      <c r="J256" s="255"/>
    </row>
    <row r="257" spans="1:10" ht="60" customHeight="1" x14ac:dyDescent="0.25">
      <c r="A257" s="1">
        <f t="shared" si="3"/>
        <v>245</v>
      </c>
      <c r="B257" s="92"/>
      <c r="C257" s="29"/>
      <c r="D257" s="98"/>
      <c r="E257" s="100"/>
      <c r="F257" s="163"/>
      <c r="G257" s="166"/>
      <c r="H257" s="61"/>
      <c r="I257" s="254"/>
      <c r="J257" s="255"/>
    </row>
    <row r="258" spans="1:10" ht="60" customHeight="1" x14ac:dyDescent="0.25">
      <c r="A258" s="1">
        <f t="shared" si="3"/>
        <v>246</v>
      </c>
      <c r="B258" s="92"/>
      <c r="C258" s="29"/>
      <c r="D258" s="98"/>
      <c r="E258" s="100"/>
      <c r="F258" s="163"/>
      <c r="G258" s="166"/>
      <c r="H258" s="61"/>
      <c r="I258" s="254"/>
      <c r="J258" s="255"/>
    </row>
    <row r="259" spans="1:10" ht="60" customHeight="1" x14ac:dyDescent="0.25">
      <c r="A259" s="1">
        <f t="shared" si="3"/>
        <v>247</v>
      </c>
      <c r="B259" s="92"/>
      <c r="C259" s="29"/>
      <c r="D259" s="98"/>
      <c r="E259" s="100"/>
      <c r="F259" s="163"/>
      <c r="G259" s="166"/>
      <c r="H259" s="61"/>
      <c r="I259" s="254"/>
      <c r="J259" s="255"/>
    </row>
    <row r="260" spans="1:10" ht="60" customHeight="1" x14ac:dyDescent="0.25">
      <c r="A260" s="1">
        <f t="shared" si="3"/>
        <v>248</v>
      </c>
      <c r="B260" s="92"/>
      <c r="C260" s="29"/>
      <c r="D260" s="98"/>
      <c r="E260" s="100"/>
      <c r="F260" s="163"/>
      <c r="G260" s="166"/>
      <c r="H260" s="61"/>
      <c r="I260" s="254"/>
      <c r="J260" s="255"/>
    </row>
    <row r="261" spans="1:10" ht="60" customHeight="1" x14ac:dyDescent="0.25">
      <c r="A261" s="1">
        <f t="shared" si="3"/>
        <v>249</v>
      </c>
      <c r="B261" s="92"/>
      <c r="C261" s="29"/>
      <c r="D261" s="98"/>
      <c r="E261" s="100"/>
      <c r="F261" s="164"/>
      <c r="G261" s="166"/>
      <c r="H261" s="61"/>
      <c r="I261" s="254"/>
      <c r="J261" s="255"/>
    </row>
    <row r="262" spans="1:10" ht="60" customHeight="1" x14ac:dyDescent="0.25">
      <c r="A262" s="1">
        <f t="shared" si="3"/>
        <v>250</v>
      </c>
      <c r="B262" s="92"/>
      <c r="C262" s="29"/>
      <c r="D262" s="98"/>
      <c r="E262" s="100"/>
      <c r="F262" s="164"/>
      <c r="G262" s="166"/>
      <c r="H262" s="61"/>
      <c r="I262" s="254"/>
      <c r="J262" s="255"/>
    </row>
    <row r="263" spans="1:10" ht="60" customHeight="1" x14ac:dyDescent="0.25">
      <c r="A263" s="1">
        <f t="shared" si="3"/>
        <v>251</v>
      </c>
      <c r="B263" s="92"/>
      <c r="C263" s="29"/>
      <c r="D263" s="98"/>
      <c r="E263" s="100"/>
      <c r="F263" s="163"/>
      <c r="G263" s="166"/>
      <c r="H263" s="61"/>
      <c r="I263" s="254"/>
      <c r="J263" s="255"/>
    </row>
    <row r="264" spans="1:10" ht="60" customHeight="1" x14ac:dyDescent="0.25">
      <c r="A264" s="1">
        <f t="shared" si="3"/>
        <v>252</v>
      </c>
      <c r="B264" s="92"/>
      <c r="C264" s="29"/>
      <c r="D264" s="98"/>
      <c r="E264" s="100"/>
      <c r="F264" s="163"/>
      <c r="G264" s="166"/>
      <c r="H264" s="61"/>
      <c r="I264" s="254"/>
      <c r="J264" s="255"/>
    </row>
    <row r="265" spans="1:10" ht="60" customHeight="1" x14ac:dyDescent="0.25">
      <c r="A265" s="1">
        <f t="shared" si="3"/>
        <v>253</v>
      </c>
      <c r="B265" s="92"/>
      <c r="C265" s="29"/>
      <c r="D265" s="98"/>
      <c r="E265" s="100"/>
      <c r="F265" s="163"/>
      <c r="G265" s="166"/>
      <c r="H265" s="61"/>
      <c r="I265" s="254"/>
      <c r="J265" s="255"/>
    </row>
    <row r="266" spans="1:10" ht="60" customHeight="1" x14ac:dyDescent="0.25">
      <c r="A266" s="1">
        <f t="shared" si="3"/>
        <v>254</v>
      </c>
      <c r="B266" s="92"/>
      <c r="C266" s="29"/>
      <c r="D266" s="98"/>
      <c r="E266" s="100"/>
      <c r="F266" s="163"/>
      <c r="G266" s="166"/>
      <c r="H266" s="61"/>
      <c r="I266" s="254"/>
      <c r="J266" s="255"/>
    </row>
    <row r="267" spans="1:10" ht="60" customHeight="1" x14ac:dyDescent="0.25">
      <c r="A267" s="1">
        <f t="shared" si="3"/>
        <v>255</v>
      </c>
      <c r="B267" s="92"/>
      <c r="C267" s="29"/>
      <c r="D267" s="98"/>
      <c r="E267" s="100"/>
      <c r="F267" s="163"/>
      <c r="G267" s="166"/>
      <c r="H267" s="61"/>
      <c r="I267" s="254"/>
      <c r="J267" s="255"/>
    </row>
    <row r="268" spans="1:10" ht="60" customHeight="1" x14ac:dyDescent="0.25">
      <c r="A268" s="1">
        <f t="shared" si="3"/>
        <v>256</v>
      </c>
      <c r="B268" s="92"/>
      <c r="C268" s="29"/>
      <c r="D268" s="98"/>
      <c r="E268" s="100"/>
      <c r="F268" s="163"/>
      <c r="G268" s="166"/>
      <c r="H268" s="61"/>
      <c r="I268" s="254"/>
      <c r="J268" s="255"/>
    </row>
    <row r="269" spans="1:10" ht="60" customHeight="1" x14ac:dyDescent="0.25">
      <c r="A269" s="1">
        <f t="shared" si="3"/>
        <v>257</v>
      </c>
      <c r="B269" s="92"/>
      <c r="C269" s="29"/>
      <c r="D269" s="98"/>
      <c r="E269" s="100"/>
      <c r="F269" s="163"/>
      <c r="G269" s="166"/>
      <c r="H269" s="61"/>
      <c r="I269" s="254"/>
      <c r="J269" s="255"/>
    </row>
    <row r="270" spans="1:10" ht="60" customHeight="1" x14ac:dyDescent="0.25">
      <c r="A270" s="1">
        <f t="shared" ref="A270:A333" si="4">ROW(A258)</f>
        <v>258</v>
      </c>
      <c r="B270" s="92"/>
      <c r="C270" s="29"/>
      <c r="D270" s="98"/>
      <c r="E270" s="100"/>
      <c r="F270" s="163"/>
      <c r="G270" s="166"/>
      <c r="H270" s="61"/>
      <c r="I270" s="254"/>
      <c r="J270" s="255"/>
    </row>
    <row r="271" spans="1:10" ht="60" customHeight="1" x14ac:dyDescent="0.25">
      <c r="A271" s="1">
        <f t="shared" si="4"/>
        <v>259</v>
      </c>
      <c r="B271" s="92"/>
      <c r="C271" s="29"/>
      <c r="D271" s="98"/>
      <c r="E271" s="100"/>
      <c r="F271" s="164"/>
      <c r="G271" s="166"/>
      <c r="H271" s="61"/>
      <c r="I271" s="254"/>
      <c r="J271" s="255"/>
    </row>
    <row r="272" spans="1:10" ht="60" customHeight="1" x14ac:dyDescent="0.25">
      <c r="A272" s="1">
        <f t="shared" si="4"/>
        <v>260</v>
      </c>
      <c r="B272" s="92"/>
      <c r="C272" s="29"/>
      <c r="D272" s="98"/>
      <c r="E272" s="100"/>
      <c r="F272" s="164"/>
      <c r="G272" s="166"/>
      <c r="H272" s="61"/>
      <c r="I272" s="254"/>
      <c r="J272" s="255"/>
    </row>
    <row r="273" spans="1:10" ht="60" customHeight="1" x14ac:dyDescent="0.25">
      <c r="A273" s="1">
        <f t="shared" si="4"/>
        <v>261</v>
      </c>
      <c r="B273" s="92"/>
      <c r="C273" s="29"/>
      <c r="D273" s="98"/>
      <c r="E273" s="100"/>
      <c r="F273" s="163"/>
      <c r="G273" s="166"/>
      <c r="H273" s="61"/>
      <c r="I273" s="254"/>
      <c r="J273" s="255"/>
    </row>
    <row r="274" spans="1:10" ht="60" customHeight="1" x14ac:dyDescent="0.25">
      <c r="A274" s="1">
        <f t="shared" si="4"/>
        <v>262</v>
      </c>
      <c r="B274" s="92"/>
      <c r="C274" s="29"/>
      <c r="D274" s="98"/>
      <c r="E274" s="100"/>
      <c r="F274" s="163"/>
      <c r="G274" s="166"/>
      <c r="H274" s="61"/>
      <c r="I274" s="254"/>
      <c r="J274" s="255"/>
    </row>
    <row r="275" spans="1:10" ht="60" customHeight="1" x14ac:dyDescent="0.25">
      <c r="A275" s="1">
        <f t="shared" si="4"/>
        <v>263</v>
      </c>
      <c r="B275" s="92"/>
      <c r="C275" s="29"/>
      <c r="D275" s="98"/>
      <c r="E275" s="100"/>
      <c r="F275" s="163"/>
      <c r="G275" s="166"/>
      <c r="H275" s="61"/>
      <c r="I275" s="254"/>
      <c r="J275" s="255"/>
    </row>
    <row r="276" spans="1:10" ht="60" customHeight="1" x14ac:dyDescent="0.25">
      <c r="A276" s="1">
        <f t="shared" si="4"/>
        <v>264</v>
      </c>
      <c r="B276" s="92"/>
      <c r="C276" s="29"/>
      <c r="D276" s="98"/>
      <c r="E276" s="100"/>
      <c r="F276" s="163"/>
      <c r="G276" s="166"/>
      <c r="H276" s="61"/>
      <c r="I276" s="254"/>
      <c r="J276" s="255"/>
    </row>
    <row r="277" spans="1:10" ht="60" customHeight="1" x14ac:dyDescent="0.25">
      <c r="A277" s="1">
        <f t="shared" si="4"/>
        <v>265</v>
      </c>
      <c r="B277" s="92"/>
      <c r="C277" s="29"/>
      <c r="D277" s="98"/>
      <c r="E277" s="100"/>
      <c r="F277" s="163"/>
      <c r="G277" s="166"/>
      <c r="H277" s="61"/>
      <c r="I277" s="254"/>
      <c r="J277" s="255"/>
    </row>
    <row r="278" spans="1:10" ht="60" customHeight="1" x14ac:dyDescent="0.25">
      <c r="A278" s="1">
        <f t="shared" si="4"/>
        <v>266</v>
      </c>
      <c r="B278" s="92"/>
      <c r="C278" s="29"/>
      <c r="D278" s="98"/>
      <c r="E278" s="100"/>
      <c r="F278" s="163"/>
      <c r="G278" s="166"/>
      <c r="H278" s="61"/>
      <c r="I278" s="254"/>
      <c r="J278" s="255"/>
    </row>
    <row r="279" spans="1:10" ht="60" customHeight="1" x14ac:dyDescent="0.25">
      <c r="A279" s="1">
        <f t="shared" si="4"/>
        <v>267</v>
      </c>
      <c r="B279" s="92"/>
      <c r="C279" s="29"/>
      <c r="D279" s="98"/>
      <c r="E279" s="100"/>
      <c r="F279" s="163"/>
      <c r="G279" s="166"/>
      <c r="H279" s="61"/>
      <c r="I279" s="254"/>
      <c r="J279" s="255"/>
    </row>
    <row r="280" spans="1:10" ht="60" customHeight="1" x14ac:dyDescent="0.25">
      <c r="A280" s="1">
        <f t="shared" si="4"/>
        <v>268</v>
      </c>
      <c r="B280" s="92"/>
      <c r="C280" s="29"/>
      <c r="D280" s="98"/>
      <c r="E280" s="100"/>
      <c r="F280" s="163"/>
      <c r="G280" s="166"/>
      <c r="H280" s="61"/>
      <c r="I280" s="254"/>
      <c r="J280" s="255"/>
    </row>
    <row r="281" spans="1:10" ht="60" customHeight="1" x14ac:dyDescent="0.25">
      <c r="A281" s="1">
        <f t="shared" si="4"/>
        <v>269</v>
      </c>
      <c r="B281" s="92"/>
      <c r="C281" s="29"/>
      <c r="D281" s="98"/>
      <c r="E281" s="100"/>
      <c r="F281" s="164"/>
      <c r="G281" s="166"/>
      <c r="H281" s="61"/>
      <c r="I281" s="254"/>
      <c r="J281" s="255"/>
    </row>
    <row r="282" spans="1:10" ht="60" customHeight="1" x14ac:dyDescent="0.25">
      <c r="A282" s="1">
        <f t="shared" si="4"/>
        <v>270</v>
      </c>
      <c r="B282" s="92"/>
      <c r="C282" s="29"/>
      <c r="D282" s="98"/>
      <c r="E282" s="100"/>
      <c r="F282" s="164"/>
      <c r="G282" s="166"/>
      <c r="H282" s="61"/>
      <c r="I282" s="254"/>
      <c r="J282" s="255"/>
    </row>
    <row r="283" spans="1:10" ht="60" customHeight="1" x14ac:dyDescent="0.25">
      <c r="A283" s="1">
        <f t="shared" si="4"/>
        <v>271</v>
      </c>
      <c r="B283" s="92"/>
      <c r="C283" s="29"/>
      <c r="D283" s="98"/>
      <c r="E283" s="100"/>
      <c r="F283" s="163"/>
      <c r="G283" s="166"/>
      <c r="H283" s="61"/>
      <c r="I283" s="254"/>
      <c r="J283" s="255"/>
    </row>
    <row r="284" spans="1:10" ht="60" customHeight="1" x14ac:dyDescent="0.25">
      <c r="A284" s="1">
        <f t="shared" si="4"/>
        <v>272</v>
      </c>
      <c r="B284" s="92"/>
      <c r="C284" s="29"/>
      <c r="D284" s="98"/>
      <c r="E284" s="100"/>
      <c r="F284" s="163"/>
      <c r="G284" s="166"/>
      <c r="H284" s="61"/>
      <c r="I284" s="254"/>
      <c r="J284" s="255"/>
    </row>
    <row r="285" spans="1:10" ht="60" customHeight="1" x14ac:dyDescent="0.25">
      <c r="A285" s="1">
        <f t="shared" si="4"/>
        <v>273</v>
      </c>
      <c r="B285" s="92"/>
      <c r="C285" s="29"/>
      <c r="D285" s="98"/>
      <c r="E285" s="100"/>
      <c r="F285" s="163"/>
      <c r="G285" s="166"/>
      <c r="H285" s="61"/>
      <c r="I285" s="254"/>
      <c r="J285" s="255"/>
    </row>
    <row r="286" spans="1:10" ht="60" customHeight="1" x14ac:dyDescent="0.25">
      <c r="A286" s="1">
        <f t="shared" si="4"/>
        <v>274</v>
      </c>
      <c r="B286" s="92"/>
      <c r="C286" s="29"/>
      <c r="D286" s="98"/>
      <c r="E286" s="100"/>
      <c r="F286" s="163"/>
      <c r="G286" s="166"/>
      <c r="H286" s="61"/>
      <c r="I286" s="254"/>
      <c r="J286" s="255"/>
    </row>
    <row r="287" spans="1:10" ht="60" customHeight="1" x14ac:dyDescent="0.25">
      <c r="A287" s="1">
        <f t="shared" si="4"/>
        <v>275</v>
      </c>
      <c r="B287" s="92"/>
      <c r="C287" s="29"/>
      <c r="D287" s="98"/>
      <c r="E287" s="100"/>
      <c r="F287" s="163"/>
      <c r="G287" s="166"/>
      <c r="H287" s="61"/>
      <c r="I287" s="254"/>
      <c r="J287" s="255"/>
    </row>
    <row r="288" spans="1:10" ht="60" customHeight="1" x14ac:dyDescent="0.25">
      <c r="A288" s="1">
        <f t="shared" si="4"/>
        <v>276</v>
      </c>
      <c r="B288" s="92"/>
      <c r="C288" s="29"/>
      <c r="D288" s="98"/>
      <c r="E288" s="100"/>
      <c r="F288" s="163"/>
      <c r="G288" s="166"/>
      <c r="H288" s="61"/>
      <c r="I288" s="254"/>
      <c r="J288" s="255"/>
    </row>
    <row r="289" spans="1:10" ht="60" customHeight="1" x14ac:dyDescent="0.25">
      <c r="A289" s="1">
        <f t="shared" si="4"/>
        <v>277</v>
      </c>
      <c r="B289" s="92"/>
      <c r="C289" s="29"/>
      <c r="D289" s="98"/>
      <c r="E289" s="100"/>
      <c r="F289" s="163"/>
      <c r="G289" s="166"/>
      <c r="H289" s="61"/>
      <c r="I289" s="254"/>
      <c r="J289" s="255"/>
    </row>
    <row r="290" spans="1:10" ht="60" customHeight="1" x14ac:dyDescent="0.25">
      <c r="A290" s="1">
        <f t="shared" si="4"/>
        <v>278</v>
      </c>
      <c r="B290" s="92"/>
      <c r="C290" s="29"/>
      <c r="D290" s="98"/>
      <c r="E290" s="100"/>
      <c r="F290" s="163"/>
      <c r="G290" s="166"/>
      <c r="H290" s="61"/>
      <c r="I290" s="254"/>
      <c r="J290" s="255"/>
    </row>
    <row r="291" spans="1:10" ht="60" customHeight="1" x14ac:dyDescent="0.25">
      <c r="A291" s="1">
        <f t="shared" si="4"/>
        <v>279</v>
      </c>
      <c r="B291" s="92"/>
      <c r="C291" s="29"/>
      <c r="D291" s="98"/>
      <c r="E291" s="100"/>
      <c r="F291" s="164"/>
      <c r="G291" s="166"/>
      <c r="H291" s="61"/>
      <c r="I291" s="254"/>
      <c r="J291" s="255"/>
    </row>
    <row r="292" spans="1:10" ht="60" customHeight="1" x14ac:dyDescent="0.25">
      <c r="A292" s="1">
        <f t="shared" si="4"/>
        <v>280</v>
      </c>
      <c r="B292" s="92"/>
      <c r="C292" s="29"/>
      <c r="D292" s="98"/>
      <c r="E292" s="100"/>
      <c r="F292" s="164"/>
      <c r="G292" s="166"/>
      <c r="H292" s="61"/>
      <c r="I292" s="254"/>
      <c r="J292" s="255"/>
    </row>
    <row r="293" spans="1:10" ht="60" customHeight="1" x14ac:dyDescent="0.25">
      <c r="A293" s="1">
        <f t="shared" si="4"/>
        <v>281</v>
      </c>
      <c r="B293" s="92"/>
      <c r="C293" s="29"/>
      <c r="D293" s="98"/>
      <c r="E293" s="100"/>
      <c r="F293" s="163"/>
      <c r="G293" s="166"/>
      <c r="H293" s="61"/>
      <c r="I293" s="254"/>
      <c r="J293" s="255"/>
    </row>
    <row r="294" spans="1:10" ht="60" customHeight="1" x14ac:dyDescent="0.25">
      <c r="A294" s="1">
        <f t="shared" si="4"/>
        <v>282</v>
      </c>
      <c r="B294" s="92"/>
      <c r="C294" s="29"/>
      <c r="D294" s="98"/>
      <c r="E294" s="100"/>
      <c r="F294" s="163"/>
      <c r="G294" s="166"/>
      <c r="H294" s="61"/>
      <c r="I294" s="254"/>
      <c r="J294" s="255"/>
    </row>
    <row r="295" spans="1:10" ht="60" customHeight="1" x14ac:dyDescent="0.25">
      <c r="A295" s="1">
        <f t="shared" si="4"/>
        <v>283</v>
      </c>
      <c r="B295" s="92"/>
      <c r="C295" s="29"/>
      <c r="D295" s="98"/>
      <c r="E295" s="100"/>
      <c r="F295" s="163"/>
      <c r="G295" s="166"/>
      <c r="H295" s="61"/>
      <c r="I295" s="254"/>
      <c r="J295" s="255"/>
    </row>
    <row r="296" spans="1:10" ht="60" customHeight="1" x14ac:dyDescent="0.25">
      <c r="A296" s="1">
        <f t="shared" si="4"/>
        <v>284</v>
      </c>
      <c r="B296" s="92"/>
      <c r="C296" s="29"/>
      <c r="D296" s="98"/>
      <c r="E296" s="100"/>
      <c r="F296" s="163"/>
      <c r="G296" s="166"/>
      <c r="H296" s="61"/>
      <c r="I296" s="254"/>
      <c r="J296" s="255"/>
    </row>
    <row r="297" spans="1:10" ht="60" customHeight="1" x14ac:dyDescent="0.25">
      <c r="A297" s="1">
        <f t="shared" si="4"/>
        <v>285</v>
      </c>
      <c r="B297" s="92"/>
      <c r="C297" s="29"/>
      <c r="D297" s="98"/>
      <c r="E297" s="100"/>
      <c r="F297" s="163"/>
      <c r="G297" s="166"/>
      <c r="H297" s="61"/>
      <c r="I297" s="254"/>
      <c r="J297" s="255"/>
    </row>
    <row r="298" spans="1:10" ht="60" customHeight="1" x14ac:dyDescent="0.25">
      <c r="A298" s="1">
        <f t="shared" si="4"/>
        <v>286</v>
      </c>
      <c r="B298" s="92"/>
      <c r="C298" s="29"/>
      <c r="D298" s="98"/>
      <c r="E298" s="100"/>
      <c r="F298" s="163"/>
      <c r="G298" s="166"/>
      <c r="H298" s="61"/>
      <c r="I298" s="254"/>
      <c r="J298" s="255"/>
    </row>
    <row r="299" spans="1:10" ht="60" customHeight="1" x14ac:dyDescent="0.25">
      <c r="A299" s="1">
        <f t="shared" si="4"/>
        <v>287</v>
      </c>
      <c r="B299" s="92"/>
      <c r="C299" s="29"/>
      <c r="D299" s="98"/>
      <c r="E299" s="100"/>
      <c r="F299" s="163"/>
      <c r="G299" s="166"/>
      <c r="H299" s="61"/>
      <c r="I299" s="254"/>
      <c r="J299" s="255"/>
    </row>
    <row r="300" spans="1:10" ht="60" customHeight="1" x14ac:dyDescent="0.25">
      <c r="A300" s="1">
        <f t="shared" si="4"/>
        <v>288</v>
      </c>
      <c r="B300" s="92"/>
      <c r="C300" s="29"/>
      <c r="D300" s="98"/>
      <c r="E300" s="100"/>
      <c r="F300" s="163"/>
      <c r="G300" s="166"/>
      <c r="H300" s="61"/>
      <c r="I300" s="254"/>
      <c r="J300" s="255"/>
    </row>
    <row r="301" spans="1:10" ht="60" customHeight="1" x14ac:dyDescent="0.25">
      <c r="A301" s="1">
        <f t="shared" si="4"/>
        <v>289</v>
      </c>
      <c r="B301" s="92"/>
      <c r="C301" s="29"/>
      <c r="D301" s="98"/>
      <c r="E301" s="100"/>
      <c r="F301" s="164"/>
      <c r="G301" s="166"/>
      <c r="H301" s="61"/>
      <c r="I301" s="254"/>
      <c r="J301" s="255"/>
    </row>
    <row r="302" spans="1:10" ht="60" customHeight="1" x14ac:dyDescent="0.25">
      <c r="A302" s="1">
        <f t="shared" si="4"/>
        <v>290</v>
      </c>
      <c r="B302" s="92"/>
      <c r="C302" s="29"/>
      <c r="D302" s="98"/>
      <c r="E302" s="100"/>
      <c r="F302" s="164"/>
      <c r="G302" s="166"/>
      <c r="H302" s="61"/>
      <c r="I302" s="254"/>
      <c r="J302" s="255"/>
    </row>
    <row r="303" spans="1:10" ht="60" customHeight="1" x14ac:dyDescent="0.25">
      <c r="A303" s="1">
        <f t="shared" si="4"/>
        <v>291</v>
      </c>
      <c r="B303" s="92"/>
      <c r="C303" s="29"/>
      <c r="D303" s="98"/>
      <c r="E303" s="100"/>
      <c r="F303" s="163"/>
      <c r="G303" s="166"/>
      <c r="H303" s="61"/>
      <c r="I303" s="254"/>
      <c r="J303" s="255"/>
    </row>
    <row r="304" spans="1:10" ht="60" customHeight="1" x14ac:dyDescent="0.25">
      <c r="A304" s="1">
        <f t="shared" si="4"/>
        <v>292</v>
      </c>
      <c r="B304" s="92"/>
      <c r="C304" s="29"/>
      <c r="D304" s="98"/>
      <c r="E304" s="100"/>
      <c r="F304" s="163"/>
      <c r="G304" s="166"/>
      <c r="H304" s="61"/>
      <c r="I304" s="254"/>
      <c r="J304" s="255"/>
    </row>
    <row r="305" spans="1:10" ht="60" customHeight="1" x14ac:dyDescent="0.25">
      <c r="A305" s="1">
        <f t="shared" si="4"/>
        <v>293</v>
      </c>
      <c r="B305" s="92"/>
      <c r="C305" s="29"/>
      <c r="D305" s="98"/>
      <c r="E305" s="100"/>
      <c r="F305" s="163"/>
      <c r="G305" s="166"/>
      <c r="H305" s="61"/>
      <c r="I305" s="254"/>
      <c r="J305" s="255"/>
    </row>
    <row r="306" spans="1:10" ht="60" customHeight="1" x14ac:dyDescent="0.25">
      <c r="A306" s="1">
        <f t="shared" si="4"/>
        <v>294</v>
      </c>
      <c r="B306" s="92"/>
      <c r="C306" s="29"/>
      <c r="D306" s="98"/>
      <c r="E306" s="100"/>
      <c r="F306" s="163"/>
      <c r="G306" s="166"/>
      <c r="H306" s="61"/>
      <c r="I306" s="254"/>
      <c r="J306" s="255"/>
    </row>
    <row r="307" spans="1:10" ht="60" customHeight="1" x14ac:dyDescent="0.25">
      <c r="A307" s="1">
        <f t="shared" si="4"/>
        <v>295</v>
      </c>
      <c r="B307" s="92"/>
      <c r="C307" s="29"/>
      <c r="D307" s="98"/>
      <c r="E307" s="100"/>
      <c r="F307" s="163"/>
      <c r="G307" s="166"/>
      <c r="H307" s="61"/>
      <c r="I307" s="254"/>
      <c r="J307" s="255"/>
    </row>
    <row r="308" spans="1:10" ht="60" customHeight="1" x14ac:dyDescent="0.25">
      <c r="A308" s="1">
        <f t="shared" si="4"/>
        <v>296</v>
      </c>
      <c r="B308" s="92"/>
      <c r="C308" s="29"/>
      <c r="D308" s="98"/>
      <c r="E308" s="100"/>
      <c r="F308" s="163"/>
      <c r="G308" s="166"/>
      <c r="H308" s="61"/>
      <c r="I308" s="254"/>
      <c r="J308" s="255"/>
    </row>
    <row r="309" spans="1:10" ht="60" customHeight="1" x14ac:dyDescent="0.25">
      <c r="A309" s="1">
        <f t="shared" si="4"/>
        <v>297</v>
      </c>
      <c r="B309" s="92"/>
      <c r="C309" s="29"/>
      <c r="D309" s="98"/>
      <c r="E309" s="100"/>
      <c r="F309" s="163"/>
      <c r="G309" s="166"/>
      <c r="H309" s="61"/>
      <c r="I309" s="254"/>
      <c r="J309" s="255"/>
    </row>
    <row r="310" spans="1:10" ht="60" customHeight="1" x14ac:dyDescent="0.25">
      <c r="A310" s="1">
        <f t="shared" si="4"/>
        <v>298</v>
      </c>
      <c r="B310" s="92"/>
      <c r="C310" s="29"/>
      <c r="D310" s="98"/>
      <c r="E310" s="100"/>
      <c r="F310" s="163"/>
      <c r="G310" s="166"/>
      <c r="H310" s="61"/>
      <c r="I310" s="254"/>
      <c r="J310" s="255"/>
    </row>
    <row r="311" spans="1:10" ht="60" customHeight="1" x14ac:dyDescent="0.25">
      <c r="A311" s="1">
        <f t="shared" si="4"/>
        <v>299</v>
      </c>
      <c r="B311" s="92"/>
      <c r="C311" s="29"/>
      <c r="D311" s="98"/>
      <c r="E311" s="100"/>
      <c r="F311" s="164"/>
      <c r="G311" s="166"/>
      <c r="H311" s="61"/>
      <c r="I311" s="254"/>
      <c r="J311" s="255"/>
    </row>
    <row r="312" spans="1:10" ht="60" customHeight="1" x14ac:dyDescent="0.25">
      <c r="A312" s="1">
        <f t="shared" si="4"/>
        <v>300</v>
      </c>
      <c r="B312" s="92"/>
      <c r="C312" s="29"/>
      <c r="D312" s="98"/>
      <c r="E312" s="100"/>
      <c r="F312" s="164"/>
      <c r="G312" s="166"/>
      <c r="H312" s="61"/>
      <c r="I312" s="254"/>
      <c r="J312" s="255"/>
    </row>
    <row r="313" spans="1:10" ht="60" customHeight="1" x14ac:dyDescent="0.25">
      <c r="A313" s="1">
        <f t="shared" si="4"/>
        <v>301</v>
      </c>
      <c r="B313" s="92"/>
      <c r="C313" s="29"/>
      <c r="D313" s="98"/>
      <c r="E313" s="100"/>
      <c r="F313" s="163"/>
      <c r="G313" s="166"/>
      <c r="H313" s="61"/>
      <c r="I313" s="254"/>
      <c r="J313" s="255"/>
    </row>
    <row r="314" spans="1:10" ht="60" customHeight="1" x14ac:dyDescent="0.25">
      <c r="A314" s="1">
        <f t="shared" si="4"/>
        <v>302</v>
      </c>
      <c r="B314" s="92"/>
      <c r="C314" s="29"/>
      <c r="D314" s="98"/>
      <c r="E314" s="100"/>
      <c r="F314" s="163"/>
      <c r="G314" s="166"/>
      <c r="H314" s="61"/>
      <c r="I314" s="254"/>
      <c r="J314" s="255"/>
    </row>
    <row r="315" spans="1:10" ht="60" customHeight="1" x14ac:dyDescent="0.25">
      <c r="A315" s="1">
        <f t="shared" si="4"/>
        <v>303</v>
      </c>
      <c r="B315" s="92"/>
      <c r="C315" s="29"/>
      <c r="D315" s="98"/>
      <c r="E315" s="100"/>
      <c r="F315" s="163"/>
      <c r="G315" s="166"/>
      <c r="H315" s="61"/>
      <c r="I315" s="254"/>
      <c r="J315" s="255"/>
    </row>
    <row r="316" spans="1:10" ht="60" customHeight="1" x14ac:dyDescent="0.25">
      <c r="A316" s="1">
        <f t="shared" si="4"/>
        <v>304</v>
      </c>
      <c r="B316" s="92"/>
      <c r="C316" s="29"/>
      <c r="D316" s="98"/>
      <c r="E316" s="100"/>
      <c r="F316" s="163"/>
      <c r="G316" s="166"/>
      <c r="H316" s="61"/>
      <c r="I316" s="254"/>
      <c r="J316" s="255"/>
    </row>
    <row r="317" spans="1:10" ht="60" customHeight="1" x14ac:dyDescent="0.25">
      <c r="A317" s="1">
        <f t="shared" si="4"/>
        <v>305</v>
      </c>
      <c r="B317" s="92"/>
      <c r="C317" s="29"/>
      <c r="D317" s="98"/>
      <c r="E317" s="100"/>
      <c r="F317" s="163"/>
      <c r="G317" s="166"/>
      <c r="H317" s="61"/>
      <c r="I317" s="254"/>
      <c r="J317" s="255"/>
    </row>
    <row r="318" spans="1:10" ht="60" customHeight="1" x14ac:dyDescent="0.25">
      <c r="A318" s="1">
        <f t="shared" si="4"/>
        <v>306</v>
      </c>
      <c r="B318" s="92"/>
      <c r="C318" s="29"/>
      <c r="D318" s="98"/>
      <c r="E318" s="100"/>
      <c r="F318" s="163"/>
      <c r="G318" s="166"/>
      <c r="H318" s="61"/>
      <c r="I318" s="254"/>
      <c r="J318" s="255"/>
    </row>
    <row r="319" spans="1:10" ht="60" customHeight="1" x14ac:dyDescent="0.25">
      <c r="A319" s="1">
        <f t="shared" si="4"/>
        <v>307</v>
      </c>
      <c r="B319" s="92"/>
      <c r="C319" s="29"/>
      <c r="D319" s="98"/>
      <c r="E319" s="100"/>
      <c r="F319" s="163"/>
      <c r="G319" s="166"/>
      <c r="H319" s="61"/>
      <c r="I319" s="254"/>
      <c r="J319" s="255"/>
    </row>
    <row r="320" spans="1:10" ht="60" customHeight="1" x14ac:dyDescent="0.25">
      <c r="A320" s="1">
        <f t="shared" si="4"/>
        <v>308</v>
      </c>
      <c r="B320" s="92"/>
      <c r="C320" s="29"/>
      <c r="D320" s="98"/>
      <c r="E320" s="100"/>
      <c r="F320" s="163"/>
      <c r="G320" s="166"/>
      <c r="H320" s="61"/>
      <c r="I320" s="254"/>
      <c r="J320" s="255"/>
    </row>
    <row r="321" spans="1:10" ht="60" customHeight="1" x14ac:dyDescent="0.25">
      <c r="A321" s="1">
        <f t="shared" si="4"/>
        <v>309</v>
      </c>
      <c r="B321" s="92"/>
      <c r="C321" s="29"/>
      <c r="D321" s="98"/>
      <c r="E321" s="100"/>
      <c r="F321" s="164"/>
      <c r="G321" s="166"/>
      <c r="H321" s="61"/>
      <c r="I321" s="254"/>
      <c r="J321" s="255"/>
    </row>
    <row r="322" spans="1:10" ht="60" customHeight="1" x14ac:dyDescent="0.25">
      <c r="A322" s="1">
        <f t="shared" si="4"/>
        <v>310</v>
      </c>
      <c r="B322" s="92"/>
      <c r="C322" s="29"/>
      <c r="D322" s="98"/>
      <c r="E322" s="100"/>
      <c r="F322" s="164"/>
      <c r="G322" s="166"/>
      <c r="H322" s="61"/>
      <c r="I322" s="254"/>
      <c r="J322" s="255"/>
    </row>
    <row r="323" spans="1:10" ht="60" customHeight="1" x14ac:dyDescent="0.25">
      <c r="A323" s="1">
        <f t="shared" si="4"/>
        <v>311</v>
      </c>
      <c r="B323" s="92"/>
      <c r="C323" s="29"/>
      <c r="D323" s="98"/>
      <c r="E323" s="100"/>
      <c r="F323" s="163"/>
      <c r="G323" s="166"/>
      <c r="H323" s="61"/>
      <c r="I323" s="254"/>
      <c r="J323" s="255"/>
    </row>
    <row r="324" spans="1:10" ht="60" customHeight="1" x14ac:dyDescent="0.25">
      <c r="A324" s="1">
        <f t="shared" si="4"/>
        <v>312</v>
      </c>
      <c r="B324" s="92"/>
      <c r="C324" s="29"/>
      <c r="D324" s="98"/>
      <c r="E324" s="100"/>
      <c r="F324" s="163"/>
      <c r="G324" s="166"/>
      <c r="H324" s="61"/>
      <c r="I324" s="254"/>
      <c r="J324" s="255"/>
    </row>
    <row r="325" spans="1:10" ht="60" customHeight="1" x14ac:dyDescent="0.25">
      <c r="A325" s="1">
        <f t="shared" si="4"/>
        <v>313</v>
      </c>
      <c r="B325" s="92"/>
      <c r="C325" s="29"/>
      <c r="D325" s="98"/>
      <c r="E325" s="100"/>
      <c r="F325" s="163"/>
      <c r="G325" s="166"/>
      <c r="H325" s="61"/>
      <c r="I325" s="254"/>
      <c r="J325" s="255"/>
    </row>
    <row r="326" spans="1:10" ht="60" customHeight="1" x14ac:dyDescent="0.25">
      <c r="A326" s="1">
        <f t="shared" si="4"/>
        <v>314</v>
      </c>
      <c r="B326" s="92"/>
      <c r="C326" s="29"/>
      <c r="D326" s="98"/>
      <c r="E326" s="100"/>
      <c r="F326" s="163"/>
      <c r="G326" s="166"/>
      <c r="H326" s="61"/>
      <c r="I326" s="254"/>
      <c r="J326" s="255"/>
    </row>
    <row r="327" spans="1:10" ht="60" customHeight="1" x14ac:dyDescent="0.25">
      <c r="A327" s="1">
        <f t="shared" si="4"/>
        <v>315</v>
      </c>
      <c r="B327" s="92"/>
      <c r="C327" s="29"/>
      <c r="D327" s="98"/>
      <c r="E327" s="100"/>
      <c r="F327" s="163"/>
      <c r="G327" s="166"/>
      <c r="H327" s="61"/>
      <c r="I327" s="254"/>
      <c r="J327" s="255"/>
    </row>
    <row r="328" spans="1:10" ht="60" customHeight="1" x14ac:dyDescent="0.25">
      <c r="A328" s="1">
        <f t="shared" si="4"/>
        <v>316</v>
      </c>
      <c r="B328" s="92"/>
      <c r="C328" s="29"/>
      <c r="D328" s="98"/>
      <c r="E328" s="100"/>
      <c r="F328" s="163"/>
      <c r="G328" s="166"/>
      <c r="H328" s="61"/>
      <c r="I328" s="254"/>
      <c r="J328" s="255"/>
    </row>
    <row r="329" spans="1:10" ht="60" customHeight="1" x14ac:dyDescent="0.25">
      <c r="A329" s="1">
        <f t="shared" si="4"/>
        <v>317</v>
      </c>
      <c r="B329" s="92"/>
      <c r="C329" s="29"/>
      <c r="D329" s="98"/>
      <c r="E329" s="100"/>
      <c r="F329" s="163"/>
      <c r="G329" s="166"/>
      <c r="H329" s="61"/>
      <c r="I329" s="254"/>
      <c r="J329" s="255"/>
    </row>
    <row r="330" spans="1:10" ht="60" customHeight="1" x14ac:dyDescent="0.25">
      <c r="A330" s="1">
        <f t="shared" si="4"/>
        <v>318</v>
      </c>
      <c r="B330" s="92"/>
      <c r="C330" s="29"/>
      <c r="D330" s="98"/>
      <c r="E330" s="100"/>
      <c r="F330" s="163"/>
      <c r="G330" s="166"/>
      <c r="H330" s="61"/>
      <c r="I330" s="254"/>
      <c r="J330" s="255"/>
    </row>
    <row r="331" spans="1:10" ht="60" customHeight="1" x14ac:dyDescent="0.25">
      <c r="A331" s="1">
        <f t="shared" si="4"/>
        <v>319</v>
      </c>
      <c r="B331" s="92"/>
      <c r="C331" s="29"/>
      <c r="D331" s="98"/>
      <c r="E331" s="100"/>
      <c r="F331" s="164"/>
      <c r="G331" s="166"/>
      <c r="H331" s="61"/>
      <c r="I331" s="254"/>
      <c r="J331" s="255"/>
    </row>
    <row r="332" spans="1:10" ht="60" customHeight="1" x14ac:dyDescent="0.25">
      <c r="A332" s="1">
        <f t="shared" si="4"/>
        <v>320</v>
      </c>
      <c r="B332" s="92"/>
      <c r="C332" s="29"/>
      <c r="D332" s="98"/>
      <c r="E332" s="100"/>
      <c r="F332" s="164"/>
      <c r="G332" s="166"/>
      <c r="H332" s="61"/>
      <c r="I332" s="254"/>
      <c r="J332" s="255"/>
    </row>
    <row r="333" spans="1:10" ht="60" customHeight="1" x14ac:dyDescent="0.25">
      <c r="A333" s="1">
        <f t="shared" si="4"/>
        <v>321</v>
      </c>
      <c r="B333" s="92"/>
      <c r="C333" s="29"/>
      <c r="D333" s="98"/>
      <c r="E333" s="100"/>
      <c r="F333" s="163"/>
      <c r="G333" s="166"/>
      <c r="H333" s="61"/>
      <c r="I333" s="254"/>
      <c r="J333" s="255"/>
    </row>
    <row r="334" spans="1:10" ht="60" customHeight="1" x14ac:dyDescent="0.25">
      <c r="A334" s="1">
        <f t="shared" ref="A334:A397" si="5">ROW(A322)</f>
        <v>322</v>
      </c>
      <c r="B334" s="92"/>
      <c r="C334" s="29"/>
      <c r="D334" s="98"/>
      <c r="E334" s="100"/>
      <c r="F334" s="163"/>
      <c r="G334" s="166"/>
      <c r="H334" s="61"/>
      <c r="I334" s="254"/>
      <c r="J334" s="255"/>
    </row>
    <row r="335" spans="1:10" ht="60" customHeight="1" x14ac:dyDescent="0.25">
      <c r="A335" s="1">
        <f t="shared" si="5"/>
        <v>323</v>
      </c>
      <c r="B335" s="92"/>
      <c r="C335" s="29"/>
      <c r="D335" s="98"/>
      <c r="E335" s="100"/>
      <c r="F335" s="163"/>
      <c r="G335" s="166"/>
      <c r="H335" s="61"/>
      <c r="I335" s="254"/>
      <c r="J335" s="255"/>
    </row>
    <row r="336" spans="1:10" ht="60" customHeight="1" x14ac:dyDescent="0.25">
      <c r="A336" s="1">
        <f t="shared" si="5"/>
        <v>324</v>
      </c>
      <c r="B336" s="92"/>
      <c r="C336" s="29"/>
      <c r="D336" s="98"/>
      <c r="E336" s="100"/>
      <c r="F336" s="163"/>
      <c r="G336" s="166"/>
      <c r="H336" s="61"/>
      <c r="I336" s="254"/>
      <c r="J336" s="255"/>
    </row>
    <row r="337" spans="1:10" ht="60" customHeight="1" x14ac:dyDescent="0.25">
      <c r="A337" s="1">
        <f t="shared" si="5"/>
        <v>325</v>
      </c>
      <c r="B337" s="92"/>
      <c r="C337" s="29"/>
      <c r="D337" s="98"/>
      <c r="E337" s="100"/>
      <c r="F337" s="163"/>
      <c r="G337" s="166"/>
      <c r="H337" s="61"/>
      <c r="I337" s="254"/>
      <c r="J337" s="255"/>
    </row>
    <row r="338" spans="1:10" ht="60" customHeight="1" x14ac:dyDescent="0.25">
      <c r="A338" s="1">
        <f t="shared" si="5"/>
        <v>326</v>
      </c>
      <c r="B338" s="92"/>
      <c r="C338" s="29"/>
      <c r="D338" s="98"/>
      <c r="E338" s="100"/>
      <c r="F338" s="163"/>
      <c r="G338" s="166"/>
      <c r="H338" s="61"/>
      <c r="I338" s="254"/>
      <c r="J338" s="255"/>
    </row>
    <row r="339" spans="1:10" ht="60" customHeight="1" x14ac:dyDescent="0.25">
      <c r="A339" s="1">
        <f t="shared" si="5"/>
        <v>327</v>
      </c>
      <c r="B339" s="92"/>
      <c r="C339" s="29"/>
      <c r="D339" s="98"/>
      <c r="E339" s="100"/>
      <c r="F339" s="163"/>
      <c r="G339" s="166"/>
      <c r="H339" s="61"/>
      <c r="I339" s="254"/>
      <c r="J339" s="255"/>
    </row>
    <row r="340" spans="1:10" ht="60" customHeight="1" x14ac:dyDescent="0.25">
      <c r="A340" s="1">
        <f t="shared" si="5"/>
        <v>328</v>
      </c>
      <c r="B340" s="92"/>
      <c r="C340" s="29"/>
      <c r="D340" s="98"/>
      <c r="E340" s="100"/>
      <c r="F340" s="163"/>
      <c r="G340" s="166"/>
      <c r="H340" s="61"/>
      <c r="I340" s="254"/>
      <c r="J340" s="255"/>
    </row>
    <row r="341" spans="1:10" ht="60" customHeight="1" x14ac:dyDescent="0.25">
      <c r="A341" s="1">
        <f t="shared" si="5"/>
        <v>329</v>
      </c>
      <c r="B341" s="92"/>
      <c r="C341" s="29"/>
      <c r="D341" s="98"/>
      <c r="E341" s="100"/>
      <c r="F341" s="164"/>
      <c r="G341" s="166"/>
      <c r="H341" s="61"/>
      <c r="I341" s="254"/>
      <c r="J341" s="255"/>
    </row>
    <row r="342" spans="1:10" ht="60" customHeight="1" x14ac:dyDescent="0.25">
      <c r="A342" s="1">
        <f t="shared" si="5"/>
        <v>330</v>
      </c>
      <c r="B342" s="92"/>
      <c r="C342" s="29"/>
      <c r="D342" s="98"/>
      <c r="E342" s="100"/>
      <c r="F342" s="164"/>
      <c r="G342" s="166"/>
      <c r="H342" s="61"/>
      <c r="I342" s="254"/>
      <c r="J342" s="255"/>
    </row>
    <row r="343" spans="1:10" ht="60" customHeight="1" x14ac:dyDescent="0.25">
      <c r="A343" s="1">
        <f t="shared" si="5"/>
        <v>331</v>
      </c>
      <c r="B343" s="92"/>
      <c r="C343" s="29"/>
      <c r="D343" s="98"/>
      <c r="E343" s="100"/>
      <c r="F343" s="163"/>
      <c r="G343" s="166"/>
      <c r="H343" s="61"/>
      <c r="I343" s="254"/>
      <c r="J343" s="255"/>
    </row>
    <row r="344" spans="1:10" ht="60" customHeight="1" x14ac:dyDescent="0.25">
      <c r="A344" s="1">
        <f t="shared" si="5"/>
        <v>332</v>
      </c>
      <c r="B344" s="92"/>
      <c r="C344" s="29"/>
      <c r="D344" s="98"/>
      <c r="E344" s="100"/>
      <c r="F344" s="163"/>
      <c r="G344" s="166"/>
      <c r="H344" s="61"/>
      <c r="I344" s="254"/>
      <c r="J344" s="255"/>
    </row>
    <row r="345" spans="1:10" ht="60" customHeight="1" x14ac:dyDescent="0.25">
      <c r="A345" s="1">
        <f t="shared" si="5"/>
        <v>333</v>
      </c>
      <c r="B345" s="92"/>
      <c r="C345" s="29"/>
      <c r="D345" s="98"/>
      <c r="E345" s="100"/>
      <c r="F345" s="163"/>
      <c r="G345" s="166"/>
      <c r="H345" s="61"/>
      <c r="I345" s="254"/>
      <c r="J345" s="255"/>
    </row>
    <row r="346" spans="1:10" ht="60" customHeight="1" x14ac:dyDescent="0.25">
      <c r="A346" s="1">
        <f t="shared" si="5"/>
        <v>334</v>
      </c>
      <c r="B346" s="92"/>
      <c r="C346" s="29"/>
      <c r="D346" s="98"/>
      <c r="E346" s="100"/>
      <c r="F346" s="163"/>
      <c r="G346" s="166"/>
      <c r="H346" s="61"/>
      <c r="I346" s="254"/>
      <c r="J346" s="255"/>
    </row>
    <row r="347" spans="1:10" ht="60" customHeight="1" x14ac:dyDescent="0.25">
      <c r="A347" s="1">
        <f t="shared" si="5"/>
        <v>335</v>
      </c>
      <c r="B347" s="92"/>
      <c r="C347" s="29"/>
      <c r="D347" s="98"/>
      <c r="E347" s="100"/>
      <c r="F347" s="163"/>
      <c r="G347" s="166"/>
      <c r="H347" s="61"/>
      <c r="I347" s="254"/>
      <c r="J347" s="255"/>
    </row>
    <row r="348" spans="1:10" ht="60" customHeight="1" x14ac:dyDescent="0.25">
      <c r="A348" s="1">
        <f t="shared" si="5"/>
        <v>336</v>
      </c>
      <c r="B348" s="92"/>
      <c r="C348" s="29"/>
      <c r="D348" s="98"/>
      <c r="E348" s="100"/>
      <c r="F348" s="163"/>
      <c r="G348" s="166"/>
      <c r="H348" s="61"/>
      <c r="I348" s="254"/>
      <c r="J348" s="255"/>
    </row>
    <row r="349" spans="1:10" ht="60" customHeight="1" x14ac:dyDescent="0.25">
      <c r="A349" s="1">
        <f t="shared" si="5"/>
        <v>337</v>
      </c>
      <c r="B349" s="92"/>
      <c r="C349" s="29"/>
      <c r="D349" s="98"/>
      <c r="E349" s="100"/>
      <c r="F349" s="163"/>
      <c r="G349" s="166"/>
      <c r="H349" s="61"/>
      <c r="I349" s="254"/>
      <c r="J349" s="255"/>
    </row>
    <row r="350" spans="1:10" ht="60" customHeight="1" x14ac:dyDescent="0.25">
      <c r="A350" s="1">
        <f t="shared" si="5"/>
        <v>338</v>
      </c>
      <c r="B350" s="92"/>
      <c r="C350" s="29"/>
      <c r="D350" s="98"/>
      <c r="E350" s="100"/>
      <c r="F350" s="163"/>
      <c r="G350" s="166"/>
      <c r="H350" s="61"/>
      <c r="I350" s="254"/>
      <c r="J350" s="255"/>
    </row>
    <row r="351" spans="1:10" ht="60" customHeight="1" x14ac:dyDescent="0.25">
      <c r="A351" s="1">
        <f t="shared" si="5"/>
        <v>339</v>
      </c>
      <c r="B351" s="92"/>
      <c r="C351" s="29"/>
      <c r="D351" s="98"/>
      <c r="E351" s="100"/>
      <c r="F351" s="164"/>
      <c r="G351" s="166"/>
      <c r="H351" s="61"/>
      <c r="I351" s="254"/>
      <c r="J351" s="255"/>
    </row>
    <row r="352" spans="1:10" ht="60" customHeight="1" x14ac:dyDescent="0.25">
      <c r="A352" s="1">
        <f t="shared" si="5"/>
        <v>340</v>
      </c>
      <c r="B352" s="92"/>
      <c r="C352" s="29"/>
      <c r="D352" s="98"/>
      <c r="E352" s="100"/>
      <c r="F352" s="164"/>
      <c r="G352" s="166"/>
      <c r="H352" s="61"/>
      <c r="I352" s="254"/>
      <c r="J352" s="255"/>
    </row>
    <row r="353" spans="1:10" ht="60" customHeight="1" x14ac:dyDescent="0.25">
      <c r="A353" s="1">
        <f t="shared" si="5"/>
        <v>341</v>
      </c>
      <c r="B353" s="92"/>
      <c r="C353" s="29"/>
      <c r="D353" s="98"/>
      <c r="E353" s="100"/>
      <c r="F353" s="163"/>
      <c r="G353" s="166"/>
      <c r="H353" s="61"/>
      <c r="I353" s="254"/>
      <c r="J353" s="255"/>
    </row>
    <row r="354" spans="1:10" ht="60" customHeight="1" x14ac:dyDescent="0.25">
      <c r="A354" s="1">
        <f t="shared" si="5"/>
        <v>342</v>
      </c>
      <c r="B354" s="92"/>
      <c r="C354" s="29"/>
      <c r="D354" s="98"/>
      <c r="E354" s="100"/>
      <c r="F354" s="163"/>
      <c r="G354" s="166"/>
      <c r="H354" s="61"/>
      <c r="I354" s="254"/>
      <c r="J354" s="255"/>
    </row>
    <row r="355" spans="1:10" ht="60" customHeight="1" x14ac:dyDescent="0.25">
      <c r="A355" s="1">
        <f t="shared" si="5"/>
        <v>343</v>
      </c>
      <c r="B355" s="92"/>
      <c r="C355" s="29"/>
      <c r="D355" s="98"/>
      <c r="E355" s="100"/>
      <c r="F355" s="163"/>
      <c r="G355" s="166"/>
      <c r="H355" s="61"/>
      <c r="I355" s="254"/>
      <c r="J355" s="255"/>
    </row>
    <row r="356" spans="1:10" ht="60" customHeight="1" x14ac:dyDescent="0.25">
      <c r="A356" s="1">
        <f t="shared" si="5"/>
        <v>344</v>
      </c>
      <c r="B356" s="92"/>
      <c r="C356" s="29"/>
      <c r="D356" s="98"/>
      <c r="E356" s="100"/>
      <c r="F356" s="163"/>
      <c r="G356" s="166"/>
      <c r="H356" s="61"/>
      <c r="I356" s="254"/>
      <c r="J356" s="255"/>
    </row>
    <row r="357" spans="1:10" ht="60" customHeight="1" x14ac:dyDescent="0.25">
      <c r="A357" s="1">
        <f t="shared" si="5"/>
        <v>345</v>
      </c>
      <c r="B357" s="92"/>
      <c r="C357" s="29"/>
      <c r="D357" s="98"/>
      <c r="E357" s="100"/>
      <c r="F357" s="163"/>
      <c r="G357" s="166"/>
      <c r="H357" s="61"/>
      <c r="I357" s="254"/>
      <c r="J357" s="255"/>
    </row>
    <row r="358" spans="1:10" ht="60" customHeight="1" x14ac:dyDescent="0.25">
      <c r="A358" s="1">
        <f t="shared" si="5"/>
        <v>346</v>
      </c>
      <c r="B358" s="92"/>
      <c r="C358" s="29"/>
      <c r="D358" s="98"/>
      <c r="E358" s="100"/>
      <c r="F358" s="163"/>
      <c r="G358" s="166"/>
      <c r="H358" s="61"/>
      <c r="I358" s="254"/>
      <c r="J358" s="255"/>
    </row>
    <row r="359" spans="1:10" ht="60" customHeight="1" x14ac:dyDescent="0.25">
      <c r="A359" s="1">
        <f t="shared" si="5"/>
        <v>347</v>
      </c>
      <c r="B359" s="92"/>
      <c r="C359" s="29"/>
      <c r="D359" s="98"/>
      <c r="E359" s="100"/>
      <c r="F359" s="163"/>
      <c r="G359" s="166"/>
      <c r="H359" s="61"/>
      <c r="I359" s="254"/>
      <c r="J359" s="255"/>
    </row>
    <row r="360" spans="1:10" ht="60" customHeight="1" x14ac:dyDescent="0.25">
      <c r="A360" s="1">
        <f t="shared" si="5"/>
        <v>348</v>
      </c>
      <c r="B360" s="92"/>
      <c r="C360" s="29"/>
      <c r="D360" s="98"/>
      <c r="E360" s="100"/>
      <c r="F360" s="163"/>
      <c r="G360" s="166"/>
      <c r="H360" s="61"/>
      <c r="I360" s="254"/>
      <c r="J360" s="255"/>
    </row>
    <row r="361" spans="1:10" ht="60" customHeight="1" x14ac:dyDescent="0.25">
      <c r="A361" s="1">
        <f t="shared" si="5"/>
        <v>349</v>
      </c>
      <c r="B361" s="92"/>
      <c r="C361" s="29"/>
      <c r="D361" s="98"/>
      <c r="E361" s="100"/>
      <c r="F361" s="164"/>
      <c r="G361" s="166"/>
      <c r="H361" s="61"/>
      <c r="I361" s="254"/>
      <c r="J361" s="255"/>
    </row>
    <row r="362" spans="1:10" ht="60" customHeight="1" x14ac:dyDescent="0.25">
      <c r="A362" s="1">
        <f t="shared" si="5"/>
        <v>350</v>
      </c>
      <c r="B362" s="92"/>
      <c r="C362" s="29"/>
      <c r="D362" s="98"/>
      <c r="E362" s="100"/>
      <c r="F362" s="164"/>
      <c r="G362" s="166"/>
      <c r="H362" s="61"/>
      <c r="I362" s="254"/>
      <c r="J362" s="255"/>
    </row>
    <row r="363" spans="1:10" ht="60" customHeight="1" x14ac:dyDescent="0.25">
      <c r="A363" s="1">
        <f t="shared" si="5"/>
        <v>351</v>
      </c>
      <c r="B363" s="92"/>
      <c r="C363" s="29"/>
      <c r="D363" s="98"/>
      <c r="E363" s="100"/>
      <c r="F363" s="163"/>
      <c r="G363" s="166"/>
      <c r="H363" s="61"/>
      <c r="I363" s="254"/>
      <c r="J363" s="255"/>
    </row>
    <row r="364" spans="1:10" ht="60" customHeight="1" x14ac:dyDescent="0.25">
      <c r="A364" s="1">
        <f t="shared" si="5"/>
        <v>352</v>
      </c>
      <c r="B364" s="92"/>
      <c r="C364" s="29"/>
      <c r="D364" s="98"/>
      <c r="E364" s="100"/>
      <c r="F364" s="163"/>
      <c r="G364" s="166"/>
      <c r="H364" s="61"/>
      <c r="I364" s="254"/>
      <c r="J364" s="255"/>
    </row>
    <row r="365" spans="1:10" ht="60" customHeight="1" x14ac:dyDescent="0.25">
      <c r="A365" s="1">
        <f t="shared" si="5"/>
        <v>353</v>
      </c>
      <c r="B365" s="92"/>
      <c r="C365" s="29"/>
      <c r="D365" s="98"/>
      <c r="E365" s="100"/>
      <c r="F365" s="163"/>
      <c r="G365" s="166"/>
      <c r="H365" s="61"/>
      <c r="I365" s="254"/>
      <c r="J365" s="255"/>
    </row>
    <row r="366" spans="1:10" ht="60" customHeight="1" x14ac:dyDescent="0.25">
      <c r="A366" s="1">
        <f t="shared" si="5"/>
        <v>354</v>
      </c>
      <c r="B366" s="92"/>
      <c r="C366" s="29"/>
      <c r="D366" s="98"/>
      <c r="E366" s="100"/>
      <c r="F366" s="163"/>
      <c r="G366" s="166"/>
      <c r="H366" s="61"/>
      <c r="I366" s="254"/>
      <c r="J366" s="255"/>
    </row>
    <row r="367" spans="1:10" ht="60" customHeight="1" x14ac:dyDescent="0.25">
      <c r="A367" s="1">
        <f t="shared" si="5"/>
        <v>355</v>
      </c>
      <c r="B367" s="92"/>
      <c r="C367" s="29"/>
      <c r="D367" s="98"/>
      <c r="E367" s="100"/>
      <c r="F367" s="163"/>
      <c r="G367" s="166"/>
      <c r="H367" s="61"/>
      <c r="I367" s="254"/>
      <c r="J367" s="255"/>
    </row>
    <row r="368" spans="1:10" ht="60" customHeight="1" x14ac:dyDescent="0.25">
      <c r="A368" s="1">
        <f t="shared" si="5"/>
        <v>356</v>
      </c>
      <c r="B368" s="92"/>
      <c r="C368" s="29"/>
      <c r="D368" s="98"/>
      <c r="E368" s="100"/>
      <c r="F368" s="163"/>
      <c r="G368" s="166"/>
      <c r="H368" s="61"/>
      <c r="I368" s="254"/>
      <c r="J368" s="255"/>
    </row>
    <row r="369" spans="1:10" ht="60" customHeight="1" x14ac:dyDescent="0.25">
      <c r="A369" s="1">
        <f t="shared" si="5"/>
        <v>357</v>
      </c>
      <c r="B369" s="92"/>
      <c r="C369" s="29"/>
      <c r="D369" s="98"/>
      <c r="E369" s="100"/>
      <c r="F369" s="163"/>
      <c r="G369" s="166"/>
      <c r="H369" s="61"/>
      <c r="I369" s="254"/>
      <c r="J369" s="255"/>
    </row>
    <row r="370" spans="1:10" ht="60" customHeight="1" x14ac:dyDescent="0.25">
      <c r="A370" s="1">
        <f t="shared" si="5"/>
        <v>358</v>
      </c>
      <c r="B370" s="92"/>
      <c r="C370" s="29"/>
      <c r="D370" s="98"/>
      <c r="E370" s="100"/>
      <c r="F370" s="163"/>
      <c r="G370" s="166"/>
      <c r="H370" s="61"/>
      <c r="I370" s="254"/>
      <c r="J370" s="255"/>
    </row>
    <row r="371" spans="1:10" ht="60" customHeight="1" x14ac:dyDescent="0.25">
      <c r="A371" s="1">
        <f t="shared" si="5"/>
        <v>359</v>
      </c>
      <c r="B371" s="92"/>
      <c r="C371" s="29"/>
      <c r="D371" s="98"/>
      <c r="E371" s="100"/>
      <c r="F371" s="164"/>
      <c r="G371" s="166"/>
      <c r="H371" s="61"/>
      <c r="I371" s="254"/>
      <c r="J371" s="255"/>
    </row>
    <row r="372" spans="1:10" ht="60" customHeight="1" x14ac:dyDescent="0.25">
      <c r="A372" s="1">
        <f t="shared" si="5"/>
        <v>360</v>
      </c>
      <c r="B372" s="92"/>
      <c r="C372" s="29"/>
      <c r="D372" s="98"/>
      <c r="E372" s="100"/>
      <c r="F372" s="164"/>
      <c r="G372" s="166"/>
      <c r="H372" s="61"/>
      <c r="I372" s="254"/>
      <c r="J372" s="255"/>
    </row>
    <row r="373" spans="1:10" ht="60" customHeight="1" x14ac:dyDescent="0.25">
      <c r="A373" s="1">
        <f t="shared" si="5"/>
        <v>361</v>
      </c>
      <c r="B373" s="92"/>
      <c r="C373" s="29"/>
      <c r="D373" s="98"/>
      <c r="E373" s="100"/>
      <c r="F373" s="163"/>
      <c r="G373" s="166"/>
      <c r="H373" s="61"/>
      <c r="I373" s="254"/>
      <c r="J373" s="255"/>
    </row>
    <row r="374" spans="1:10" ht="60" customHeight="1" x14ac:dyDescent="0.25">
      <c r="A374" s="1">
        <f t="shared" si="5"/>
        <v>362</v>
      </c>
      <c r="B374" s="92"/>
      <c r="C374" s="29"/>
      <c r="D374" s="98"/>
      <c r="E374" s="100"/>
      <c r="F374" s="163"/>
      <c r="G374" s="166"/>
      <c r="H374" s="61"/>
      <c r="I374" s="254"/>
      <c r="J374" s="255"/>
    </row>
    <row r="375" spans="1:10" ht="60" customHeight="1" x14ac:dyDescent="0.25">
      <c r="A375" s="1">
        <f t="shared" si="5"/>
        <v>363</v>
      </c>
      <c r="B375" s="92"/>
      <c r="C375" s="29"/>
      <c r="D375" s="98"/>
      <c r="E375" s="100"/>
      <c r="F375" s="163"/>
      <c r="G375" s="166"/>
      <c r="H375" s="61"/>
      <c r="I375" s="254"/>
      <c r="J375" s="255"/>
    </row>
    <row r="376" spans="1:10" ht="60" customHeight="1" x14ac:dyDescent="0.25">
      <c r="A376" s="1">
        <f t="shared" si="5"/>
        <v>364</v>
      </c>
      <c r="B376" s="92"/>
      <c r="C376" s="29"/>
      <c r="D376" s="98"/>
      <c r="E376" s="100"/>
      <c r="F376" s="163"/>
      <c r="G376" s="166"/>
      <c r="H376" s="61"/>
      <c r="I376" s="254"/>
      <c r="J376" s="255"/>
    </row>
    <row r="377" spans="1:10" ht="60" customHeight="1" x14ac:dyDescent="0.25">
      <c r="A377" s="1">
        <f t="shared" si="5"/>
        <v>365</v>
      </c>
      <c r="B377" s="92"/>
      <c r="C377" s="29"/>
      <c r="D377" s="98"/>
      <c r="E377" s="100"/>
      <c r="F377" s="163"/>
      <c r="G377" s="166"/>
      <c r="H377" s="61"/>
      <c r="I377" s="254"/>
      <c r="J377" s="255"/>
    </row>
    <row r="378" spans="1:10" ht="60" customHeight="1" x14ac:dyDescent="0.25">
      <c r="A378" s="1">
        <f t="shared" si="5"/>
        <v>366</v>
      </c>
      <c r="B378" s="92"/>
      <c r="C378" s="29"/>
      <c r="D378" s="98"/>
      <c r="E378" s="100"/>
      <c r="F378" s="163"/>
      <c r="G378" s="166"/>
      <c r="H378" s="61"/>
      <c r="I378" s="254"/>
      <c r="J378" s="255"/>
    </row>
    <row r="379" spans="1:10" ht="60" customHeight="1" x14ac:dyDescent="0.25">
      <c r="A379" s="1">
        <f t="shared" si="5"/>
        <v>367</v>
      </c>
      <c r="B379" s="92"/>
      <c r="C379" s="29"/>
      <c r="D379" s="98"/>
      <c r="E379" s="100"/>
      <c r="F379" s="163"/>
      <c r="G379" s="166"/>
      <c r="H379" s="61"/>
      <c r="I379" s="254"/>
      <c r="J379" s="255"/>
    </row>
    <row r="380" spans="1:10" ht="60" customHeight="1" x14ac:dyDescent="0.25">
      <c r="A380" s="1">
        <f t="shared" si="5"/>
        <v>368</v>
      </c>
      <c r="B380" s="92"/>
      <c r="C380" s="29"/>
      <c r="D380" s="98"/>
      <c r="E380" s="100"/>
      <c r="F380" s="163"/>
      <c r="G380" s="166"/>
      <c r="H380" s="61"/>
      <c r="I380" s="254"/>
      <c r="J380" s="255"/>
    </row>
    <row r="381" spans="1:10" ht="60" customHeight="1" x14ac:dyDescent="0.25">
      <c r="A381" s="1">
        <f t="shared" si="5"/>
        <v>369</v>
      </c>
      <c r="B381" s="92"/>
      <c r="C381" s="29"/>
      <c r="D381" s="98"/>
      <c r="E381" s="100"/>
      <c r="F381" s="164"/>
      <c r="G381" s="166"/>
      <c r="H381" s="61"/>
      <c r="I381" s="254"/>
      <c r="J381" s="255"/>
    </row>
    <row r="382" spans="1:10" ht="60" customHeight="1" x14ac:dyDescent="0.25">
      <c r="A382" s="1">
        <f t="shared" si="5"/>
        <v>370</v>
      </c>
      <c r="B382" s="92"/>
      <c r="C382" s="29"/>
      <c r="D382" s="98"/>
      <c r="E382" s="100"/>
      <c r="F382" s="164"/>
      <c r="G382" s="166"/>
      <c r="H382" s="61"/>
      <c r="I382" s="254"/>
      <c r="J382" s="255"/>
    </row>
    <row r="383" spans="1:10" ht="60" customHeight="1" x14ac:dyDescent="0.25">
      <c r="A383" s="1">
        <f t="shared" si="5"/>
        <v>371</v>
      </c>
      <c r="B383" s="92"/>
      <c r="C383" s="29"/>
      <c r="D383" s="98"/>
      <c r="E383" s="100"/>
      <c r="F383" s="163"/>
      <c r="G383" s="166"/>
      <c r="H383" s="61"/>
      <c r="I383" s="254"/>
      <c r="J383" s="255"/>
    </row>
    <row r="384" spans="1:10" ht="60" customHeight="1" x14ac:dyDescent="0.25">
      <c r="A384" s="1">
        <f t="shared" si="5"/>
        <v>372</v>
      </c>
      <c r="B384" s="92"/>
      <c r="C384" s="29"/>
      <c r="D384" s="98"/>
      <c r="E384" s="100"/>
      <c r="F384" s="163"/>
      <c r="G384" s="166"/>
      <c r="H384" s="61"/>
      <c r="I384" s="254"/>
      <c r="J384" s="255"/>
    </row>
    <row r="385" spans="1:10" ht="60" customHeight="1" x14ac:dyDescent="0.25">
      <c r="A385" s="1">
        <f t="shared" si="5"/>
        <v>373</v>
      </c>
      <c r="B385" s="92"/>
      <c r="C385" s="29"/>
      <c r="D385" s="98"/>
      <c r="E385" s="100"/>
      <c r="F385" s="163"/>
      <c r="G385" s="166"/>
      <c r="H385" s="61"/>
      <c r="I385" s="254"/>
      <c r="J385" s="255"/>
    </row>
    <row r="386" spans="1:10" ht="60" customHeight="1" x14ac:dyDescent="0.25">
      <c r="A386" s="1">
        <f t="shared" si="5"/>
        <v>374</v>
      </c>
      <c r="B386" s="92"/>
      <c r="C386" s="29"/>
      <c r="D386" s="98"/>
      <c r="E386" s="100"/>
      <c r="F386" s="163"/>
      <c r="G386" s="166"/>
      <c r="H386" s="61"/>
      <c r="I386" s="254"/>
      <c r="J386" s="255"/>
    </row>
    <row r="387" spans="1:10" ht="60" customHeight="1" x14ac:dyDescent="0.25">
      <c r="A387" s="1">
        <f t="shared" si="5"/>
        <v>375</v>
      </c>
      <c r="B387" s="92"/>
      <c r="C387" s="29"/>
      <c r="D387" s="98"/>
      <c r="E387" s="100"/>
      <c r="F387" s="163"/>
      <c r="G387" s="166"/>
      <c r="H387" s="61"/>
      <c r="I387" s="254"/>
      <c r="J387" s="255"/>
    </row>
    <row r="388" spans="1:10" ht="60" customHeight="1" x14ac:dyDescent="0.25">
      <c r="A388" s="1">
        <f t="shared" si="5"/>
        <v>376</v>
      </c>
      <c r="B388" s="92"/>
      <c r="C388" s="29"/>
      <c r="D388" s="98"/>
      <c r="E388" s="100"/>
      <c r="F388" s="163"/>
      <c r="G388" s="166"/>
      <c r="H388" s="61"/>
      <c r="I388" s="254"/>
      <c r="J388" s="255"/>
    </row>
    <row r="389" spans="1:10" ht="60" customHeight="1" x14ac:dyDescent="0.25">
      <c r="A389" s="1">
        <f t="shared" si="5"/>
        <v>377</v>
      </c>
      <c r="B389" s="92"/>
      <c r="C389" s="29"/>
      <c r="D389" s="98"/>
      <c r="E389" s="100"/>
      <c r="F389" s="163"/>
      <c r="G389" s="166"/>
      <c r="H389" s="61"/>
      <c r="I389" s="254"/>
      <c r="J389" s="255"/>
    </row>
    <row r="390" spans="1:10" ht="60" customHeight="1" x14ac:dyDescent="0.25">
      <c r="A390" s="1">
        <f t="shared" si="5"/>
        <v>378</v>
      </c>
      <c r="B390" s="92"/>
      <c r="C390" s="29"/>
      <c r="D390" s="98"/>
      <c r="E390" s="100"/>
      <c r="F390" s="163"/>
      <c r="G390" s="166"/>
      <c r="H390" s="61"/>
      <c r="I390" s="254"/>
      <c r="J390" s="255"/>
    </row>
    <row r="391" spans="1:10" ht="60" customHeight="1" x14ac:dyDescent="0.25">
      <c r="A391" s="1">
        <f t="shared" si="5"/>
        <v>379</v>
      </c>
      <c r="B391" s="92"/>
      <c r="C391" s="29"/>
      <c r="D391" s="98"/>
      <c r="E391" s="100"/>
      <c r="F391" s="164"/>
      <c r="G391" s="166"/>
      <c r="H391" s="61"/>
      <c r="I391" s="254"/>
      <c r="J391" s="255"/>
    </row>
    <row r="392" spans="1:10" ht="60" customHeight="1" x14ac:dyDescent="0.25">
      <c r="A392" s="1">
        <f t="shared" si="5"/>
        <v>380</v>
      </c>
      <c r="B392" s="92"/>
      <c r="C392" s="29"/>
      <c r="D392" s="98"/>
      <c r="E392" s="100"/>
      <c r="F392" s="164"/>
      <c r="G392" s="166"/>
      <c r="H392" s="61"/>
      <c r="I392" s="254"/>
      <c r="J392" s="255"/>
    </row>
    <row r="393" spans="1:10" ht="60" customHeight="1" x14ac:dyDescent="0.25">
      <c r="A393" s="1">
        <f t="shared" si="5"/>
        <v>381</v>
      </c>
      <c r="B393" s="92"/>
      <c r="C393" s="29"/>
      <c r="D393" s="98"/>
      <c r="E393" s="100"/>
      <c r="F393" s="163"/>
      <c r="G393" s="166"/>
      <c r="H393" s="61"/>
      <c r="I393" s="254"/>
      <c r="J393" s="255"/>
    </row>
    <row r="394" spans="1:10" ht="60" customHeight="1" x14ac:dyDescent="0.25">
      <c r="A394" s="1">
        <f t="shared" si="5"/>
        <v>382</v>
      </c>
      <c r="B394" s="92"/>
      <c r="C394" s="29"/>
      <c r="D394" s="98"/>
      <c r="E394" s="100"/>
      <c r="F394" s="163"/>
      <c r="G394" s="166"/>
      <c r="H394" s="61"/>
      <c r="I394" s="254"/>
      <c r="J394" s="255"/>
    </row>
    <row r="395" spans="1:10" ht="60" customHeight="1" x14ac:dyDescent="0.25">
      <c r="A395" s="1">
        <f t="shared" si="5"/>
        <v>383</v>
      </c>
      <c r="B395" s="92"/>
      <c r="C395" s="29"/>
      <c r="D395" s="98"/>
      <c r="E395" s="100"/>
      <c r="F395" s="163"/>
      <c r="G395" s="166"/>
      <c r="H395" s="61"/>
      <c r="I395" s="254"/>
      <c r="J395" s="255"/>
    </row>
    <row r="396" spans="1:10" ht="60" customHeight="1" x14ac:dyDescent="0.25">
      <c r="A396" s="1">
        <f t="shared" si="5"/>
        <v>384</v>
      </c>
      <c r="B396" s="92"/>
      <c r="C396" s="29"/>
      <c r="D396" s="98"/>
      <c r="E396" s="100"/>
      <c r="F396" s="163"/>
      <c r="G396" s="166"/>
      <c r="H396" s="61"/>
      <c r="I396" s="254"/>
      <c r="J396" s="255"/>
    </row>
    <row r="397" spans="1:10" ht="60" customHeight="1" x14ac:dyDescent="0.25">
      <c r="A397" s="1">
        <f t="shared" si="5"/>
        <v>385</v>
      </c>
      <c r="B397" s="92"/>
      <c r="C397" s="29"/>
      <c r="D397" s="98"/>
      <c r="E397" s="100"/>
      <c r="F397" s="163"/>
      <c r="G397" s="166"/>
      <c r="H397" s="61"/>
      <c r="I397" s="254"/>
      <c r="J397" s="255"/>
    </row>
    <row r="398" spans="1:10" ht="60" customHeight="1" x14ac:dyDescent="0.25">
      <c r="A398" s="1">
        <f t="shared" ref="A398:A461" si="6">ROW(A386)</f>
        <v>386</v>
      </c>
      <c r="B398" s="92"/>
      <c r="C398" s="29"/>
      <c r="D398" s="98"/>
      <c r="E398" s="100"/>
      <c r="F398" s="163"/>
      <c r="G398" s="166"/>
      <c r="H398" s="61"/>
      <c r="I398" s="254"/>
      <c r="J398" s="255"/>
    </row>
    <row r="399" spans="1:10" ht="60" customHeight="1" x14ac:dyDescent="0.25">
      <c r="A399" s="1">
        <f t="shared" si="6"/>
        <v>387</v>
      </c>
      <c r="B399" s="92"/>
      <c r="C399" s="29"/>
      <c r="D399" s="98"/>
      <c r="E399" s="100"/>
      <c r="F399" s="163"/>
      <c r="G399" s="166"/>
      <c r="H399" s="61"/>
      <c r="I399" s="254"/>
      <c r="J399" s="255"/>
    </row>
    <row r="400" spans="1:10" ht="60" customHeight="1" x14ac:dyDescent="0.25">
      <c r="A400" s="1">
        <f t="shared" si="6"/>
        <v>388</v>
      </c>
      <c r="B400" s="92"/>
      <c r="C400" s="29"/>
      <c r="D400" s="98"/>
      <c r="E400" s="100"/>
      <c r="F400" s="163"/>
      <c r="G400" s="166"/>
      <c r="H400" s="61"/>
      <c r="I400" s="254"/>
      <c r="J400" s="255"/>
    </row>
    <row r="401" spans="1:10" ht="60" customHeight="1" x14ac:dyDescent="0.25">
      <c r="A401" s="1">
        <f t="shared" si="6"/>
        <v>389</v>
      </c>
      <c r="B401" s="92"/>
      <c r="C401" s="29"/>
      <c r="D401" s="98"/>
      <c r="E401" s="100"/>
      <c r="F401" s="164"/>
      <c r="G401" s="166"/>
      <c r="H401" s="61"/>
      <c r="I401" s="254"/>
      <c r="J401" s="255"/>
    </row>
    <row r="402" spans="1:10" ht="60" customHeight="1" x14ac:dyDescent="0.25">
      <c r="A402" s="1">
        <f t="shared" si="6"/>
        <v>390</v>
      </c>
      <c r="B402" s="92"/>
      <c r="C402" s="29"/>
      <c r="D402" s="98"/>
      <c r="E402" s="100"/>
      <c r="F402" s="164"/>
      <c r="G402" s="166"/>
      <c r="H402" s="61"/>
      <c r="I402" s="254"/>
      <c r="J402" s="255"/>
    </row>
    <row r="403" spans="1:10" ht="60" customHeight="1" x14ac:dyDescent="0.25">
      <c r="A403" s="1">
        <f t="shared" si="6"/>
        <v>391</v>
      </c>
      <c r="B403" s="92"/>
      <c r="C403" s="29"/>
      <c r="D403" s="98"/>
      <c r="E403" s="100"/>
      <c r="F403" s="163"/>
      <c r="G403" s="166"/>
      <c r="H403" s="61"/>
      <c r="I403" s="254"/>
      <c r="J403" s="255"/>
    </row>
    <row r="404" spans="1:10" ht="60" customHeight="1" x14ac:dyDescent="0.25">
      <c r="A404" s="1">
        <f t="shared" si="6"/>
        <v>392</v>
      </c>
      <c r="B404" s="92"/>
      <c r="C404" s="29"/>
      <c r="D404" s="98"/>
      <c r="E404" s="100"/>
      <c r="F404" s="163"/>
      <c r="G404" s="166"/>
      <c r="H404" s="61"/>
      <c r="I404" s="254"/>
      <c r="J404" s="255"/>
    </row>
    <row r="405" spans="1:10" ht="60" customHeight="1" x14ac:dyDescent="0.25">
      <c r="A405" s="1">
        <f t="shared" si="6"/>
        <v>393</v>
      </c>
      <c r="B405" s="92"/>
      <c r="C405" s="29"/>
      <c r="D405" s="98"/>
      <c r="E405" s="100"/>
      <c r="F405" s="163"/>
      <c r="G405" s="166"/>
      <c r="H405" s="61"/>
      <c r="I405" s="254"/>
      <c r="J405" s="255"/>
    </row>
    <row r="406" spans="1:10" ht="60" customHeight="1" x14ac:dyDescent="0.25">
      <c r="A406" s="1">
        <f t="shared" si="6"/>
        <v>394</v>
      </c>
      <c r="B406" s="92"/>
      <c r="C406" s="29"/>
      <c r="D406" s="98"/>
      <c r="E406" s="100"/>
      <c r="F406" s="163"/>
      <c r="G406" s="166"/>
      <c r="H406" s="61"/>
      <c r="I406" s="254"/>
      <c r="J406" s="255"/>
    </row>
    <row r="407" spans="1:10" ht="60" customHeight="1" x14ac:dyDescent="0.25">
      <c r="A407" s="1">
        <f t="shared" si="6"/>
        <v>395</v>
      </c>
      <c r="B407" s="92"/>
      <c r="C407" s="29"/>
      <c r="D407" s="98"/>
      <c r="E407" s="100"/>
      <c r="F407" s="163"/>
      <c r="G407" s="166"/>
      <c r="H407" s="61"/>
      <c r="I407" s="254"/>
      <c r="J407" s="255"/>
    </row>
    <row r="408" spans="1:10" ht="60" customHeight="1" x14ac:dyDescent="0.25">
      <c r="A408" s="1">
        <f t="shared" si="6"/>
        <v>396</v>
      </c>
      <c r="B408" s="92"/>
      <c r="C408" s="29"/>
      <c r="D408" s="98"/>
      <c r="E408" s="100"/>
      <c r="F408" s="163"/>
      <c r="G408" s="166"/>
      <c r="H408" s="61"/>
      <c r="I408" s="254"/>
      <c r="J408" s="255"/>
    </row>
    <row r="409" spans="1:10" ht="60" customHeight="1" x14ac:dyDescent="0.25">
      <c r="A409" s="1">
        <f t="shared" si="6"/>
        <v>397</v>
      </c>
      <c r="B409" s="92"/>
      <c r="C409" s="29"/>
      <c r="D409" s="98"/>
      <c r="E409" s="100"/>
      <c r="F409" s="163"/>
      <c r="G409" s="166"/>
      <c r="H409" s="61"/>
      <c r="I409" s="254"/>
      <c r="J409" s="255"/>
    </row>
    <row r="410" spans="1:10" ht="60" customHeight="1" x14ac:dyDescent="0.25">
      <c r="A410" s="1">
        <f t="shared" si="6"/>
        <v>398</v>
      </c>
      <c r="B410" s="92"/>
      <c r="C410" s="29"/>
      <c r="D410" s="98"/>
      <c r="E410" s="100"/>
      <c r="F410" s="163"/>
      <c r="G410" s="166"/>
      <c r="H410" s="61"/>
      <c r="I410" s="254"/>
      <c r="J410" s="255"/>
    </row>
    <row r="411" spans="1:10" ht="60" customHeight="1" x14ac:dyDescent="0.25">
      <c r="A411" s="1">
        <f t="shared" si="6"/>
        <v>399</v>
      </c>
      <c r="B411" s="92"/>
      <c r="C411" s="29"/>
      <c r="D411" s="98"/>
      <c r="E411" s="100"/>
      <c r="F411" s="164"/>
      <c r="G411" s="166"/>
      <c r="H411" s="61"/>
      <c r="I411" s="254"/>
      <c r="J411" s="255"/>
    </row>
    <row r="412" spans="1:10" ht="60" customHeight="1" x14ac:dyDescent="0.25">
      <c r="A412" s="1">
        <f t="shared" si="6"/>
        <v>400</v>
      </c>
      <c r="B412" s="92"/>
      <c r="C412" s="29"/>
      <c r="D412" s="98"/>
      <c r="E412" s="100"/>
      <c r="F412" s="164"/>
      <c r="G412" s="166"/>
      <c r="H412" s="61"/>
      <c r="I412" s="254"/>
      <c r="J412" s="255"/>
    </row>
    <row r="413" spans="1:10" ht="60" customHeight="1" x14ac:dyDescent="0.25">
      <c r="A413" s="1">
        <f t="shared" si="6"/>
        <v>401</v>
      </c>
      <c r="B413" s="92"/>
      <c r="C413" s="29"/>
      <c r="D413" s="98"/>
      <c r="E413" s="100"/>
      <c r="F413" s="163"/>
      <c r="G413" s="166"/>
      <c r="H413" s="61"/>
      <c r="I413" s="254"/>
      <c r="J413" s="255"/>
    </row>
    <row r="414" spans="1:10" ht="60" customHeight="1" x14ac:dyDescent="0.25">
      <c r="A414" s="1">
        <f t="shared" si="6"/>
        <v>402</v>
      </c>
      <c r="B414" s="92"/>
      <c r="C414" s="29"/>
      <c r="D414" s="98"/>
      <c r="E414" s="100"/>
      <c r="F414" s="163"/>
      <c r="G414" s="166"/>
      <c r="H414" s="61"/>
      <c r="I414" s="254"/>
      <c r="J414" s="255"/>
    </row>
    <row r="415" spans="1:10" ht="60" customHeight="1" x14ac:dyDescent="0.25">
      <c r="A415" s="1">
        <f t="shared" si="6"/>
        <v>403</v>
      </c>
      <c r="B415" s="92"/>
      <c r="C415" s="29"/>
      <c r="D415" s="98"/>
      <c r="E415" s="100"/>
      <c r="F415" s="163"/>
      <c r="G415" s="166"/>
      <c r="H415" s="61"/>
      <c r="I415" s="254"/>
      <c r="J415" s="255"/>
    </row>
    <row r="416" spans="1:10" ht="60" customHeight="1" x14ac:dyDescent="0.25">
      <c r="A416" s="1">
        <f t="shared" si="6"/>
        <v>404</v>
      </c>
      <c r="B416" s="92"/>
      <c r="C416" s="29"/>
      <c r="D416" s="98"/>
      <c r="E416" s="100"/>
      <c r="F416" s="163"/>
      <c r="G416" s="166"/>
      <c r="H416" s="61"/>
      <c r="I416" s="254"/>
      <c r="J416" s="255"/>
    </row>
    <row r="417" spans="1:10" ht="60" customHeight="1" x14ac:dyDescent="0.25">
      <c r="A417" s="1">
        <f t="shared" si="6"/>
        <v>405</v>
      </c>
      <c r="B417" s="92"/>
      <c r="C417" s="29"/>
      <c r="D417" s="98"/>
      <c r="E417" s="100"/>
      <c r="F417" s="163"/>
      <c r="G417" s="166"/>
      <c r="H417" s="61"/>
      <c r="I417" s="254"/>
      <c r="J417" s="255"/>
    </row>
    <row r="418" spans="1:10" ht="60" customHeight="1" x14ac:dyDescent="0.25">
      <c r="A418" s="1">
        <f t="shared" si="6"/>
        <v>406</v>
      </c>
      <c r="B418" s="92"/>
      <c r="C418" s="29"/>
      <c r="D418" s="98"/>
      <c r="E418" s="100"/>
      <c r="F418" s="163"/>
      <c r="G418" s="166"/>
      <c r="H418" s="61"/>
      <c r="I418" s="254"/>
      <c r="J418" s="255"/>
    </row>
    <row r="419" spans="1:10" ht="60" customHeight="1" x14ac:dyDescent="0.25">
      <c r="A419" s="1">
        <f t="shared" si="6"/>
        <v>407</v>
      </c>
      <c r="B419" s="92"/>
      <c r="C419" s="29"/>
      <c r="D419" s="98"/>
      <c r="E419" s="100"/>
      <c r="F419" s="163"/>
      <c r="G419" s="166"/>
      <c r="H419" s="61"/>
      <c r="I419" s="254"/>
      <c r="J419" s="255"/>
    </row>
    <row r="420" spans="1:10" ht="60" customHeight="1" x14ac:dyDescent="0.25">
      <c r="A420" s="1">
        <f t="shared" si="6"/>
        <v>408</v>
      </c>
      <c r="B420" s="92"/>
      <c r="C420" s="29"/>
      <c r="D420" s="98"/>
      <c r="E420" s="100"/>
      <c r="F420" s="163"/>
      <c r="G420" s="166"/>
      <c r="H420" s="61"/>
      <c r="I420" s="254"/>
      <c r="J420" s="255"/>
    </row>
    <row r="421" spans="1:10" ht="60" customHeight="1" x14ac:dyDescent="0.25">
      <c r="A421" s="1">
        <f t="shared" si="6"/>
        <v>409</v>
      </c>
      <c r="B421" s="92"/>
      <c r="C421" s="29"/>
      <c r="D421" s="98"/>
      <c r="E421" s="100"/>
      <c r="F421" s="164"/>
      <c r="G421" s="166"/>
      <c r="H421" s="61"/>
      <c r="I421" s="254"/>
      <c r="J421" s="255"/>
    </row>
    <row r="422" spans="1:10" ht="60" customHeight="1" x14ac:dyDescent="0.25">
      <c r="A422" s="1">
        <f t="shared" si="6"/>
        <v>410</v>
      </c>
      <c r="B422" s="92"/>
      <c r="C422" s="29"/>
      <c r="D422" s="98"/>
      <c r="E422" s="100"/>
      <c r="F422" s="164"/>
      <c r="G422" s="166"/>
      <c r="H422" s="61"/>
      <c r="I422" s="254"/>
      <c r="J422" s="255"/>
    </row>
    <row r="423" spans="1:10" ht="60" customHeight="1" x14ac:dyDescent="0.25">
      <c r="A423" s="1">
        <f t="shared" si="6"/>
        <v>411</v>
      </c>
      <c r="B423" s="92"/>
      <c r="C423" s="29"/>
      <c r="D423" s="98"/>
      <c r="E423" s="100"/>
      <c r="F423" s="163"/>
      <c r="G423" s="166"/>
      <c r="H423" s="61"/>
      <c r="I423" s="254"/>
      <c r="J423" s="255"/>
    </row>
    <row r="424" spans="1:10" ht="60" customHeight="1" x14ac:dyDescent="0.25">
      <c r="A424" s="1">
        <f t="shared" si="6"/>
        <v>412</v>
      </c>
      <c r="B424" s="92"/>
      <c r="C424" s="29"/>
      <c r="D424" s="98"/>
      <c r="E424" s="100"/>
      <c r="F424" s="163"/>
      <c r="G424" s="166"/>
      <c r="H424" s="61"/>
      <c r="I424" s="254"/>
      <c r="J424" s="255"/>
    </row>
    <row r="425" spans="1:10" ht="60" customHeight="1" x14ac:dyDescent="0.25">
      <c r="A425" s="1">
        <f t="shared" si="6"/>
        <v>413</v>
      </c>
      <c r="B425" s="92"/>
      <c r="C425" s="29"/>
      <c r="D425" s="98"/>
      <c r="E425" s="100"/>
      <c r="F425" s="163"/>
      <c r="G425" s="166"/>
      <c r="H425" s="61"/>
      <c r="I425" s="254"/>
      <c r="J425" s="255"/>
    </row>
    <row r="426" spans="1:10" ht="60" customHeight="1" x14ac:dyDescent="0.25">
      <c r="A426" s="1">
        <f t="shared" si="6"/>
        <v>414</v>
      </c>
      <c r="B426" s="92"/>
      <c r="C426" s="29"/>
      <c r="D426" s="98"/>
      <c r="E426" s="100"/>
      <c r="F426" s="163"/>
      <c r="G426" s="166"/>
      <c r="H426" s="61"/>
      <c r="I426" s="254"/>
      <c r="J426" s="255"/>
    </row>
    <row r="427" spans="1:10" ht="60" customHeight="1" x14ac:dyDescent="0.25">
      <c r="A427" s="1">
        <f t="shared" si="6"/>
        <v>415</v>
      </c>
      <c r="B427" s="92"/>
      <c r="C427" s="29"/>
      <c r="D427" s="98"/>
      <c r="E427" s="100"/>
      <c r="F427" s="163"/>
      <c r="G427" s="166"/>
      <c r="H427" s="61"/>
      <c r="I427" s="254"/>
      <c r="J427" s="255"/>
    </row>
    <row r="428" spans="1:10" ht="60" customHeight="1" x14ac:dyDescent="0.25">
      <c r="A428" s="1">
        <f t="shared" si="6"/>
        <v>416</v>
      </c>
      <c r="B428" s="92"/>
      <c r="C428" s="29"/>
      <c r="D428" s="98"/>
      <c r="E428" s="100"/>
      <c r="F428" s="163"/>
      <c r="G428" s="166"/>
      <c r="H428" s="61"/>
      <c r="I428" s="254"/>
      <c r="J428" s="255"/>
    </row>
    <row r="429" spans="1:10" ht="60" customHeight="1" x14ac:dyDescent="0.25">
      <c r="A429" s="1">
        <f t="shared" si="6"/>
        <v>417</v>
      </c>
      <c r="B429" s="92"/>
      <c r="C429" s="29"/>
      <c r="D429" s="98"/>
      <c r="E429" s="100"/>
      <c r="F429" s="163"/>
      <c r="G429" s="166"/>
      <c r="H429" s="61"/>
      <c r="I429" s="254"/>
      <c r="J429" s="255"/>
    </row>
    <row r="430" spans="1:10" ht="60" customHeight="1" x14ac:dyDescent="0.25">
      <c r="A430" s="1">
        <f t="shared" si="6"/>
        <v>418</v>
      </c>
      <c r="B430" s="92"/>
      <c r="C430" s="29"/>
      <c r="D430" s="98"/>
      <c r="E430" s="100"/>
      <c r="F430" s="163"/>
      <c r="G430" s="166"/>
      <c r="H430" s="61"/>
      <c r="I430" s="254"/>
      <c r="J430" s="255"/>
    </row>
    <row r="431" spans="1:10" ht="60" customHeight="1" x14ac:dyDescent="0.25">
      <c r="A431" s="1">
        <f t="shared" si="6"/>
        <v>419</v>
      </c>
      <c r="B431" s="92"/>
      <c r="C431" s="29"/>
      <c r="D431" s="98"/>
      <c r="E431" s="100"/>
      <c r="F431" s="164"/>
      <c r="G431" s="166"/>
      <c r="H431" s="61"/>
      <c r="I431" s="254"/>
      <c r="J431" s="255"/>
    </row>
    <row r="432" spans="1:10" ht="60" customHeight="1" x14ac:dyDescent="0.25">
      <c r="A432" s="1">
        <f t="shared" si="6"/>
        <v>420</v>
      </c>
      <c r="B432" s="92"/>
      <c r="C432" s="29"/>
      <c r="D432" s="98"/>
      <c r="E432" s="100"/>
      <c r="F432" s="164"/>
      <c r="G432" s="166"/>
      <c r="H432" s="61"/>
      <c r="I432" s="254"/>
      <c r="J432" s="255"/>
    </row>
    <row r="433" spans="1:10" ht="60" customHeight="1" x14ac:dyDescent="0.25">
      <c r="A433" s="1">
        <f t="shared" si="6"/>
        <v>421</v>
      </c>
      <c r="B433" s="92"/>
      <c r="C433" s="29"/>
      <c r="D433" s="98"/>
      <c r="E433" s="100"/>
      <c r="F433" s="163"/>
      <c r="G433" s="166"/>
      <c r="H433" s="61"/>
      <c r="I433" s="254"/>
      <c r="J433" s="255"/>
    </row>
    <row r="434" spans="1:10" ht="60" customHeight="1" x14ac:dyDescent="0.25">
      <c r="A434" s="1">
        <f t="shared" si="6"/>
        <v>422</v>
      </c>
      <c r="B434" s="92"/>
      <c r="C434" s="29"/>
      <c r="D434" s="98"/>
      <c r="E434" s="100"/>
      <c r="F434" s="163"/>
      <c r="G434" s="166"/>
      <c r="H434" s="61"/>
      <c r="I434" s="254"/>
      <c r="J434" s="255"/>
    </row>
    <row r="435" spans="1:10" ht="60" customHeight="1" x14ac:dyDescent="0.25">
      <c r="A435" s="1">
        <f t="shared" si="6"/>
        <v>423</v>
      </c>
      <c r="B435" s="92"/>
      <c r="C435" s="29"/>
      <c r="D435" s="98"/>
      <c r="E435" s="100"/>
      <c r="F435" s="163"/>
      <c r="G435" s="166"/>
      <c r="H435" s="61"/>
      <c r="I435" s="254"/>
      <c r="J435" s="255"/>
    </row>
    <row r="436" spans="1:10" ht="60" customHeight="1" x14ac:dyDescent="0.25">
      <c r="A436" s="1">
        <f t="shared" si="6"/>
        <v>424</v>
      </c>
      <c r="B436" s="92"/>
      <c r="C436" s="29"/>
      <c r="D436" s="98"/>
      <c r="E436" s="100"/>
      <c r="F436" s="163"/>
      <c r="G436" s="166"/>
      <c r="H436" s="61"/>
      <c r="I436" s="254"/>
      <c r="J436" s="255"/>
    </row>
    <row r="437" spans="1:10" ht="60" customHeight="1" x14ac:dyDescent="0.25">
      <c r="A437" s="1">
        <f t="shared" si="6"/>
        <v>425</v>
      </c>
      <c r="B437" s="92"/>
      <c r="C437" s="29"/>
      <c r="D437" s="98"/>
      <c r="E437" s="100"/>
      <c r="F437" s="163"/>
      <c r="G437" s="166"/>
      <c r="H437" s="61"/>
      <c r="I437" s="254"/>
      <c r="J437" s="255"/>
    </row>
    <row r="438" spans="1:10" ht="60" customHeight="1" x14ac:dyDescent="0.25">
      <c r="A438" s="1">
        <f t="shared" si="6"/>
        <v>426</v>
      </c>
      <c r="B438" s="92"/>
      <c r="C438" s="29"/>
      <c r="D438" s="98"/>
      <c r="E438" s="100"/>
      <c r="F438" s="163"/>
      <c r="G438" s="166"/>
      <c r="H438" s="61"/>
      <c r="I438" s="254"/>
      <c r="J438" s="255"/>
    </row>
    <row r="439" spans="1:10" ht="60" customHeight="1" x14ac:dyDescent="0.25">
      <c r="A439" s="1">
        <f t="shared" si="6"/>
        <v>427</v>
      </c>
      <c r="B439" s="92"/>
      <c r="C439" s="29"/>
      <c r="D439" s="98"/>
      <c r="E439" s="100"/>
      <c r="F439" s="163"/>
      <c r="G439" s="166"/>
      <c r="H439" s="61"/>
      <c r="I439" s="254"/>
      <c r="J439" s="255"/>
    </row>
    <row r="440" spans="1:10" ht="60" customHeight="1" x14ac:dyDescent="0.25">
      <c r="A440" s="1">
        <f t="shared" si="6"/>
        <v>428</v>
      </c>
      <c r="B440" s="92"/>
      <c r="C440" s="29"/>
      <c r="D440" s="98"/>
      <c r="E440" s="100"/>
      <c r="F440" s="163"/>
      <c r="G440" s="166"/>
      <c r="H440" s="61"/>
      <c r="I440" s="254"/>
      <c r="J440" s="255"/>
    </row>
    <row r="441" spans="1:10" ht="60" customHeight="1" x14ac:dyDescent="0.25">
      <c r="A441" s="1">
        <f t="shared" si="6"/>
        <v>429</v>
      </c>
      <c r="B441" s="92"/>
      <c r="C441" s="29"/>
      <c r="D441" s="98"/>
      <c r="E441" s="100"/>
      <c r="F441" s="164"/>
      <c r="G441" s="166"/>
      <c r="H441" s="61"/>
      <c r="I441" s="254"/>
      <c r="J441" s="255"/>
    </row>
    <row r="442" spans="1:10" ht="60" customHeight="1" x14ac:dyDescent="0.25">
      <c r="A442" s="1">
        <f t="shared" si="6"/>
        <v>430</v>
      </c>
      <c r="B442" s="92"/>
      <c r="C442" s="29"/>
      <c r="D442" s="98"/>
      <c r="E442" s="100"/>
      <c r="F442" s="164"/>
      <c r="G442" s="166"/>
      <c r="H442" s="61"/>
      <c r="I442" s="254"/>
      <c r="J442" s="255"/>
    </row>
    <row r="443" spans="1:10" ht="60" customHeight="1" x14ac:dyDescent="0.25">
      <c r="A443" s="1">
        <f t="shared" si="6"/>
        <v>431</v>
      </c>
      <c r="B443" s="92"/>
      <c r="C443" s="29"/>
      <c r="D443" s="98"/>
      <c r="E443" s="100"/>
      <c r="F443" s="163"/>
      <c r="G443" s="166"/>
      <c r="H443" s="61"/>
      <c r="I443" s="254"/>
      <c r="J443" s="255"/>
    </row>
    <row r="444" spans="1:10" ht="60" customHeight="1" x14ac:dyDescent="0.25">
      <c r="A444" s="1">
        <f t="shared" si="6"/>
        <v>432</v>
      </c>
      <c r="B444" s="92"/>
      <c r="C444" s="29"/>
      <c r="D444" s="98"/>
      <c r="E444" s="100"/>
      <c r="F444" s="163"/>
      <c r="G444" s="166"/>
      <c r="H444" s="61"/>
      <c r="I444" s="254"/>
      <c r="J444" s="255"/>
    </row>
    <row r="445" spans="1:10" ht="60" customHeight="1" x14ac:dyDescent="0.25">
      <c r="A445" s="1">
        <f t="shared" si="6"/>
        <v>433</v>
      </c>
      <c r="B445" s="92"/>
      <c r="C445" s="29"/>
      <c r="D445" s="98"/>
      <c r="E445" s="100"/>
      <c r="F445" s="163"/>
      <c r="G445" s="166"/>
      <c r="H445" s="61"/>
      <c r="I445" s="254"/>
      <c r="J445" s="255"/>
    </row>
    <row r="446" spans="1:10" ht="60" customHeight="1" x14ac:dyDescent="0.25">
      <c r="A446" s="1">
        <f t="shared" si="6"/>
        <v>434</v>
      </c>
      <c r="B446" s="92"/>
      <c r="C446" s="29"/>
      <c r="D446" s="98"/>
      <c r="E446" s="100"/>
      <c r="F446" s="163"/>
      <c r="G446" s="166"/>
      <c r="H446" s="61"/>
      <c r="I446" s="254"/>
      <c r="J446" s="255"/>
    </row>
    <row r="447" spans="1:10" ht="60" customHeight="1" x14ac:dyDescent="0.25">
      <c r="A447" s="1">
        <f t="shared" si="6"/>
        <v>435</v>
      </c>
      <c r="B447" s="92"/>
      <c r="C447" s="29"/>
      <c r="D447" s="98"/>
      <c r="E447" s="100"/>
      <c r="F447" s="163"/>
      <c r="G447" s="166"/>
      <c r="H447" s="61"/>
      <c r="I447" s="254"/>
      <c r="J447" s="255"/>
    </row>
    <row r="448" spans="1:10" ht="60" customHeight="1" x14ac:dyDescent="0.25">
      <c r="A448" s="1">
        <f t="shared" si="6"/>
        <v>436</v>
      </c>
      <c r="B448" s="92"/>
      <c r="C448" s="29"/>
      <c r="D448" s="98"/>
      <c r="E448" s="100"/>
      <c r="F448" s="163"/>
      <c r="G448" s="166"/>
      <c r="H448" s="61"/>
      <c r="I448" s="254"/>
      <c r="J448" s="255"/>
    </row>
    <row r="449" spans="1:10" ht="60" customHeight="1" x14ac:dyDescent="0.25">
      <c r="A449" s="1">
        <f t="shared" si="6"/>
        <v>437</v>
      </c>
      <c r="B449" s="92"/>
      <c r="C449" s="29"/>
      <c r="D449" s="98"/>
      <c r="E449" s="100"/>
      <c r="F449" s="163"/>
      <c r="G449" s="166"/>
      <c r="H449" s="61"/>
      <c r="I449" s="254"/>
      <c r="J449" s="255"/>
    </row>
    <row r="450" spans="1:10" ht="60" customHeight="1" x14ac:dyDescent="0.25">
      <c r="A450" s="1">
        <f t="shared" si="6"/>
        <v>438</v>
      </c>
      <c r="B450" s="92"/>
      <c r="C450" s="29"/>
      <c r="D450" s="98"/>
      <c r="E450" s="100"/>
      <c r="F450" s="163"/>
      <c r="G450" s="166"/>
      <c r="H450" s="61"/>
      <c r="I450" s="254"/>
      <c r="J450" s="255"/>
    </row>
    <row r="451" spans="1:10" ht="60" customHeight="1" x14ac:dyDescent="0.25">
      <c r="A451" s="1">
        <f t="shared" si="6"/>
        <v>439</v>
      </c>
      <c r="B451" s="92"/>
      <c r="C451" s="29"/>
      <c r="D451" s="98"/>
      <c r="E451" s="100"/>
      <c r="F451" s="164"/>
      <c r="G451" s="166"/>
      <c r="H451" s="61"/>
      <c r="I451" s="254"/>
      <c r="J451" s="255"/>
    </row>
    <row r="452" spans="1:10" ht="60" customHeight="1" x14ac:dyDescent="0.25">
      <c r="A452" s="1">
        <f t="shared" si="6"/>
        <v>440</v>
      </c>
      <c r="B452" s="92"/>
      <c r="C452" s="29"/>
      <c r="D452" s="98"/>
      <c r="E452" s="100"/>
      <c r="F452" s="164"/>
      <c r="G452" s="166"/>
      <c r="H452" s="61"/>
      <c r="I452" s="254"/>
      <c r="J452" s="255"/>
    </row>
    <row r="453" spans="1:10" ht="60" customHeight="1" x14ac:dyDescent="0.25">
      <c r="A453" s="1">
        <f t="shared" si="6"/>
        <v>441</v>
      </c>
      <c r="B453" s="92"/>
      <c r="C453" s="29"/>
      <c r="D453" s="98"/>
      <c r="E453" s="100"/>
      <c r="F453" s="163"/>
      <c r="G453" s="166"/>
      <c r="H453" s="61"/>
      <c r="I453" s="254"/>
      <c r="J453" s="255"/>
    </row>
    <row r="454" spans="1:10" ht="60" customHeight="1" x14ac:dyDescent="0.25">
      <c r="A454" s="1">
        <f t="shared" si="6"/>
        <v>442</v>
      </c>
      <c r="B454" s="92"/>
      <c r="C454" s="29"/>
      <c r="D454" s="98"/>
      <c r="E454" s="100"/>
      <c r="F454" s="163"/>
      <c r="G454" s="166"/>
      <c r="H454" s="61"/>
      <c r="I454" s="254"/>
      <c r="J454" s="255"/>
    </row>
    <row r="455" spans="1:10" ht="60" customHeight="1" x14ac:dyDescent="0.25">
      <c r="A455" s="1">
        <f t="shared" si="6"/>
        <v>443</v>
      </c>
      <c r="B455" s="92"/>
      <c r="C455" s="29"/>
      <c r="D455" s="98"/>
      <c r="E455" s="100"/>
      <c r="F455" s="163"/>
      <c r="G455" s="166"/>
      <c r="H455" s="61"/>
      <c r="I455" s="254"/>
      <c r="J455" s="255"/>
    </row>
    <row r="456" spans="1:10" ht="60" customHeight="1" x14ac:dyDescent="0.25">
      <c r="A456" s="1">
        <f t="shared" si="6"/>
        <v>444</v>
      </c>
      <c r="B456" s="92"/>
      <c r="C456" s="29"/>
      <c r="D456" s="98"/>
      <c r="E456" s="100"/>
      <c r="F456" s="163"/>
      <c r="G456" s="166"/>
      <c r="H456" s="61"/>
      <c r="I456" s="254"/>
      <c r="J456" s="255"/>
    </row>
    <row r="457" spans="1:10" ht="60" customHeight="1" x14ac:dyDescent="0.25">
      <c r="A457" s="1">
        <f t="shared" si="6"/>
        <v>445</v>
      </c>
      <c r="B457" s="92"/>
      <c r="C457" s="29"/>
      <c r="D457" s="98"/>
      <c r="E457" s="100"/>
      <c r="F457" s="163"/>
      <c r="G457" s="166"/>
      <c r="H457" s="61"/>
      <c r="I457" s="254"/>
      <c r="J457" s="255"/>
    </row>
    <row r="458" spans="1:10" ht="60" customHeight="1" x14ac:dyDescent="0.25">
      <c r="A458" s="1">
        <f t="shared" si="6"/>
        <v>446</v>
      </c>
      <c r="B458" s="92"/>
      <c r="C458" s="29"/>
      <c r="D458" s="98"/>
      <c r="E458" s="100"/>
      <c r="F458" s="163"/>
      <c r="G458" s="166"/>
      <c r="H458" s="61"/>
      <c r="I458" s="254"/>
      <c r="J458" s="255"/>
    </row>
    <row r="459" spans="1:10" ht="60" customHeight="1" x14ac:dyDescent="0.25">
      <c r="A459" s="1">
        <f t="shared" si="6"/>
        <v>447</v>
      </c>
      <c r="B459" s="92"/>
      <c r="C459" s="29"/>
      <c r="D459" s="98"/>
      <c r="E459" s="100"/>
      <c r="F459" s="163"/>
      <c r="G459" s="166"/>
      <c r="H459" s="61"/>
      <c r="I459" s="254"/>
      <c r="J459" s="255"/>
    </row>
    <row r="460" spans="1:10" ht="60" customHeight="1" x14ac:dyDescent="0.25">
      <c r="A460" s="1">
        <f t="shared" si="6"/>
        <v>448</v>
      </c>
      <c r="B460" s="92"/>
      <c r="C460" s="29"/>
      <c r="D460" s="98"/>
      <c r="E460" s="100"/>
      <c r="F460" s="163"/>
      <c r="G460" s="166"/>
      <c r="H460" s="61"/>
      <c r="I460" s="254"/>
      <c r="J460" s="255"/>
    </row>
    <row r="461" spans="1:10" ht="60" customHeight="1" x14ac:dyDescent="0.25">
      <c r="A461" s="1">
        <f t="shared" si="6"/>
        <v>449</v>
      </c>
      <c r="B461" s="92"/>
      <c r="C461" s="29"/>
      <c r="D461" s="98"/>
      <c r="E461" s="100"/>
      <c r="F461" s="164"/>
      <c r="G461" s="166"/>
      <c r="H461" s="61"/>
      <c r="I461" s="254"/>
      <c r="J461" s="255"/>
    </row>
    <row r="462" spans="1:10" ht="60" customHeight="1" x14ac:dyDescent="0.25">
      <c r="A462" s="1">
        <f t="shared" ref="A462:A512" si="7">ROW(A450)</f>
        <v>450</v>
      </c>
      <c r="B462" s="92"/>
      <c r="C462" s="29"/>
      <c r="D462" s="98"/>
      <c r="E462" s="100"/>
      <c r="F462" s="164"/>
      <c r="G462" s="166"/>
      <c r="H462" s="61"/>
      <c r="I462" s="254"/>
      <c r="J462" s="255"/>
    </row>
    <row r="463" spans="1:10" ht="60" customHeight="1" x14ac:dyDescent="0.25">
      <c r="A463" s="1">
        <f t="shared" si="7"/>
        <v>451</v>
      </c>
      <c r="B463" s="92"/>
      <c r="C463" s="29"/>
      <c r="D463" s="98"/>
      <c r="E463" s="100"/>
      <c r="F463" s="163"/>
      <c r="G463" s="166"/>
      <c r="H463" s="61"/>
      <c r="I463" s="254"/>
      <c r="J463" s="255"/>
    </row>
    <row r="464" spans="1:10" ht="60" customHeight="1" x14ac:dyDescent="0.25">
      <c r="A464" s="1">
        <f t="shared" si="7"/>
        <v>452</v>
      </c>
      <c r="B464" s="92"/>
      <c r="C464" s="29"/>
      <c r="D464" s="98"/>
      <c r="E464" s="100"/>
      <c r="F464" s="163"/>
      <c r="G464" s="166"/>
      <c r="H464" s="61"/>
      <c r="I464" s="254"/>
      <c r="J464" s="255"/>
    </row>
    <row r="465" spans="1:10" ht="60" customHeight="1" x14ac:dyDescent="0.25">
      <c r="A465" s="1">
        <f t="shared" si="7"/>
        <v>453</v>
      </c>
      <c r="B465" s="92"/>
      <c r="C465" s="29"/>
      <c r="D465" s="98"/>
      <c r="E465" s="100"/>
      <c r="F465" s="163"/>
      <c r="G465" s="166"/>
      <c r="H465" s="61"/>
      <c r="I465" s="254"/>
      <c r="J465" s="255"/>
    </row>
    <row r="466" spans="1:10" ht="60" customHeight="1" x14ac:dyDescent="0.25">
      <c r="A466" s="1">
        <f t="shared" si="7"/>
        <v>454</v>
      </c>
      <c r="B466" s="92"/>
      <c r="C466" s="29"/>
      <c r="D466" s="98"/>
      <c r="E466" s="100"/>
      <c r="F466" s="163"/>
      <c r="G466" s="166"/>
      <c r="H466" s="61"/>
      <c r="I466" s="254"/>
      <c r="J466" s="255"/>
    </row>
    <row r="467" spans="1:10" ht="60" customHeight="1" x14ac:dyDescent="0.25">
      <c r="A467" s="1">
        <f t="shared" si="7"/>
        <v>455</v>
      </c>
      <c r="B467" s="92"/>
      <c r="C467" s="29"/>
      <c r="D467" s="98"/>
      <c r="E467" s="100"/>
      <c r="F467" s="163"/>
      <c r="G467" s="166"/>
      <c r="H467" s="61"/>
      <c r="I467" s="254"/>
      <c r="J467" s="255"/>
    </row>
    <row r="468" spans="1:10" ht="60" customHeight="1" x14ac:dyDescent="0.25">
      <c r="A468" s="1">
        <f t="shared" si="7"/>
        <v>456</v>
      </c>
      <c r="B468" s="92"/>
      <c r="C468" s="29"/>
      <c r="D468" s="98"/>
      <c r="E468" s="100"/>
      <c r="F468" s="163"/>
      <c r="G468" s="166"/>
      <c r="H468" s="61"/>
      <c r="I468" s="254"/>
      <c r="J468" s="255"/>
    </row>
    <row r="469" spans="1:10" ht="60" customHeight="1" x14ac:dyDescent="0.25">
      <c r="A469" s="1">
        <f t="shared" si="7"/>
        <v>457</v>
      </c>
      <c r="B469" s="92"/>
      <c r="C469" s="29"/>
      <c r="D469" s="98"/>
      <c r="E469" s="100"/>
      <c r="F469" s="163"/>
      <c r="G469" s="166"/>
      <c r="H469" s="61"/>
      <c r="I469" s="254"/>
      <c r="J469" s="255"/>
    </row>
    <row r="470" spans="1:10" ht="60" customHeight="1" x14ac:dyDescent="0.25">
      <c r="A470" s="1">
        <f t="shared" si="7"/>
        <v>458</v>
      </c>
      <c r="B470" s="92"/>
      <c r="C470" s="29"/>
      <c r="D470" s="98"/>
      <c r="E470" s="100"/>
      <c r="F470" s="163"/>
      <c r="G470" s="166"/>
      <c r="H470" s="61"/>
      <c r="I470" s="254"/>
      <c r="J470" s="255"/>
    </row>
    <row r="471" spans="1:10" ht="60" customHeight="1" x14ac:dyDescent="0.25">
      <c r="A471" s="1">
        <f t="shared" si="7"/>
        <v>459</v>
      </c>
      <c r="B471" s="92"/>
      <c r="C471" s="29"/>
      <c r="D471" s="98"/>
      <c r="E471" s="100"/>
      <c r="F471" s="164"/>
      <c r="G471" s="166"/>
      <c r="H471" s="61"/>
      <c r="I471" s="254"/>
      <c r="J471" s="255"/>
    </row>
    <row r="472" spans="1:10" ht="60" customHeight="1" x14ac:dyDescent="0.25">
      <c r="A472" s="1">
        <f t="shared" si="7"/>
        <v>460</v>
      </c>
      <c r="B472" s="92"/>
      <c r="C472" s="29"/>
      <c r="D472" s="98"/>
      <c r="E472" s="100"/>
      <c r="F472" s="164"/>
      <c r="G472" s="166"/>
      <c r="H472" s="61"/>
      <c r="I472" s="254"/>
      <c r="J472" s="255"/>
    </row>
    <row r="473" spans="1:10" ht="60" customHeight="1" x14ac:dyDescent="0.25">
      <c r="A473" s="1">
        <f t="shared" si="7"/>
        <v>461</v>
      </c>
      <c r="B473" s="92"/>
      <c r="C473" s="29"/>
      <c r="D473" s="98"/>
      <c r="E473" s="100"/>
      <c r="F473" s="163"/>
      <c r="G473" s="166"/>
      <c r="H473" s="61"/>
      <c r="I473" s="254"/>
      <c r="J473" s="255"/>
    </row>
    <row r="474" spans="1:10" ht="60" customHeight="1" x14ac:dyDescent="0.25">
      <c r="A474" s="1">
        <f t="shared" si="7"/>
        <v>462</v>
      </c>
      <c r="B474" s="92"/>
      <c r="C474" s="29"/>
      <c r="D474" s="98"/>
      <c r="E474" s="100"/>
      <c r="F474" s="163"/>
      <c r="G474" s="166"/>
      <c r="H474" s="61"/>
      <c r="I474" s="254"/>
      <c r="J474" s="255"/>
    </row>
    <row r="475" spans="1:10" ht="60" customHeight="1" x14ac:dyDescent="0.25">
      <c r="A475" s="1">
        <f t="shared" si="7"/>
        <v>463</v>
      </c>
      <c r="B475" s="92"/>
      <c r="C475" s="29"/>
      <c r="D475" s="98"/>
      <c r="E475" s="100"/>
      <c r="F475" s="163"/>
      <c r="G475" s="166"/>
      <c r="H475" s="61"/>
      <c r="I475" s="254"/>
      <c r="J475" s="255"/>
    </row>
    <row r="476" spans="1:10" ht="60" customHeight="1" x14ac:dyDescent="0.25">
      <c r="A476" s="1">
        <f t="shared" si="7"/>
        <v>464</v>
      </c>
      <c r="B476" s="92"/>
      <c r="C476" s="29"/>
      <c r="D476" s="98"/>
      <c r="E476" s="100"/>
      <c r="F476" s="163"/>
      <c r="G476" s="166"/>
      <c r="H476" s="61"/>
      <c r="I476" s="254"/>
      <c r="J476" s="255"/>
    </row>
    <row r="477" spans="1:10" ht="60" customHeight="1" x14ac:dyDescent="0.25">
      <c r="A477" s="1">
        <f t="shared" si="7"/>
        <v>465</v>
      </c>
      <c r="B477" s="92"/>
      <c r="C477" s="29"/>
      <c r="D477" s="98"/>
      <c r="E477" s="100"/>
      <c r="F477" s="163"/>
      <c r="G477" s="166"/>
      <c r="H477" s="61"/>
      <c r="I477" s="254"/>
      <c r="J477" s="255"/>
    </row>
    <row r="478" spans="1:10" ht="60" customHeight="1" x14ac:dyDescent="0.25">
      <c r="A478" s="1">
        <f t="shared" si="7"/>
        <v>466</v>
      </c>
      <c r="B478" s="92"/>
      <c r="C478" s="29"/>
      <c r="D478" s="98"/>
      <c r="E478" s="100"/>
      <c r="F478" s="163"/>
      <c r="G478" s="166"/>
      <c r="H478" s="61"/>
      <c r="I478" s="254"/>
      <c r="J478" s="255"/>
    </row>
    <row r="479" spans="1:10" ht="60" customHeight="1" x14ac:dyDescent="0.25">
      <c r="A479" s="1">
        <f t="shared" si="7"/>
        <v>467</v>
      </c>
      <c r="B479" s="92"/>
      <c r="C479" s="29"/>
      <c r="D479" s="98"/>
      <c r="E479" s="100"/>
      <c r="F479" s="163"/>
      <c r="G479" s="166"/>
      <c r="H479" s="61"/>
      <c r="I479" s="254"/>
      <c r="J479" s="255"/>
    </row>
    <row r="480" spans="1:10" ht="60" customHeight="1" x14ac:dyDescent="0.25">
      <c r="A480" s="1">
        <f t="shared" si="7"/>
        <v>468</v>
      </c>
      <c r="B480" s="92"/>
      <c r="C480" s="29"/>
      <c r="D480" s="98"/>
      <c r="E480" s="100"/>
      <c r="F480" s="163"/>
      <c r="G480" s="166"/>
      <c r="H480" s="61"/>
      <c r="I480" s="254"/>
      <c r="J480" s="255"/>
    </row>
    <row r="481" spans="1:10" ht="60" customHeight="1" x14ac:dyDescent="0.25">
      <c r="A481" s="1">
        <f t="shared" si="7"/>
        <v>469</v>
      </c>
      <c r="B481" s="92"/>
      <c r="C481" s="29"/>
      <c r="D481" s="98"/>
      <c r="E481" s="100"/>
      <c r="F481" s="164"/>
      <c r="G481" s="166"/>
      <c r="H481" s="61"/>
      <c r="I481" s="254"/>
      <c r="J481" s="255"/>
    </row>
    <row r="482" spans="1:10" ht="60" customHeight="1" x14ac:dyDescent="0.25">
      <c r="A482" s="1">
        <f t="shared" si="7"/>
        <v>470</v>
      </c>
      <c r="B482" s="92"/>
      <c r="C482" s="29"/>
      <c r="D482" s="98"/>
      <c r="E482" s="100"/>
      <c r="F482" s="164"/>
      <c r="G482" s="166"/>
      <c r="H482" s="61"/>
      <c r="I482" s="254"/>
      <c r="J482" s="255"/>
    </row>
    <row r="483" spans="1:10" ht="60" customHeight="1" x14ac:dyDescent="0.25">
      <c r="A483" s="1">
        <f t="shared" si="7"/>
        <v>471</v>
      </c>
      <c r="B483" s="92"/>
      <c r="C483" s="29"/>
      <c r="D483" s="98"/>
      <c r="E483" s="100"/>
      <c r="F483" s="163"/>
      <c r="G483" s="166"/>
      <c r="H483" s="61"/>
      <c r="I483" s="254"/>
      <c r="J483" s="255"/>
    </row>
    <row r="484" spans="1:10" ht="60" customHeight="1" x14ac:dyDescent="0.25">
      <c r="A484" s="1">
        <f t="shared" si="7"/>
        <v>472</v>
      </c>
      <c r="B484" s="92"/>
      <c r="C484" s="29"/>
      <c r="D484" s="98"/>
      <c r="E484" s="100"/>
      <c r="F484" s="163"/>
      <c r="G484" s="166"/>
      <c r="H484" s="61"/>
      <c r="I484" s="254"/>
      <c r="J484" s="255"/>
    </row>
    <row r="485" spans="1:10" ht="60" customHeight="1" x14ac:dyDescent="0.25">
      <c r="A485" s="1">
        <f t="shared" si="7"/>
        <v>473</v>
      </c>
      <c r="B485" s="92"/>
      <c r="C485" s="29"/>
      <c r="D485" s="98"/>
      <c r="E485" s="100"/>
      <c r="F485" s="163"/>
      <c r="G485" s="166"/>
      <c r="H485" s="61"/>
      <c r="I485" s="254"/>
      <c r="J485" s="255"/>
    </row>
    <row r="486" spans="1:10" ht="60" customHeight="1" x14ac:dyDescent="0.25">
      <c r="A486" s="1">
        <f t="shared" si="7"/>
        <v>474</v>
      </c>
      <c r="B486" s="92"/>
      <c r="C486" s="29"/>
      <c r="D486" s="98"/>
      <c r="E486" s="100"/>
      <c r="F486" s="163"/>
      <c r="G486" s="166"/>
      <c r="H486" s="61"/>
      <c r="I486" s="254"/>
      <c r="J486" s="255"/>
    </row>
    <row r="487" spans="1:10" ht="60" customHeight="1" x14ac:dyDescent="0.25">
      <c r="A487" s="1">
        <f t="shared" si="7"/>
        <v>475</v>
      </c>
      <c r="B487" s="92"/>
      <c r="C487" s="29"/>
      <c r="D487" s="98"/>
      <c r="E487" s="100"/>
      <c r="F487" s="163"/>
      <c r="G487" s="166"/>
      <c r="H487" s="61"/>
      <c r="I487" s="254"/>
      <c r="J487" s="255"/>
    </row>
    <row r="488" spans="1:10" ht="60" customHeight="1" x14ac:dyDescent="0.25">
      <c r="A488" s="1">
        <f t="shared" si="7"/>
        <v>476</v>
      </c>
      <c r="B488" s="92"/>
      <c r="C488" s="29"/>
      <c r="D488" s="98"/>
      <c r="E488" s="100"/>
      <c r="F488" s="163"/>
      <c r="G488" s="166"/>
      <c r="H488" s="61"/>
      <c r="I488" s="254"/>
      <c r="J488" s="255"/>
    </row>
    <row r="489" spans="1:10" ht="60" customHeight="1" x14ac:dyDescent="0.25">
      <c r="A489" s="1">
        <f t="shared" si="7"/>
        <v>477</v>
      </c>
      <c r="B489" s="92"/>
      <c r="C489" s="29"/>
      <c r="D489" s="98"/>
      <c r="E489" s="100"/>
      <c r="F489" s="163"/>
      <c r="G489" s="166"/>
      <c r="H489" s="61"/>
      <c r="I489" s="254"/>
      <c r="J489" s="255"/>
    </row>
    <row r="490" spans="1:10" ht="60" customHeight="1" x14ac:dyDescent="0.25">
      <c r="A490" s="1">
        <f t="shared" si="7"/>
        <v>478</v>
      </c>
      <c r="B490" s="92"/>
      <c r="C490" s="29"/>
      <c r="D490" s="98"/>
      <c r="E490" s="100"/>
      <c r="F490" s="163"/>
      <c r="G490" s="166"/>
      <c r="H490" s="61"/>
      <c r="I490" s="254"/>
      <c r="J490" s="255"/>
    </row>
    <row r="491" spans="1:10" ht="60" customHeight="1" x14ac:dyDescent="0.25">
      <c r="A491" s="1">
        <f t="shared" si="7"/>
        <v>479</v>
      </c>
      <c r="B491" s="92"/>
      <c r="C491" s="29"/>
      <c r="D491" s="98"/>
      <c r="E491" s="100"/>
      <c r="F491" s="164"/>
      <c r="G491" s="166"/>
      <c r="H491" s="61"/>
      <c r="I491" s="254"/>
      <c r="J491" s="255"/>
    </row>
    <row r="492" spans="1:10" ht="60" customHeight="1" x14ac:dyDescent="0.25">
      <c r="A492" s="1">
        <f t="shared" si="7"/>
        <v>480</v>
      </c>
      <c r="B492" s="92"/>
      <c r="C492" s="29"/>
      <c r="D492" s="98"/>
      <c r="E492" s="100"/>
      <c r="F492" s="164"/>
      <c r="G492" s="166"/>
      <c r="H492" s="61"/>
      <c r="I492" s="254"/>
      <c r="J492" s="255"/>
    </row>
    <row r="493" spans="1:10" ht="60" customHeight="1" x14ac:dyDescent="0.25">
      <c r="A493" s="1">
        <f t="shared" si="7"/>
        <v>481</v>
      </c>
      <c r="B493" s="92"/>
      <c r="C493" s="29"/>
      <c r="D493" s="98"/>
      <c r="E493" s="100"/>
      <c r="F493" s="163"/>
      <c r="G493" s="166"/>
      <c r="H493" s="61"/>
      <c r="I493" s="254"/>
      <c r="J493" s="255"/>
    </row>
    <row r="494" spans="1:10" ht="60" customHeight="1" x14ac:dyDescent="0.25">
      <c r="A494" s="1">
        <f t="shared" si="7"/>
        <v>482</v>
      </c>
      <c r="B494" s="92"/>
      <c r="C494" s="29"/>
      <c r="D494" s="98"/>
      <c r="E494" s="100"/>
      <c r="F494" s="163"/>
      <c r="G494" s="166"/>
      <c r="H494" s="61"/>
      <c r="I494" s="254"/>
      <c r="J494" s="255"/>
    </row>
    <row r="495" spans="1:10" ht="60" customHeight="1" x14ac:dyDescent="0.25">
      <c r="A495" s="1">
        <f t="shared" si="7"/>
        <v>483</v>
      </c>
      <c r="B495" s="92"/>
      <c r="C495" s="29"/>
      <c r="D495" s="98"/>
      <c r="E495" s="100"/>
      <c r="F495" s="163"/>
      <c r="G495" s="166"/>
      <c r="H495" s="61"/>
      <c r="I495" s="254"/>
      <c r="J495" s="255"/>
    </row>
    <row r="496" spans="1:10" ht="60" customHeight="1" x14ac:dyDescent="0.25">
      <c r="A496" s="1">
        <f t="shared" si="7"/>
        <v>484</v>
      </c>
      <c r="B496" s="92"/>
      <c r="C496" s="29"/>
      <c r="D496" s="98"/>
      <c r="E496" s="100"/>
      <c r="F496" s="163"/>
      <c r="G496" s="166"/>
      <c r="H496" s="61"/>
      <c r="I496" s="254"/>
      <c r="J496" s="255"/>
    </row>
    <row r="497" spans="1:10" ht="60" customHeight="1" x14ac:dyDescent="0.25">
      <c r="A497" s="1">
        <f t="shared" si="7"/>
        <v>485</v>
      </c>
      <c r="B497" s="92"/>
      <c r="C497" s="29"/>
      <c r="D497" s="98"/>
      <c r="E497" s="100"/>
      <c r="F497" s="163"/>
      <c r="G497" s="166"/>
      <c r="H497" s="61"/>
      <c r="I497" s="254"/>
      <c r="J497" s="255"/>
    </row>
    <row r="498" spans="1:10" ht="60" customHeight="1" x14ac:dyDescent="0.25">
      <c r="A498" s="1">
        <f t="shared" si="7"/>
        <v>486</v>
      </c>
      <c r="B498" s="92"/>
      <c r="C498" s="29"/>
      <c r="D498" s="98"/>
      <c r="E498" s="100"/>
      <c r="F498" s="163"/>
      <c r="G498" s="166"/>
      <c r="H498" s="61"/>
      <c r="I498" s="254"/>
      <c r="J498" s="255"/>
    </row>
    <row r="499" spans="1:10" ht="60" customHeight="1" x14ac:dyDescent="0.25">
      <c r="A499" s="1">
        <f t="shared" si="7"/>
        <v>487</v>
      </c>
      <c r="B499" s="92"/>
      <c r="C499" s="29"/>
      <c r="D499" s="98"/>
      <c r="E499" s="100"/>
      <c r="F499" s="163"/>
      <c r="G499" s="166"/>
      <c r="H499" s="61"/>
      <c r="I499" s="254"/>
      <c r="J499" s="255"/>
    </row>
    <row r="500" spans="1:10" ht="60" customHeight="1" x14ac:dyDescent="0.25">
      <c r="A500" s="1">
        <f t="shared" si="7"/>
        <v>488</v>
      </c>
      <c r="B500" s="92"/>
      <c r="C500" s="29"/>
      <c r="D500" s="98"/>
      <c r="E500" s="100"/>
      <c r="F500" s="163"/>
      <c r="G500" s="166"/>
      <c r="H500" s="61"/>
      <c r="I500" s="254"/>
      <c r="J500" s="255"/>
    </row>
    <row r="501" spans="1:10" ht="60" customHeight="1" x14ac:dyDescent="0.25">
      <c r="A501" s="1">
        <f t="shared" si="7"/>
        <v>489</v>
      </c>
      <c r="B501" s="92"/>
      <c r="C501" s="29"/>
      <c r="D501" s="98"/>
      <c r="E501" s="100"/>
      <c r="F501" s="164"/>
      <c r="G501" s="166"/>
      <c r="H501" s="61"/>
      <c r="I501" s="254"/>
      <c r="J501" s="255"/>
    </row>
    <row r="502" spans="1:10" ht="60" customHeight="1" x14ac:dyDescent="0.25">
      <c r="A502" s="1">
        <f t="shared" si="7"/>
        <v>490</v>
      </c>
      <c r="B502" s="92"/>
      <c r="C502" s="29"/>
      <c r="D502" s="98"/>
      <c r="E502" s="100"/>
      <c r="F502" s="164"/>
      <c r="G502" s="166"/>
      <c r="H502" s="61"/>
      <c r="I502" s="254"/>
      <c r="J502" s="255"/>
    </row>
    <row r="503" spans="1:10" ht="60" customHeight="1" x14ac:dyDescent="0.25">
      <c r="A503" s="1">
        <f t="shared" si="7"/>
        <v>491</v>
      </c>
      <c r="B503" s="92"/>
      <c r="C503" s="29"/>
      <c r="D503" s="98"/>
      <c r="E503" s="100"/>
      <c r="F503" s="163"/>
      <c r="G503" s="166"/>
      <c r="H503" s="61"/>
      <c r="I503" s="254"/>
      <c r="J503" s="255"/>
    </row>
    <row r="504" spans="1:10" ht="60" customHeight="1" x14ac:dyDescent="0.25">
      <c r="A504" s="1">
        <f t="shared" si="7"/>
        <v>492</v>
      </c>
      <c r="B504" s="92"/>
      <c r="C504" s="29"/>
      <c r="D504" s="98"/>
      <c r="E504" s="100"/>
      <c r="F504" s="163"/>
      <c r="G504" s="166"/>
      <c r="H504" s="61"/>
      <c r="I504" s="254"/>
      <c r="J504" s="255"/>
    </row>
    <row r="505" spans="1:10" ht="60" customHeight="1" x14ac:dyDescent="0.25">
      <c r="A505" s="1">
        <f t="shared" si="7"/>
        <v>493</v>
      </c>
      <c r="B505" s="92"/>
      <c r="C505" s="29"/>
      <c r="D505" s="98"/>
      <c r="E505" s="100"/>
      <c r="F505" s="163"/>
      <c r="G505" s="166"/>
      <c r="H505" s="61"/>
      <c r="I505" s="254"/>
      <c r="J505" s="255"/>
    </row>
    <row r="506" spans="1:10" ht="60" customHeight="1" x14ac:dyDescent="0.25">
      <c r="A506" s="1">
        <f t="shared" si="7"/>
        <v>494</v>
      </c>
      <c r="B506" s="92"/>
      <c r="C506" s="29"/>
      <c r="D506" s="98"/>
      <c r="E506" s="100"/>
      <c r="F506" s="163"/>
      <c r="G506" s="166"/>
      <c r="H506" s="61"/>
      <c r="I506" s="254"/>
      <c r="J506" s="255"/>
    </row>
    <row r="507" spans="1:10" ht="60" customHeight="1" x14ac:dyDescent="0.25">
      <c r="A507" s="1">
        <f t="shared" si="7"/>
        <v>495</v>
      </c>
      <c r="B507" s="92"/>
      <c r="C507" s="29"/>
      <c r="D507" s="98"/>
      <c r="E507" s="100"/>
      <c r="F507" s="163"/>
      <c r="G507" s="166"/>
      <c r="H507" s="61"/>
      <c r="I507" s="254"/>
      <c r="J507" s="255"/>
    </row>
    <row r="508" spans="1:10" ht="60" customHeight="1" x14ac:dyDescent="0.25">
      <c r="A508" s="1">
        <f t="shared" si="7"/>
        <v>496</v>
      </c>
      <c r="B508" s="92"/>
      <c r="C508" s="29"/>
      <c r="D508" s="98"/>
      <c r="E508" s="100"/>
      <c r="F508" s="163"/>
      <c r="G508" s="166"/>
      <c r="H508" s="61"/>
      <c r="I508" s="254"/>
      <c r="J508" s="255"/>
    </row>
    <row r="509" spans="1:10" ht="60" customHeight="1" x14ac:dyDescent="0.25">
      <c r="A509" s="1">
        <f t="shared" si="7"/>
        <v>497</v>
      </c>
      <c r="B509" s="92"/>
      <c r="C509" s="29"/>
      <c r="D509" s="98"/>
      <c r="E509" s="100"/>
      <c r="F509" s="163"/>
      <c r="G509" s="166"/>
      <c r="H509" s="61"/>
      <c r="I509" s="254"/>
      <c r="J509" s="255"/>
    </row>
    <row r="510" spans="1:10" ht="60" customHeight="1" x14ac:dyDescent="0.25">
      <c r="A510" s="1">
        <f t="shared" si="7"/>
        <v>498</v>
      </c>
      <c r="B510" s="92"/>
      <c r="C510" s="29"/>
      <c r="D510" s="98"/>
      <c r="E510" s="100"/>
      <c r="F510" s="163"/>
      <c r="G510" s="166"/>
      <c r="H510" s="61"/>
      <c r="I510" s="254"/>
      <c r="J510" s="255"/>
    </row>
    <row r="511" spans="1:10" ht="60" customHeight="1" x14ac:dyDescent="0.25">
      <c r="A511" s="1">
        <f t="shared" si="7"/>
        <v>499</v>
      </c>
      <c r="B511" s="92"/>
      <c r="C511" s="29"/>
      <c r="D511" s="98"/>
      <c r="E511" s="100"/>
      <c r="F511" s="164"/>
      <c r="G511" s="166"/>
      <c r="H511" s="61"/>
      <c r="I511" s="254"/>
      <c r="J511" s="255"/>
    </row>
    <row r="512" spans="1:10" ht="60" customHeight="1" x14ac:dyDescent="0.25">
      <c r="A512" s="1">
        <f t="shared" si="7"/>
        <v>500</v>
      </c>
      <c r="B512" s="92"/>
      <c r="C512" s="29"/>
      <c r="D512" s="98"/>
      <c r="E512" s="100"/>
      <c r="F512" s="164"/>
      <c r="G512" s="166"/>
      <c r="H512" s="61"/>
      <c r="I512" s="254"/>
      <c r="J512" s="255"/>
    </row>
    <row r="513" spans="1:10" ht="60" customHeight="1" x14ac:dyDescent="0.25">
      <c r="A513" s="1">
        <f>ROW(A501)</f>
        <v>501</v>
      </c>
      <c r="B513" s="92"/>
      <c r="C513" s="29"/>
      <c r="D513" s="98"/>
      <c r="E513" s="100"/>
      <c r="F513" s="163"/>
      <c r="G513" s="166"/>
      <c r="H513" s="61"/>
      <c r="I513" s="254"/>
      <c r="J513" s="255"/>
    </row>
    <row r="514" spans="1:10" ht="60" customHeight="1" x14ac:dyDescent="0.25">
      <c r="A514" s="1">
        <f t="shared" ref="A514:A577" si="8">ROW(A502)</f>
        <v>502</v>
      </c>
      <c r="B514" s="92"/>
      <c r="C514" s="29"/>
      <c r="D514" s="98"/>
      <c r="E514" s="100"/>
      <c r="F514" s="163"/>
      <c r="G514" s="166"/>
      <c r="H514" s="61"/>
      <c r="I514" s="254"/>
      <c r="J514" s="255"/>
    </row>
    <row r="515" spans="1:10" ht="60" customHeight="1" x14ac:dyDescent="0.25">
      <c r="A515" s="1">
        <f t="shared" si="8"/>
        <v>503</v>
      </c>
      <c r="B515" s="92"/>
      <c r="C515" s="29"/>
      <c r="D515" s="98"/>
      <c r="E515" s="100"/>
      <c r="F515" s="163"/>
      <c r="G515" s="166"/>
      <c r="H515" s="61"/>
      <c r="I515" s="254"/>
      <c r="J515" s="255"/>
    </row>
    <row r="516" spans="1:10" ht="60" customHeight="1" x14ac:dyDescent="0.25">
      <c r="A516" s="1">
        <f t="shared" si="8"/>
        <v>504</v>
      </c>
      <c r="B516" s="92"/>
      <c r="C516" s="29"/>
      <c r="D516" s="98"/>
      <c r="E516" s="100"/>
      <c r="F516" s="163"/>
      <c r="G516" s="166"/>
      <c r="H516" s="61"/>
      <c r="I516" s="254"/>
      <c r="J516" s="255"/>
    </row>
    <row r="517" spans="1:10" ht="60" customHeight="1" x14ac:dyDescent="0.25">
      <c r="A517" s="1">
        <f t="shared" si="8"/>
        <v>505</v>
      </c>
      <c r="B517" s="92"/>
      <c r="C517" s="29"/>
      <c r="D517" s="98"/>
      <c r="E517" s="100"/>
      <c r="F517" s="163"/>
      <c r="G517" s="166"/>
      <c r="H517" s="61"/>
      <c r="I517" s="254"/>
      <c r="J517" s="255"/>
    </row>
    <row r="518" spans="1:10" ht="60" customHeight="1" x14ac:dyDescent="0.25">
      <c r="A518" s="1">
        <f t="shared" si="8"/>
        <v>506</v>
      </c>
      <c r="B518" s="92"/>
      <c r="C518" s="29"/>
      <c r="D518" s="98"/>
      <c r="E518" s="100"/>
      <c r="F518" s="163"/>
      <c r="G518" s="166"/>
      <c r="H518" s="61"/>
      <c r="I518" s="254"/>
      <c r="J518" s="255"/>
    </row>
    <row r="519" spans="1:10" ht="60" customHeight="1" x14ac:dyDescent="0.25">
      <c r="A519" s="1">
        <f t="shared" si="8"/>
        <v>507</v>
      </c>
      <c r="B519" s="92"/>
      <c r="C519" s="29"/>
      <c r="D519" s="98"/>
      <c r="E519" s="100"/>
      <c r="F519" s="163"/>
      <c r="G519" s="166"/>
      <c r="H519" s="61"/>
      <c r="I519" s="254"/>
      <c r="J519" s="255"/>
    </row>
    <row r="520" spans="1:10" ht="60" customHeight="1" x14ac:dyDescent="0.25">
      <c r="A520" s="1">
        <f t="shared" si="8"/>
        <v>508</v>
      </c>
      <c r="B520" s="92"/>
      <c r="C520" s="29"/>
      <c r="D520" s="98"/>
      <c r="E520" s="100"/>
      <c r="F520" s="163"/>
      <c r="G520" s="166"/>
      <c r="H520" s="61"/>
      <c r="I520" s="254"/>
      <c r="J520" s="255"/>
    </row>
    <row r="521" spans="1:10" ht="60" customHeight="1" x14ac:dyDescent="0.25">
      <c r="A521" s="1">
        <f t="shared" si="8"/>
        <v>509</v>
      </c>
      <c r="B521" s="92"/>
      <c r="C521" s="29"/>
      <c r="D521" s="98"/>
      <c r="E521" s="100"/>
      <c r="F521" s="164"/>
      <c r="G521" s="166"/>
      <c r="H521" s="61"/>
      <c r="I521" s="254"/>
      <c r="J521" s="255"/>
    </row>
    <row r="522" spans="1:10" ht="60" customHeight="1" x14ac:dyDescent="0.25">
      <c r="A522" s="1">
        <f t="shared" si="8"/>
        <v>510</v>
      </c>
      <c r="B522" s="92"/>
      <c r="C522" s="29"/>
      <c r="D522" s="98"/>
      <c r="E522" s="100"/>
      <c r="F522" s="164"/>
      <c r="G522" s="166"/>
      <c r="H522" s="61"/>
      <c r="I522" s="254"/>
      <c r="J522" s="255"/>
    </row>
    <row r="523" spans="1:10" ht="60" customHeight="1" x14ac:dyDescent="0.25">
      <c r="A523" s="1">
        <f t="shared" si="8"/>
        <v>511</v>
      </c>
      <c r="B523" s="92"/>
      <c r="C523" s="29"/>
      <c r="D523" s="98"/>
      <c r="E523" s="100"/>
      <c r="F523" s="163"/>
      <c r="G523" s="166"/>
      <c r="H523" s="61"/>
      <c r="I523" s="254"/>
      <c r="J523" s="255"/>
    </row>
    <row r="524" spans="1:10" ht="60" customHeight="1" x14ac:dyDescent="0.25">
      <c r="A524" s="1">
        <f t="shared" si="8"/>
        <v>512</v>
      </c>
      <c r="B524" s="92"/>
      <c r="C524" s="29"/>
      <c r="D524" s="98"/>
      <c r="E524" s="100"/>
      <c r="F524" s="163"/>
      <c r="G524" s="166"/>
      <c r="H524" s="61"/>
      <c r="I524" s="254"/>
      <c r="J524" s="255"/>
    </row>
    <row r="525" spans="1:10" ht="60" customHeight="1" x14ac:dyDescent="0.25">
      <c r="A525" s="1">
        <f t="shared" si="8"/>
        <v>513</v>
      </c>
      <c r="B525" s="92"/>
      <c r="C525" s="29"/>
      <c r="D525" s="98"/>
      <c r="E525" s="100"/>
      <c r="F525" s="163"/>
      <c r="G525" s="166"/>
      <c r="H525" s="61"/>
      <c r="I525" s="254"/>
      <c r="J525" s="255"/>
    </row>
    <row r="526" spans="1:10" ht="60" customHeight="1" x14ac:dyDescent="0.25">
      <c r="A526" s="1">
        <f t="shared" si="8"/>
        <v>514</v>
      </c>
      <c r="B526" s="92"/>
      <c r="C526" s="29"/>
      <c r="D526" s="98"/>
      <c r="E526" s="100"/>
      <c r="F526" s="163"/>
      <c r="G526" s="166"/>
      <c r="H526" s="61"/>
      <c r="I526" s="254"/>
      <c r="J526" s="255"/>
    </row>
    <row r="527" spans="1:10" ht="60" customHeight="1" x14ac:dyDescent="0.25">
      <c r="A527" s="1">
        <f t="shared" si="8"/>
        <v>515</v>
      </c>
      <c r="B527" s="92"/>
      <c r="C527" s="29"/>
      <c r="D527" s="98"/>
      <c r="E527" s="100"/>
      <c r="F527" s="163"/>
      <c r="G527" s="166"/>
      <c r="H527" s="61"/>
      <c r="I527" s="254"/>
      <c r="J527" s="255"/>
    </row>
    <row r="528" spans="1:10" ht="60" customHeight="1" x14ac:dyDescent="0.25">
      <c r="A528" s="1">
        <f t="shared" si="8"/>
        <v>516</v>
      </c>
      <c r="B528" s="92"/>
      <c r="C528" s="29"/>
      <c r="D528" s="98"/>
      <c r="E528" s="100"/>
      <c r="F528" s="163"/>
      <c r="G528" s="166"/>
      <c r="H528" s="61"/>
      <c r="I528" s="254"/>
      <c r="J528" s="255"/>
    </row>
    <row r="529" spans="1:10" ht="60" customHeight="1" x14ac:dyDescent="0.25">
      <c r="A529" s="1">
        <f t="shared" si="8"/>
        <v>517</v>
      </c>
      <c r="B529" s="92"/>
      <c r="C529" s="29"/>
      <c r="D529" s="98"/>
      <c r="E529" s="100"/>
      <c r="F529" s="163"/>
      <c r="G529" s="166"/>
      <c r="H529" s="61"/>
      <c r="I529" s="254"/>
      <c r="J529" s="255"/>
    </row>
    <row r="530" spans="1:10" ht="60" customHeight="1" x14ac:dyDescent="0.25">
      <c r="A530" s="1">
        <f t="shared" si="8"/>
        <v>518</v>
      </c>
      <c r="B530" s="92"/>
      <c r="C530" s="29"/>
      <c r="D530" s="98"/>
      <c r="E530" s="100"/>
      <c r="F530" s="163"/>
      <c r="G530" s="166"/>
      <c r="H530" s="61"/>
      <c r="I530" s="254"/>
      <c r="J530" s="255"/>
    </row>
    <row r="531" spans="1:10" ht="60" customHeight="1" x14ac:dyDescent="0.25">
      <c r="A531" s="1">
        <f t="shared" si="8"/>
        <v>519</v>
      </c>
      <c r="B531" s="92"/>
      <c r="C531" s="29"/>
      <c r="D531" s="98"/>
      <c r="E531" s="100"/>
      <c r="F531" s="164"/>
      <c r="G531" s="166"/>
      <c r="H531" s="61"/>
      <c r="I531" s="254"/>
      <c r="J531" s="255"/>
    </row>
    <row r="532" spans="1:10" ht="60" customHeight="1" x14ac:dyDescent="0.25">
      <c r="A532" s="1">
        <f t="shared" si="8"/>
        <v>520</v>
      </c>
      <c r="B532" s="92"/>
      <c r="C532" s="29"/>
      <c r="D532" s="98"/>
      <c r="E532" s="100"/>
      <c r="F532" s="164"/>
      <c r="G532" s="166"/>
      <c r="H532" s="61"/>
      <c r="I532" s="254"/>
      <c r="J532" s="255"/>
    </row>
    <row r="533" spans="1:10" ht="60" customHeight="1" x14ac:dyDescent="0.25">
      <c r="A533" s="1">
        <f t="shared" si="8"/>
        <v>521</v>
      </c>
      <c r="B533" s="92"/>
      <c r="C533" s="29"/>
      <c r="D533" s="98"/>
      <c r="E533" s="100"/>
      <c r="F533" s="163"/>
      <c r="G533" s="166"/>
      <c r="H533" s="61"/>
      <c r="I533" s="254"/>
      <c r="J533" s="255"/>
    </row>
    <row r="534" spans="1:10" ht="60" customHeight="1" x14ac:dyDescent="0.25">
      <c r="A534" s="1">
        <f t="shared" si="8"/>
        <v>522</v>
      </c>
      <c r="B534" s="92"/>
      <c r="C534" s="29"/>
      <c r="D534" s="98"/>
      <c r="E534" s="100"/>
      <c r="F534" s="163"/>
      <c r="G534" s="166"/>
      <c r="H534" s="61"/>
      <c r="I534" s="254"/>
      <c r="J534" s="255"/>
    </row>
    <row r="535" spans="1:10" ht="60" customHeight="1" x14ac:dyDescent="0.25">
      <c r="A535" s="1">
        <f t="shared" si="8"/>
        <v>523</v>
      </c>
      <c r="B535" s="92"/>
      <c r="C535" s="29"/>
      <c r="D535" s="98"/>
      <c r="E535" s="100"/>
      <c r="F535" s="163"/>
      <c r="G535" s="166"/>
      <c r="H535" s="61"/>
      <c r="I535" s="254"/>
      <c r="J535" s="255"/>
    </row>
    <row r="536" spans="1:10" ht="60" customHeight="1" x14ac:dyDescent="0.25">
      <c r="A536" s="1">
        <f t="shared" si="8"/>
        <v>524</v>
      </c>
      <c r="B536" s="92"/>
      <c r="C536" s="29"/>
      <c r="D536" s="98"/>
      <c r="E536" s="100"/>
      <c r="F536" s="163"/>
      <c r="G536" s="166"/>
      <c r="H536" s="61"/>
      <c r="I536" s="254"/>
      <c r="J536" s="255"/>
    </row>
    <row r="537" spans="1:10" ht="60" customHeight="1" x14ac:dyDescent="0.25">
      <c r="A537" s="1">
        <f t="shared" si="8"/>
        <v>525</v>
      </c>
      <c r="B537" s="92"/>
      <c r="C537" s="29"/>
      <c r="D537" s="98"/>
      <c r="E537" s="100"/>
      <c r="F537" s="163"/>
      <c r="G537" s="166"/>
      <c r="H537" s="61"/>
      <c r="I537" s="254"/>
      <c r="J537" s="255"/>
    </row>
    <row r="538" spans="1:10" ht="60" customHeight="1" x14ac:dyDescent="0.25">
      <c r="A538" s="1">
        <f t="shared" si="8"/>
        <v>526</v>
      </c>
      <c r="B538" s="92"/>
      <c r="C538" s="29"/>
      <c r="D538" s="98"/>
      <c r="E538" s="100"/>
      <c r="F538" s="163"/>
      <c r="G538" s="166"/>
      <c r="H538" s="61"/>
      <c r="I538" s="254"/>
      <c r="J538" s="255"/>
    </row>
    <row r="539" spans="1:10" ht="60" customHeight="1" x14ac:dyDescent="0.25">
      <c r="A539" s="1">
        <f t="shared" si="8"/>
        <v>527</v>
      </c>
      <c r="B539" s="92"/>
      <c r="C539" s="29"/>
      <c r="D539" s="98"/>
      <c r="E539" s="100"/>
      <c r="F539" s="163"/>
      <c r="G539" s="166"/>
      <c r="H539" s="61"/>
      <c r="I539" s="254"/>
      <c r="J539" s="255"/>
    </row>
    <row r="540" spans="1:10" ht="60" customHeight="1" x14ac:dyDescent="0.25">
      <c r="A540" s="1">
        <f t="shared" si="8"/>
        <v>528</v>
      </c>
      <c r="B540" s="92"/>
      <c r="C540" s="29"/>
      <c r="D540" s="98"/>
      <c r="E540" s="100"/>
      <c r="F540" s="163"/>
      <c r="G540" s="166"/>
      <c r="H540" s="61"/>
      <c r="I540" s="254"/>
      <c r="J540" s="255"/>
    </row>
    <row r="541" spans="1:10" ht="60" customHeight="1" x14ac:dyDescent="0.25">
      <c r="A541" s="1">
        <f t="shared" si="8"/>
        <v>529</v>
      </c>
      <c r="B541" s="92"/>
      <c r="C541" s="29"/>
      <c r="D541" s="98"/>
      <c r="E541" s="100"/>
      <c r="F541" s="164"/>
      <c r="G541" s="166"/>
      <c r="H541" s="61"/>
      <c r="I541" s="254"/>
      <c r="J541" s="255"/>
    </row>
    <row r="542" spans="1:10" ht="60" customHeight="1" x14ac:dyDescent="0.25">
      <c r="A542" s="1">
        <f t="shared" si="8"/>
        <v>530</v>
      </c>
      <c r="B542" s="92"/>
      <c r="C542" s="29"/>
      <c r="D542" s="98"/>
      <c r="E542" s="100"/>
      <c r="F542" s="164"/>
      <c r="G542" s="166"/>
      <c r="H542" s="61"/>
      <c r="I542" s="254"/>
      <c r="J542" s="255"/>
    </row>
    <row r="543" spans="1:10" ht="60" customHeight="1" x14ac:dyDescent="0.25">
      <c r="A543" s="1">
        <f t="shared" si="8"/>
        <v>531</v>
      </c>
      <c r="B543" s="92"/>
      <c r="C543" s="29"/>
      <c r="D543" s="98"/>
      <c r="E543" s="100"/>
      <c r="F543" s="163"/>
      <c r="G543" s="166"/>
      <c r="H543" s="61"/>
      <c r="I543" s="254"/>
      <c r="J543" s="255"/>
    </row>
    <row r="544" spans="1:10" ht="60" customHeight="1" x14ac:dyDescent="0.25">
      <c r="A544" s="1">
        <f t="shared" si="8"/>
        <v>532</v>
      </c>
      <c r="B544" s="92"/>
      <c r="C544" s="29"/>
      <c r="D544" s="98"/>
      <c r="E544" s="100"/>
      <c r="F544" s="163"/>
      <c r="G544" s="166"/>
      <c r="H544" s="61"/>
      <c r="I544" s="254"/>
      <c r="J544" s="255"/>
    </row>
    <row r="545" spans="1:10" ht="60" customHeight="1" x14ac:dyDescent="0.25">
      <c r="A545" s="1">
        <f t="shared" si="8"/>
        <v>533</v>
      </c>
      <c r="B545" s="92"/>
      <c r="C545" s="29"/>
      <c r="D545" s="98"/>
      <c r="E545" s="100"/>
      <c r="F545" s="163"/>
      <c r="G545" s="166"/>
      <c r="H545" s="61"/>
      <c r="I545" s="254"/>
      <c r="J545" s="255"/>
    </row>
    <row r="546" spans="1:10" ht="60" customHeight="1" x14ac:dyDescent="0.25">
      <c r="A546" s="1">
        <f t="shared" si="8"/>
        <v>534</v>
      </c>
      <c r="B546" s="92"/>
      <c r="C546" s="29"/>
      <c r="D546" s="98"/>
      <c r="E546" s="100"/>
      <c r="F546" s="163"/>
      <c r="G546" s="166"/>
      <c r="H546" s="61"/>
      <c r="I546" s="254"/>
      <c r="J546" s="255"/>
    </row>
    <row r="547" spans="1:10" ht="60" customHeight="1" x14ac:dyDescent="0.25">
      <c r="A547" s="1">
        <f t="shared" si="8"/>
        <v>535</v>
      </c>
      <c r="B547" s="92"/>
      <c r="C547" s="29"/>
      <c r="D547" s="98"/>
      <c r="E547" s="100"/>
      <c r="F547" s="163"/>
      <c r="G547" s="166"/>
      <c r="H547" s="61"/>
      <c r="I547" s="254"/>
      <c r="J547" s="255"/>
    </row>
    <row r="548" spans="1:10" ht="60" customHeight="1" x14ac:dyDescent="0.25">
      <c r="A548" s="1">
        <f t="shared" si="8"/>
        <v>536</v>
      </c>
      <c r="B548" s="92"/>
      <c r="C548" s="29"/>
      <c r="D548" s="98"/>
      <c r="E548" s="100"/>
      <c r="F548" s="163"/>
      <c r="G548" s="166"/>
      <c r="H548" s="61"/>
      <c r="I548" s="254"/>
      <c r="J548" s="255"/>
    </row>
    <row r="549" spans="1:10" ht="60" customHeight="1" x14ac:dyDescent="0.25">
      <c r="A549" s="1">
        <f t="shared" si="8"/>
        <v>537</v>
      </c>
      <c r="B549" s="92"/>
      <c r="C549" s="29"/>
      <c r="D549" s="98"/>
      <c r="E549" s="100"/>
      <c r="F549" s="163"/>
      <c r="G549" s="166"/>
      <c r="H549" s="61"/>
      <c r="I549" s="254"/>
      <c r="J549" s="255"/>
    </row>
    <row r="550" spans="1:10" ht="60" customHeight="1" x14ac:dyDescent="0.25">
      <c r="A550" s="1">
        <f t="shared" si="8"/>
        <v>538</v>
      </c>
      <c r="B550" s="92"/>
      <c r="C550" s="29"/>
      <c r="D550" s="98"/>
      <c r="E550" s="100"/>
      <c r="F550" s="163"/>
      <c r="G550" s="166"/>
      <c r="H550" s="61"/>
      <c r="I550" s="254"/>
      <c r="J550" s="255"/>
    </row>
    <row r="551" spans="1:10" ht="60" customHeight="1" x14ac:dyDescent="0.25">
      <c r="A551" s="1">
        <f t="shared" si="8"/>
        <v>539</v>
      </c>
      <c r="B551" s="92"/>
      <c r="C551" s="29"/>
      <c r="D551" s="98"/>
      <c r="E551" s="100"/>
      <c r="F551" s="164"/>
      <c r="G551" s="166"/>
      <c r="H551" s="61"/>
      <c r="I551" s="254"/>
      <c r="J551" s="255"/>
    </row>
    <row r="552" spans="1:10" ht="60" customHeight="1" x14ac:dyDescent="0.25">
      <c r="A552" s="1">
        <f t="shared" si="8"/>
        <v>540</v>
      </c>
      <c r="B552" s="92"/>
      <c r="C552" s="29"/>
      <c r="D552" s="98"/>
      <c r="E552" s="100"/>
      <c r="F552" s="164"/>
      <c r="G552" s="166"/>
      <c r="H552" s="61"/>
      <c r="I552" s="254"/>
      <c r="J552" s="255"/>
    </row>
    <row r="553" spans="1:10" ht="60" customHeight="1" x14ac:dyDescent="0.25">
      <c r="A553" s="1">
        <f t="shared" si="8"/>
        <v>541</v>
      </c>
      <c r="B553" s="92"/>
      <c r="C553" s="29"/>
      <c r="D553" s="98"/>
      <c r="E553" s="100"/>
      <c r="F553" s="163"/>
      <c r="G553" s="166"/>
      <c r="H553" s="61"/>
      <c r="I553" s="254"/>
      <c r="J553" s="255"/>
    </row>
    <row r="554" spans="1:10" ht="60" customHeight="1" x14ac:dyDescent="0.25">
      <c r="A554" s="1">
        <f t="shared" si="8"/>
        <v>542</v>
      </c>
      <c r="B554" s="92"/>
      <c r="C554" s="29"/>
      <c r="D554" s="98"/>
      <c r="E554" s="100"/>
      <c r="F554" s="163"/>
      <c r="G554" s="166"/>
      <c r="H554" s="61"/>
      <c r="I554" s="254"/>
      <c r="J554" s="255"/>
    </row>
    <row r="555" spans="1:10" ht="60" customHeight="1" x14ac:dyDescent="0.25">
      <c r="A555" s="1">
        <f t="shared" si="8"/>
        <v>543</v>
      </c>
      <c r="B555" s="92"/>
      <c r="C555" s="29"/>
      <c r="D555" s="98"/>
      <c r="E555" s="100"/>
      <c r="F555" s="163"/>
      <c r="G555" s="166"/>
      <c r="H555" s="61"/>
      <c r="I555" s="254"/>
      <c r="J555" s="255"/>
    </row>
    <row r="556" spans="1:10" ht="60" customHeight="1" x14ac:dyDescent="0.25">
      <c r="A556" s="1">
        <f t="shared" si="8"/>
        <v>544</v>
      </c>
      <c r="B556" s="92"/>
      <c r="C556" s="29"/>
      <c r="D556" s="98"/>
      <c r="E556" s="100"/>
      <c r="F556" s="163"/>
      <c r="G556" s="166"/>
      <c r="H556" s="61"/>
      <c r="I556" s="254"/>
      <c r="J556" s="255"/>
    </row>
    <row r="557" spans="1:10" ht="60" customHeight="1" x14ac:dyDescent="0.25">
      <c r="A557" s="1">
        <f t="shared" si="8"/>
        <v>545</v>
      </c>
      <c r="B557" s="92"/>
      <c r="C557" s="29"/>
      <c r="D557" s="98"/>
      <c r="E557" s="100"/>
      <c r="F557" s="163"/>
      <c r="G557" s="166"/>
      <c r="H557" s="61"/>
      <c r="I557" s="254"/>
      <c r="J557" s="255"/>
    </row>
    <row r="558" spans="1:10" ht="60" customHeight="1" x14ac:dyDescent="0.25">
      <c r="A558" s="1">
        <f t="shared" si="8"/>
        <v>546</v>
      </c>
      <c r="B558" s="92"/>
      <c r="C558" s="29"/>
      <c r="D558" s="98"/>
      <c r="E558" s="100"/>
      <c r="F558" s="163"/>
      <c r="G558" s="166"/>
      <c r="H558" s="61"/>
      <c r="I558" s="254"/>
      <c r="J558" s="255"/>
    </row>
    <row r="559" spans="1:10" ht="60" customHeight="1" x14ac:dyDescent="0.25">
      <c r="A559" s="1">
        <f t="shared" si="8"/>
        <v>547</v>
      </c>
      <c r="B559" s="92"/>
      <c r="C559" s="29"/>
      <c r="D559" s="98"/>
      <c r="E559" s="100"/>
      <c r="F559" s="163"/>
      <c r="G559" s="166"/>
      <c r="H559" s="61"/>
      <c r="I559" s="254"/>
      <c r="J559" s="255"/>
    </row>
    <row r="560" spans="1:10" ht="60" customHeight="1" x14ac:dyDescent="0.25">
      <c r="A560" s="1">
        <f t="shared" si="8"/>
        <v>548</v>
      </c>
      <c r="B560" s="92"/>
      <c r="C560" s="29"/>
      <c r="D560" s="98"/>
      <c r="E560" s="100"/>
      <c r="F560" s="163"/>
      <c r="G560" s="166"/>
      <c r="H560" s="61"/>
      <c r="I560" s="254"/>
      <c r="J560" s="255"/>
    </row>
    <row r="561" spans="1:10" ht="60" customHeight="1" x14ac:dyDescent="0.25">
      <c r="A561" s="1">
        <f t="shared" si="8"/>
        <v>549</v>
      </c>
      <c r="B561" s="92"/>
      <c r="C561" s="29"/>
      <c r="D561" s="98"/>
      <c r="E561" s="100"/>
      <c r="F561" s="164"/>
      <c r="G561" s="166"/>
      <c r="H561" s="61"/>
      <c r="I561" s="254"/>
      <c r="J561" s="255"/>
    </row>
    <row r="562" spans="1:10" ht="60" customHeight="1" x14ac:dyDescent="0.25">
      <c r="A562" s="1">
        <f t="shared" si="8"/>
        <v>550</v>
      </c>
      <c r="B562" s="92"/>
      <c r="C562" s="29"/>
      <c r="D562" s="98"/>
      <c r="E562" s="100"/>
      <c r="F562" s="164"/>
      <c r="G562" s="166"/>
      <c r="H562" s="61"/>
      <c r="I562" s="254"/>
      <c r="J562" s="255"/>
    </row>
    <row r="563" spans="1:10" ht="60" customHeight="1" x14ac:dyDescent="0.25">
      <c r="A563" s="1">
        <f t="shared" si="8"/>
        <v>551</v>
      </c>
      <c r="B563" s="92"/>
      <c r="C563" s="29"/>
      <c r="D563" s="98"/>
      <c r="E563" s="100"/>
      <c r="F563" s="163"/>
      <c r="G563" s="166"/>
      <c r="H563" s="61"/>
      <c r="I563" s="254"/>
      <c r="J563" s="255"/>
    </row>
    <row r="564" spans="1:10" ht="60" customHeight="1" x14ac:dyDescent="0.25">
      <c r="A564" s="1">
        <f t="shared" si="8"/>
        <v>552</v>
      </c>
      <c r="B564" s="92"/>
      <c r="C564" s="29"/>
      <c r="D564" s="98"/>
      <c r="E564" s="100"/>
      <c r="F564" s="163"/>
      <c r="G564" s="166"/>
      <c r="H564" s="61"/>
      <c r="I564" s="254"/>
      <c r="J564" s="255"/>
    </row>
    <row r="565" spans="1:10" ht="60" customHeight="1" x14ac:dyDescent="0.25">
      <c r="A565" s="1">
        <f t="shared" si="8"/>
        <v>553</v>
      </c>
      <c r="B565" s="92"/>
      <c r="C565" s="29"/>
      <c r="D565" s="98"/>
      <c r="E565" s="100"/>
      <c r="F565" s="163"/>
      <c r="G565" s="166"/>
      <c r="H565" s="61"/>
      <c r="I565" s="254"/>
      <c r="J565" s="255"/>
    </row>
    <row r="566" spans="1:10" ht="60" customHeight="1" x14ac:dyDescent="0.25">
      <c r="A566" s="1">
        <f t="shared" si="8"/>
        <v>554</v>
      </c>
      <c r="B566" s="92"/>
      <c r="C566" s="29"/>
      <c r="D566" s="98"/>
      <c r="E566" s="100"/>
      <c r="F566" s="163"/>
      <c r="G566" s="166"/>
      <c r="H566" s="61"/>
      <c r="I566" s="254"/>
      <c r="J566" s="255"/>
    </row>
    <row r="567" spans="1:10" ht="60" customHeight="1" x14ac:dyDescent="0.25">
      <c r="A567" s="1">
        <f t="shared" si="8"/>
        <v>555</v>
      </c>
      <c r="B567" s="92"/>
      <c r="C567" s="29"/>
      <c r="D567" s="98"/>
      <c r="E567" s="100"/>
      <c r="F567" s="163"/>
      <c r="G567" s="166"/>
      <c r="H567" s="61"/>
      <c r="I567" s="254"/>
      <c r="J567" s="255"/>
    </row>
    <row r="568" spans="1:10" ht="60" customHeight="1" x14ac:dyDescent="0.25">
      <c r="A568" s="1">
        <f t="shared" si="8"/>
        <v>556</v>
      </c>
      <c r="B568" s="92"/>
      <c r="C568" s="29"/>
      <c r="D568" s="98"/>
      <c r="E568" s="100"/>
      <c r="F568" s="163"/>
      <c r="G568" s="166"/>
      <c r="H568" s="61"/>
      <c r="I568" s="254"/>
      <c r="J568" s="255"/>
    </row>
    <row r="569" spans="1:10" ht="60" customHeight="1" x14ac:dyDescent="0.25">
      <c r="A569" s="1">
        <f t="shared" si="8"/>
        <v>557</v>
      </c>
      <c r="B569" s="92"/>
      <c r="C569" s="29"/>
      <c r="D569" s="98"/>
      <c r="E569" s="100"/>
      <c r="F569" s="163"/>
      <c r="G569" s="166"/>
      <c r="H569" s="61"/>
      <c r="I569" s="254"/>
      <c r="J569" s="255"/>
    </row>
    <row r="570" spans="1:10" ht="60" customHeight="1" x14ac:dyDescent="0.25">
      <c r="A570" s="1">
        <f t="shared" si="8"/>
        <v>558</v>
      </c>
      <c r="B570" s="92"/>
      <c r="C570" s="29"/>
      <c r="D570" s="98"/>
      <c r="E570" s="100"/>
      <c r="F570" s="163"/>
      <c r="G570" s="166"/>
      <c r="H570" s="61"/>
      <c r="I570" s="254"/>
      <c r="J570" s="255"/>
    </row>
    <row r="571" spans="1:10" ht="60" customHeight="1" x14ac:dyDescent="0.25">
      <c r="A571" s="1">
        <f t="shared" si="8"/>
        <v>559</v>
      </c>
      <c r="B571" s="92"/>
      <c r="C571" s="29"/>
      <c r="D571" s="98"/>
      <c r="E571" s="100"/>
      <c r="F571" s="164"/>
      <c r="G571" s="166"/>
      <c r="H571" s="61"/>
      <c r="I571" s="254"/>
      <c r="J571" s="255"/>
    </row>
    <row r="572" spans="1:10" ht="60" customHeight="1" x14ac:dyDescent="0.25">
      <c r="A572" s="1">
        <f t="shared" si="8"/>
        <v>560</v>
      </c>
      <c r="B572" s="92"/>
      <c r="C572" s="29"/>
      <c r="D572" s="98"/>
      <c r="E572" s="100"/>
      <c r="F572" s="164"/>
      <c r="G572" s="166"/>
      <c r="H572" s="61"/>
      <c r="I572" s="254"/>
      <c r="J572" s="255"/>
    </row>
    <row r="573" spans="1:10" ht="60" customHeight="1" x14ac:dyDescent="0.25">
      <c r="A573" s="1">
        <f t="shared" si="8"/>
        <v>561</v>
      </c>
      <c r="B573" s="92"/>
      <c r="C573" s="29"/>
      <c r="D573" s="98"/>
      <c r="E573" s="100"/>
      <c r="F573" s="163"/>
      <c r="G573" s="166"/>
      <c r="H573" s="61"/>
      <c r="I573" s="254"/>
      <c r="J573" s="255"/>
    </row>
    <row r="574" spans="1:10" ht="60" customHeight="1" x14ac:dyDescent="0.25">
      <c r="A574" s="1">
        <f t="shared" si="8"/>
        <v>562</v>
      </c>
      <c r="B574" s="92"/>
      <c r="C574" s="29"/>
      <c r="D574" s="98"/>
      <c r="E574" s="100"/>
      <c r="F574" s="163"/>
      <c r="G574" s="166"/>
      <c r="H574" s="61"/>
      <c r="I574" s="254"/>
      <c r="J574" s="255"/>
    </row>
    <row r="575" spans="1:10" ht="60" customHeight="1" x14ac:dyDescent="0.25">
      <c r="A575" s="1">
        <f t="shared" si="8"/>
        <v>563</v>
      </c>
      <c r="B575" s="92"/>
      <c r="C575" s="29"/>
      <c r="D575" s="98"/>
      <c r="E575" s="100"/>
      <c r="F575" s="163"/>
      <c r="G575" s="166"/>
      <c r="H575" s="61"/>
      <c r="I575" s="254"/>
      <c r="J575" s="255"/>
    </row>
    <row r="576" spans="1:10" ht="60" customHeight="1" x14ac:dyDescent="0.25">
      <c r="A576" s="1">
        <f t="shared" si="8"/>
        <v>564</v>
      </c>
      <c r="B576" s="92"/>
      <c r="C576" s="29"/>
      <c r="D576" s="98"/>
      <c r="E576" s="100"/>
      <c r="F576" s="163"/>
      <c r="G576" s="166"/>
      <c r="H576" s="61"/>
      <c r="I576" s="254"/>
      <c r="J576" s="255"/>
    </row>
    <row r="577" spans="1:10" ht="60" customHeight="1" x14ac:dyDescent="0.25">
      <c r="A577" s="1">
        <f t="shared" si="8"/>
        <v>565</v>
      </c>
      <c r="B577" s="92"/>
      <c r="C577" s="29"/>
      <c r="D577" s="98"/>
      <c r="E577" s="100"/>
      <c r="F577" s="163"/>
      <c r="G577" s="166"/>
      <c r="H577" s="61"/>
      <c r="I577" s="254"/>
      <c r="J577" s="255"/>
    </row>
    <row r="578" spans="1:10" ht="60" customHeight="1" x14ac:dyDescent="0.25">
      <c r="A578" s="1">
        <f t="shared" ref="A578:A641" si="9">ROW(A566)</f>
        <v>566</v>
      </c>
      <c r="B578" s="92"/>
      <c r="C578" s="29"/>
      <c r="D578" s="98"/>
      <c r="E578" s="100"/>
      <c r="F578" s="163"/>
      <c r="G578" s="166"/>
      <c r="H578" s="61"/>
      <c r="I578" s="254"/>
      <c r="J578" s="255"/>
    </row>
    <row r="579" spans="1:10" ht="60" customHeight="1" x14ac:dyDescent="0.25">
      <c r="A579" s="1">
        <f t="shared" si="9"/>
        <v>567</v>
      </c>
      <c r="B579" s="92"/>
      <c r="C579" s="29"/>
      <c r="D579" s="98"/>
      <c r="E579" s="100"/>
      <c r="F579" s="163"/>
      <c r="G579" s="166"/>
      <c r="H579" s="61"/>
      <c r="I579" s="254"/>
      <c r="J579" s="255"/>
    </row>
    <row r="580" spans="1:10" ht="60" customHeight="1" x14ac:dyDescent="0.25">
      <c r="A580" s="1">
        <f t="shared" si="9"/>
        <v>568</v>
      </c>
      <c r="B580" s="92"/>
      <c r="C580" s="29"/>
      <c r="D580" s="98"/>
      <c r="E580" s="100"/>
      <c r="F580" s="163"/>
      <c r="G580" s="166"/>
      <c r="H580" s="61"/>
      <c r="I580" s="254"/>
      <c r="J580" s="255"/>
    </row>
    <row r="581" spans="1:10" ht="60" customHeight="1" x14ac:dyDescent="0.25">
      <c r="A581" s="1">
        <f t="shared" si="9"/>
        <v>569</v>
      </c>
      <c r="B581" s="92"/>
      <c r="C581" s="29"/>
      <c r="D581" s="98"/>
      <c r="E581" s="100"/>
      <c r="F581" s="164"/>
      <c r="G581" s="166"/>
      <c r="H581" s="61"/>
      <c r="I581" s="254"/>
      <c r="J581" s="255"/>
    </row>
    <row r="582" spans="1:10" ht="60" customHeight="1" x14ac:dyDescent="0.25">
      <c r="A582" s="1">
        <f t="shared" si="9"/>
        <v>570</v>
      </c>
      <c r="B582" s="92"/>
      <c r="C582" s="29"/>
      <c r="D582" s="98"/>
      <c r="E582" s="100"/>
      <c r="F582" s="164"/>
      <c r="G582" s="166"/>
      <c r="H582" s="61"/>
      <c r="I582" s="254"/>
      <c r="J582" s="255"/>
    </row>
    <row r="583" spans="1:10" ht="60" customHeight="1" x14ac:dyDescent="0.25">
      <c r="A583" s="1">
        <f t="shared" si="9"/>
        <v>571</v>
      </c>
      <c r="B583" s="92"/>
      <c r="C583" s="29"/>
      <c r="D583" s="98"/>
      <c r="E583" s="100"/>
      <c r="F583" s="163"/>
      <c r="G583" s="166"/>
      <c r="H583" s="61"/>
      <c r="I583" s="254"/>
      <c r="J583" s="255"/>
    </row>
    <row r="584" spans="1:10" ht="60" customHeight="1" x14ac:dyDescent="0.25">
      <c r="A584" s="1">
        <f t="shared" si="9"/>
        <v>572</v>
      </c>
      <c r="B584" s="92"/>
      <c r="C584" s="29"/>
      <c r="D584" s="98"/>
      <c r="E584" s="100"/>
      <c r="F584" s="163"/>
      <c r="G584" s="166"/>
      <c r="H584" s="61"/>
      <c r="I584" s="254"/>
      <c r="J584" s="255"/>
    </row>
    <row r="585" spans="1:10" ht="60" customHeight="1" x14ac:dyDescent="0.25">
      <c r="A585" s="1">
        <f t="shared" si="9"/>
        <v>573</v>
      </c>
      <c r="B585" s="92"/>
      <c r="C585" s="29"/>
      <c r="D585" s="98"/>
      <c r="E585" s="100"/>
      <c r="F585" s="163"/>
      <c r="G585" s="166"/>
      <c r="H585" s="61"/>
      <c r="I585" s="254"/>
      <c r="J585" s="255"/>
    </row>
    <row r="586" spans="1:10" ht="60" customHeight="1" x14ac:dyDescent="0.25">
      <c r="A586" s="1">
        <f t="shared" si="9"/>
        <v>574</v>
      </c>
      <c r="B586" s="92"/>
      <c r="C586" s="29"/>
      <c r="D586" s="98"/>
      <c r="E586" s="100"/>
      <c r="F586" s="163"/>
      <c r="G586" s="166"/>
      <c r="H586" s="61"/>
      <c r="I586" s="254"/>
      <c r="J586" s="255"/>
    </row>
    <row r="587" spans="1:10" ht="60" customHeight="1" x14ac:dyDescent="0.25">
      <c r="A587" s="1">
        <f t="shared" si="9"/>
        <v>575</v>
      </c>
      <c r="B587" s="92"/>
      <c r="C587" s="29"/>
      <c r="D587" s="98"/>
      <c r="E587" s="100"/>
      <c r="F587" s="163"/>
      <c r="G587" s="166"/>
      <c r="H587" s="61"/>
      <c r="I587" s="254"/>
      <c r="J587" s="255"/>
    </row>
    <row r="588" spans="1:10" ht="60" customHeight="1" x14ac:dyDescent="0.25">
      <c r="A588" s="1">
        <f t="shared" si="9"/>
        <v>576</v>
      </c>
      <c r="B588" s="92"/>
      <c r="C588" s="29"/>
      <c r="D588" s="98"/>
      <c r="E588" s="100"/>
      <c r="F588" s="163"/>
      <c r="G588" s="166"/>
      <c r="H588" s="61"/>
      <c r="I588" s="254"/>
      <c r="J588" s="255"/>
    </row>
    <row r="589" spans="1:10" ht="60" customHeight="1" x14ac:dyDescent="0.25">
      <c r="A589" s="1">
        <f t="shared" si="9"/>
        <v>577</v>
      </c>
      <c r="B589" s="92"/>
      <c r="C589" s="29"/>
      <c r="D589" s="98"/>
      <c r="E589" s="100"/>
      <c r="F589" s="163"/>
      <c r="G589" s="166"/>
      <c r="H589" s="61"/>
      <c r="I589" s="254"/>
      <c r="J589" s="255"/>
    </row>
    <row r="590" spans="1:10" ht="60" customHeight="1" x14ac:dyDescent="0.25">
      <c r="A590" s="1">
        <f t="shared" si="9"/>
        <v>578</v>
      </c>
      <c r="B590" s="92"/>
      <c r="C590" s="29"/>
      <c r="D590" s="98"/>
      <c r="E590" s="100"/>
      <c r="F590" s="163"/>
      <c r="G590" s="166"/>
      <c r="H590" s="61"/>
      <c r="I590" s="254"/>
      <c r="J590" s="255"/>
    </row>
    <row r="591" spans="1:10" ht="60" customHeight="1" x14ac:dyDescent="0.25">
      <c r="A591" s="1">
        <f t="shared" si="9"/>
        <v>579</v>
      </c>
      <c r="B591" s="92"/>
      <c r="C591" s="29"/>
      <c r="D591" s="98"/>
      <c r="E591" s="100"/>
      <c r="F591" s="164"/>
      <c r="G591" s="166"/>
      <c r="H591" s="61"/>
      <c r="I591" s="254"/>
      <c r="J591" s="255"/>
    </row>
    <row r="592" spans="1:10" ht="60" customHeight="1" x14ac:dyDescent="0.25">
      <c r="A592" s="1">
        <f t="shared" si="9"/>
        <v>580</v>
      </c>
      <c r="B592" s="92"/>
      <c r="C592" s="29"/>
      <c r="D592" s="98"/>
      <c r="E592" s="100"/>
      <c r="F592" s="164"/>
      <c r="G592" s="166"/>
      <c r="H592" s="61"/>
      <c r="I592" s="254"/>
      <c r="J592" s="255"/>
    </row>
    <row r="593" spans="1:10" ht="60" customHeight="1" x14ac:dyDescent="0.25">
      <c r="A593" s="1">
        <f t="shared" si="9"/>
        <v>581</v>
      </c>
      <c r="B593" s="92"/>
      <c r="C593" s="29"/>
      <c r="D593" s="98"/>
      <c r="E593" s="100"/>
      <c r="F593" s="163"/>
      <c r="G593" s="166"/>
      <c r="H593" s="61"/>
      <c r="I593" s="254"/>
      <c r="J593" s="255"/>
    </row>
    <row r="594" spans="1:10" ht="60" customHeight="1" x14ac:dyDescent="0.25">
      <c r="A594" s="1">
        <f t="shared" si="9"/>
        <v>582</v>
      </c>
      <c r="B594" s="92"/>
      <c r="C594" s="29"/>
      <c r="D594" s="98"/>
      <c r="E594" s="100"/>
      <c r="F594" s="163"/>
      <c r="G594" s="166"/>
      <c r="H594" s="61"/>
      <c r="I594" s="254"/>
      <c r="J594" s="255"/>
    </row>
    <row r="595" spans="1:10" ht="60" customHeight="1" x14ac:dyDescent="0.25">
      <c r="A595" s="1">
        <f t="shared" si="9"/>
        <v>583</v>
      </c>
      <c r="B595" s="92"/>
      <c r="C595" s="29"/>
      <c r="D595" s="98"/>
      <c r="E595" s="100"/>
      <c r="F595" s="163"/>
      <c r="G595" s="166"/>
      <c r="H595" s="61"/>
      <c r="I595" s="254"/>
      <c r="J595" s="255"/>
    </row>
    <row r="596" spans="1:10" ht="60" customHeight="1" x14ac:dyDescent="0.25">
      <c r="A596" s="1">
        <f t="shared" si="9"/>
        <v>584</v>
      </c>
      <c r="B596" s="92"/>
      <c r="C596" s="29"/>
      <c r="D596" s="98"/>
      <c r="E596" s="100"/>
      <c r="F596" s="163"/>
      <c r="G596" s="166"/>
      <c r="H596" s="61"/>
      <c r="I596" s="254"/>
      <c r="J596" s="255"/>
    </row>
    <row r="597" spans="1:10" ht="60" customHeight="1" x14ac:dyDescent="0.25">
      <c r="A597" s="1">
        <f t="shared" si="9"/>
        <v>585</v>
      </c>
      <c r="B597" s="92"/>
      <c r="C597" s="29"/>
      <c r="D597" s="98"/>
      <c r="E597" s="100"/>
      <c r="F597" s="163"/>
      <c r="G597" s="166"/>
      <c r="H597" s="61"/>
      <c r="I597" s="254"/>
      <c r="J597" s="255"/>
    </row>
    <row r="598" spans="1:10" ht="60" customHeight="1" x14ac:dyDescent="0.25">
      <c r="A598" s="1">
        <f t="shared" si="9"/>
        <v>586</v>
      </c>
      <c r="B598" s="92"/>
      <c r="C598" s="29"/>
      <c r="D598" s="98"/>
      <c r="E598" s="100"/>
      <c r="F598" s="163"/>
      <c r="G598" s="166"/>
      <c r="H598" s="61"/>
      <c r="I598" s="254"/>
      <c r="J598" s="255"/>
    </row>
    <row r="599" spans="1:10" ht="60" customHeight="1" x14ac:dyDescent="0.25">
      <c r="A599" s="1">
        <f t="shared" si="9"/>
        <v>587</v>
      </c>
      <c r="B599" s="92"/>
      <c r="C599" s="29"/>
      <c r="D599" s="98"/>
      <c r="E599" s="100"/>
      <c r="F599" s="163"/>
      <c r="G599" s="166"/>
      <c r="H599" s="61"/>
      <c r="I599" s="254"/>
      <c r="J599" s="255"/>
    </row>
    <row r="600" spans="1:10" ht="60" customHeight="1" x14ac:dyDescent="0.25">
      <c r="A600" s="1">
        <f t="shared" si="9"/>
        <v>588</v>
      </c>
      <c r="B600" s="92"/>
      <c r="C600" s="29"/>
      <c r="D600" s="98"/>
      <c r="E600" s="100"/>
      <c r="F600" s="163"/>
      <c r="G600" s="166"/>
      <c r="H600" s="61"/>
      <c r="I600" s="254"/>
      <c r="J600" s="255"/>
    </row>
    <row r="601" spans="1:10" ht="60" customHeight="1" x14ac:dyDescent="0.25">
      <c r="A601" s="1">
        <f t="shared" si="9"/>
        <v>589</v>
      </c>
      <c r="B601" s="92"/>
      <c r="C601" s="29"/>
      <c r="D601" s="98"/>
      <c r="E601" s="100"/>
      <c r="F601" s="164"/>
      <c r="G601" s="166"/>
      <c r="H601" s="61"/>
      <c r="I601" s="254"/>
      <c r="J601" s="255"/>
    </row>
    <row r="602" spans="1:10" ht="60" customHeight="1" x14ac:dyDescent="0.25">
      <c r="A602" s="1">
        <f t="shared" si="9"/>
        <v>590</v>
      </c>
      <c r="B602" s="92"/>
      <c r="C602" s="29"/>
      <c r="D602" s="98"/>
      <c r="E602" s="100"/>
      <c r="F602" s="164"/>
      <c r="G602" s="166"/>
      <c r="H602" s="61"/>
      <c r="I602" s="254"/>
      <c r="J602" s="255"/>
    </row>
    <row r="603" spans="1:10" ht="60" customHeight="1" x14ac:dyDescent="0.25">
      <c r="A603" s="1">
        <f t="shared" si="9"/>
        <v>591</v>
      </c>
      <c r="B603" s="92"/>
      <c r="C603" s="29"/>
      <c r="D603" s="98"/>
      <c r="E603" s="100"/>
      <c r="F603" s="163"/>
      <c r="G603" s="166"/>
      <c r="H603" s="61"/>
      <c r="I603" s="254"/>
      <c r="J603" s="255"/>
    </row>
    <row r="604" spans="1:10" ht="60" customHeight="1" x14ac:dyDescent="0.25">
      <c r="A604" s="1">
        <f t="shared" si="9"/>
        <v>592</v>
      </c>
      <c r="B604" s="92"/>
      <c r="C604" s="29"/>
      <c r="D604" s="98"/>
      <c r="E604" s="100"/>
      <c r="F604" s="163"/>
      <c r="G604" s="166"/>
      <c r="H604" s="61"/>
      <c r="I604" s="254"/>
      <c r="J604" s="255"/>
    </row>
    <row r="605" spans="1:10" ht="60" customHeight="1" x14ac:dyDescent="0.25">
      <c r="A605" s="1">
        <f t="shared" si="9"/>
        <v>593</v>
      </c>
      <c r="B605" s="92"/>
      <c r="C605" s="29"/>
      <c r="D605" s="98"/>
      <c r="E605" s="100"/>
      <c r="F605" s="163"/>
      <c r="G605" s="166"/>
      <c r="H605" s="61"/>
      <c r="I605" s="254"/>
      <c r="J605" s="255"/>
    </row>
    <row r="606" spans="1:10" ht="60" customHeight="1" x14ac:dyDescent="0.25">
      <c r="A606" s="1">
        <f t="shared" si="9"/>
        <v>594</v>
      </c>
      <c r="B606" s="92"/>
      <c r="C606" s="29"/>
      <c r="D606" s="98"/>
      <c r="E606" s="100"/>
      <c r="F606" s="163"/>
      <c r="G606" s="166"/>
      <c r="H606" s="61"/>
      <c r="I606" s="254"/>
      <c r="J606" s="255"/>
    </row>
    <row r="607" spans="1:10" ht="60" customHeight="1" x14ac:dyDescent="0.25">
      <c r="A607" s="1">
        <f t="shared" si="9"/>
        <v>595</v>
      </c>
      <c r="B607" s="92"/>
      <c r="C607" s="29"/>
      <c r="D607" s="98"/>
      <c r="E607" s="100"/>
      <c r="F607" s="163"/>
      <c r="G607" s="166"/>
      <c r="H607" s="61"/>
      <c r="I607" s="254"/>
      <c r="J607" s="255"/>
    </row>
    <row r="608" spans="1:10" ht="60" customHeight="1" x14ac:dyDescent="0.25">
      <c r="A608" s="1">
        <f t="shared" si="9"/>
        <v>596</v>
      </c>
      <c r="B608" s="92"/>
      <c r="C608" s="29"/>
      <c r="D608" s="98"/>
      <c r="E608" s="100"/>
      <c r="F608" s="163"/>
      <c r="G608" s="166"/>
      <c r="H608" s="61"/>
      <c r="I608" s="254"/>
      <c r="J608" s="255"/>
    </row>
    <row r="609" spans="1:10" ht="60" customHeight="1" x14ac:dyDescent="0.25">
      <c r="A609" s="1">
        <f t="shared" si="9"/>
        <v>597</v>
      </c>
      <c r="B609" s="92"/>
      <c r="C609" s="29"/>
      <c r="D609" s="98"/>
      <c r="E609" s="100"/>
      <c r="F609" s="163"/>
      <c r="G609" s="166"/>
      <c r="H609" s="61"/>
      <c r="I609" s="254"/>
      <c r="J609" s="255"/>
    </row>
    <row r="610" spans="1:10" ht="60" customHeight="1" x14ac:dyDescent="0.25">
      <c r="A610" s="1">
        <f t="shared" si="9"/>
        <v>598</v>
      </c>
      <c r="B610" s="92"/>
      <c r="C610" s="29"/>
      <c r="D610" s="98"/>
      <c r="E610" s="100"/>
      <c r="F610" s="163"/>
      <c r="G610" s="166"/>
      <c r="H610" s="61"/>
      <c r="I610" s="254"/>
      <c r="J610" s="255"/>
    </row>
    <row r="611" spans="1:10" ht="60" customHeight="1" x14ac:dyDescent="0.25">
      <c r="A611" s="1">
        <f t="shared" si="9"/>
        <v>599</v>
      </c>
      <c r="B611" s="92"/>
      <c r="C611" s="29"/>
      <c r="D611" s="98"/>
      <c r="E611" s="100"/>
      <c r="F611" s="164"/>
      <c r="G611" s="166"/>
      <c r="H611" s="61"/>
      <c r="I611" s="254"/>
      <c r="J611" s="255"/>
    </row>
    <row r="612" spans="1:10" ht="60" customHeight="1" x14ac:dyDescent="0.25">
      <c r="A612" s="1">
        <f t="shared" si="9"/>
        <v>600</v>
      </c>
      <c r="B612" s="92"/>
      <c r="C612" s="29"/>
      <c r="D612" s="98"/>
      <c r="E612" s="100"/>
      <c r="F612" s="164"/>
      <c r="G612" s="166"/>
      <c r="H612" s="61"/>
      <c r="I612" s="254"/>
      <c r="J612" s="255"/>
    </row>
    <row r="613" spans="1:10" ht="60" customHeight="1" x14ac:dyDescent="0.25">
      <c r="A613" s="1">
        <f t="shared" si="9"/>
        <v>601</v>
      </c>
      <c r="B613" s="92"/>
      <c r="C613" s="29"/>
      <c r="D613" s="98"/>
      <c r="E613" s="100"/>
      <c r="F613" s="163"/>
      <c r="G613" s="166"/>
      <c r="H613" s="61"/>
      <c r="I613" s="254"/>
      <c r="J613" s="255"/>
    </row>
    <row r="614" spans="1:10" ht="60" customHeight="1" x14ac:dyDescent="0.25">
      <c r="A614" s="1">
        <f t="shared" si="9"/>
        <v>602</v>
      </c>
      <c r="B614" s="92"/>
      <c r="C614" s="29"/>
      <c r="D614" s="98"/>
      <c r="E614" s="100"/>
      <c r="F614" s="163"/>
      <c r="G614" s="166"/>
      <c r="H614" s="61"/>
      <c r="I614" s="254"/>
      <c r="J614" s="255"/>
    </row>
    <row r="615" spans="1:10" ht="60" customHeight="1" x14ac:dyDescent="0.25">
      <c r="A615" s="1">
        <f t="shared" si="9"/>
        <v>603</v>
      </c>
      <c r="B615" s="92"/>
      <c r="C615" s="29"/>
      <c r="D615" s="98"/>
      <c r="E615" s="100"/>
      <c r="F615" s="163"/>
      <c r="G615" s="166"/>
      <c r="H615" s="61"/>
      <c r="I615" s="254"/>
      <c r="J615" s="255"/>
    </row>
    <row r="616" spans="1:10" ht="60" customHeight="1" x14ac:dyDescent="0.25">
      <c r="A616" s="1">
        <f t="shared" si="9"/>
        <v>604</v>
      </c>
      <c r="B616" s="92"/>
      <c r="C616" s="29"/>
      <c r="D616" s="98"/>
      <c r="E616" s="100"/>
      <c r="F616" s="163"/>
      <c r="G616" s="166"/>
      <c r="H616" s="61"/>
      <c r="I616" s="254"/>
      <c r="J616" s="255"/>
    </row>
    <row r="617" spans="1:10" ht="60" customHeight="1" x14ac:dyDescent="0.25">
      <c r="A617" s="1">
        <f t="shared" si="9"/>
        <v>605</v>
      </c>
      <c r="B617" s="92"/>
      <c r="C617" s="29"/>
      <c r="D617" s="98"/>
      <c r="E617" s="100"/>
      <c r="F617" s="163"/>
      <c r="G617" s="166"/>
      <c r="H617" s="61"/>
      <c r="I617" s="254"/>
      <c r="J617" s="255"/>
    </row>
    <row r="618" spans="1:10" ht="60" customHeight="1" x14ac:dyDescent="0.25">
      <c r="A618" s="1">
        <f t="shared" si="9"/>
        <v>606</v>
      </c>
      <c r="B618" s="92"/>
      <c r="C618" s="29"/>
      <c r="D618" s="98"/>
      <c r="E618" s="100"/>
      <c r="F618" s="163"/>
      <c r="G618" s="166"/>
      <c r="H618" s="61"/>
      <c r="I618" s="254"/>
      <c r="J618" s="255"/>
    </row>
    <row r="619" spans="1:10" ht="60" customHeight="1" x14ac:dyDescent="0.25">
      <c r="A619" s="1">
        <f t="shared" si="9"/>
        <v>607</v>
      </c>
      <c r="B619" s="92"/>
      <c r="C619" s="29"/>
      <c r="D619" s="98"/>
      <c r="E619" s="100"/>
      <c r="F619" s="163"/>
      <c r="G619" s="166"/>
      <c r="H619" s="61"/>
      <c r="I619" s="254"/>
      <c r="J619" s="255"/>
    </row>
    <row r="620" spans="1:10" ht="60" customHeight="1" x14ac:dyDescent="0.25">
      <c r="A620" s="1">
        <f t="shared" si="9"/>
        <v>608</v>
      </c>
      <c r="B620" s="92"/>
      <c r="C620" s="29"/>
      <c r="D620" s="98"/>
      <c r="E620" s="100"/>
      <c r="F620" s="163"/>
      <c r="G620" s="166"/>
      <c r="H620" s="61"/>
      <c r="I620" s="254"/>
      <c r="J620" s="255"/>
    </row>
    <row r="621" spans="1:10" ht="60" customHeight="1" x14ac:dyDescent="0.25">
      <c r="A621" s="1">
        <f t="shared" si="9"/>
        <v>609</v>
      </c>
      <c r="B621" s="92"/>
      <c r="C621" s="29"/>
      <c r="D621" s="98"/>
      <c r="E621" s="100"/>
      <c r="F621" s="164"/>
      <c r="G621" s="166"/>
      <c r="H621" s="61"/>
      <c r="I621" s="254"/>
      <c r="J621" s="255"/>
    </row>
    <row r="622" spans="1:10" ht="60" customHeight="1" x14ac:dyDescent="0.25">
      <c r="A622" s="1">
        <f t="shared" si="9"/>
        <v>610</v>
      </c>
      <c r="B622" s="92"/>
      <c r="C622" s="29"/>
      <c r="D622" s="98"/>
      <c r="E622" s="100"/>
      <c r="F622" s="164"/>
      <c r="G622" s="166"/>
      <c r="H622" s="61"/>
      <c r="I622" s="254"/>
      <c r="J622" s="255"/>
    </row>
    <row r="623" spans="1:10" ht="60" customHeight="1" x14ac:dyDescent="0.25">
      <c r="A623" s="1">
        <f t="shared" si="9"/>
        <v>611</v>
      </c>
      <c r="B623" s="92"/>
      <c r="C623" s="29"/>
      <c r="D623" s="98"/>
      <c r="E623" s="100"/>
      <c r="F623" s="163"/>
      <c r="G623" s="166"/>
      <c r="H623" s="61"/>
      <c r="I623" s="254"/>
      <c r="J623" s="255"/>
    </row>
    <row r="624" spans="1:10" ht="60" customHeight="1" x14ac:dyDescent="0.25">
      <c r="A624" s="1">
        <f t="shared" si="9"/>
        <v>612</v>
      </c>
      <c r="B624" s="92"/>
      <c r="C624" s="29"/>
      <c r="D624" s="98"/>
      <c r="E624" s="100"/>
      <c r="F624" s="163"/>
      <c r="G624" s="166"/>
      <c r="H624" s="61"/>
      <c r="I624" s="254"/>
      <c r="J624" s="255"/>
    </row>
    <row r="625" spans="1:10" ht="60" customHeight="1" x14ac:dyDescent="0.25">
      <c r="A625" s="1">
        <f t="shared" si="9"/>
        <v>613</v>
      </c>
      <c r="B625" s="92"/>
      <c r="C625" s="29"/>
      <c r="D625" s="98"/>
      <c r="E625" s="100"/>
      <c r="F625" s="163"/>
      <c r="G625" s="166"/>
      <c r="H625" s="61"/>
      <c r="I625" s="254"/>
      <c r="J625" s="255"/>
    </row>
    <row r="626" spans="1:10" ht="60" customHeight="1" x14ac:dyDescent="0.25">
      <c r="A626" s="1">
        <f t="shared" si="9"/>
        <v>614</v>
      </c>
      <c r="B626" s="92"/>
      <c r="C626" s="29"/>
      <c r="D626" s="98"/>
      <c r="E626" s="100"/>
      <c r="F626" s="163"/>
      <c r="G626" s="166"/>
      <c r="H626" s="61"/>
      <c r="I626" s="254"/>
      <c r="J626" s="255"/>
    </row>
    <row r="627" spans="1:10" ht="60" customHeight="1" x14ac:dyDescent="0.25">
      <c r="A627" s="1">
        <f t="shared" si="9"/>
        <v>615</v>
      </c>
      <c r="B627" s="92"/>
      <c r="C627" s="29"/>
      <c r="D627" s="98"/>
      <c r="E627" s="100"/>
      <c r="F627" s="163"/>
      <c r="G627" s="166"/>
      <c r="H627" s="61"/>
      <c r="I627" s="254"/>
      <c r="J627" s="255"/>
    </row>
    <row r="628" spans="1:10" ht="60" customHeight="1" x14ac:dyDescent="0.25">
      <c r="A628" s="1">
        <f t="shared" si="9"/>
        <v>616</v>
      </c>
      <c r="B628" s="92"/>
      <c r="C628" s="29"/>
      <c r="D628" s="98"/>
      <c r="E628" s="100"/>
      <c r="F628" s="163"/>
      <c r="G628" s="166"/>
      <c r="H628" s="61"/>
      <c r="I628" s="254"/>
      <c r="J628" s="255"/>
    </row>
    <row r="629" spans="1:10" ht="60" customHeight="1" x14ac:dyDescent="0.25">
      <c r="A629" s="1">
        <f t="shared" si="9"/>
        <v>617</v>
      </c>
      <c r="B629" s="92"/>
      <c r="C629" s="29"/>
      <c r="D629" s="98"/>
      <c r="E629" s="100"/>
      <c r="F629" s="163"/>
      <c r="G629" s="166"/>
      <c r="H629" s="61"/>
      <c r="I629" s="254"/>
      <c r="J629" s="255"/>
    </row>
    <row r="630" spans="1:10" ht="60" customHeight="1" x14ac:dyDescent="0.25">
      <c r="A630" s="1">
        <f t="shared" si="9"/>
        <v>618</v>
      </c>
      <c r="B630" s="92"/>
      <c r="C630" s="29"/>
      <c r="D630" s="98"/>
      <c r="E630" s="100"/>
      <c r="F630" s="163"/>
      <c r="G630" s="166"/>
      <c r="H630" s="61"/>
      <c r="I630" s="254"/>
      <c r="J630" s="255"/>
    </row>
    <row r="631" spans="1:10" ht="60" customHeight="1" x14ac:dyDescent="0.25">
      <c r="A631" s="1">
        <f t="shared" si="9"/>
        <v>619</v>
      </c>
      <c r="B631" s="92"/>
      <c r="C631" s="29"/>
      <c r="D631" s="98"/>
      <c r="E631" s="100"/>
      <c r="F631" s="164"/>
      <c r="G631" s="166"/>
      <c r="H631" s="61"/>
      <c r="I631" s="254"/>
      <c r="J631" s="255"/>
    </row>
    <row r="632" spans="1:10" ht="60" customHeight="1" x14ac:dyDescent="0.25">
      <c r="A632" s="1">
        <f t="shared" si="9"/>
        <v>620</v>
      </c>
      <c r="B632" s="92"/>
      <c r="C632" s="29"/>
      <c r="D632" s="98"/>
      <c r="E632" s="100"/>
      <c r="F632" s="164"/>
      <c r="G632" s="166"/>
      <c r="H632" s="61"/>
      <c r="I632" s="254"/>
      <c r="J632" s="255"/>
    </row>
    <row r="633" spans="1:10" ht="60" customHeight="1" x14ac:dyDescent="0.25">
      <c r="A633" s="1">
        <f t="shared" si="9"/>
        <v>621</v>
      </c>
      <c r="B633" s="92"/>
      <c r="C633" s="29"/>
      <c r="D633" s="98"/>
      <c r="E633" s="100"/>
      <c r="F633" s="163"/>
      <c r="G633" s="166"/>
      <c r="H633" s="61"/>
      <c r="I633" s="254"/>
      <c r="J633" s="255"/>
    </row>
    <row r="634" spans="1:10" ht="60" customHeight="1" x14ac:dyDescent="0.25">
      <c r="A634" s="1">
        <f t="shared" si="9"/>
        <v>622</v>
      </c>
      <c r="B634" s="92"/>
      <c r="C634" s="29"/>
      <c r="D634" s="98"/>
      <c r="E634" s="100"/>
      <c r="F634" s="163"/>
      <c r="G634" s="166"/>
      <c r="H634" s="61"/>
      <c r="I634" s="254"/>
      <c r="J634" s="255"/>
    </row>
    <row r="635" spans="1:10" ht="60" customHeight="1" x14ac:dyDescent="0.25">
      <c r="A635" s="1">
        <f t="shared" si="9"/>
        <v>623</v>
      </c>
      <c r="B635" s="92"/>
      <c r="C635" s="29"/>
      <c r="D635" s="98"/>
      <c r="E635" s="100"/>
      <c r="F635" s="163"/>
      <c r="G635" s="166"/>
      <c r="H635" s="61"/>
      <c r="I635" s="254"/>
      <c r="J635" s="255"/>
    </row>
    <row r="636" spans="1:10" ht="60" customHeight="1" x14ac:dyDescent="0.25">
      <c r="A636" s="1">
        <f t="shared" si="9"/>
        <v>624</v>
      </c>
      <c r="B636" s="92"/>
      <c r="C636" s="29"/>
      <c r="D636" s="98"/>
      <c r="E636" s="100"/>
      <c r="F636" s="163"/>
      <c r="G636" s="166"/>
      <c r="H636" s="61"/>
      <c r="I636" s="254"/>
      <c r="J636" s="255"/>
    </row>
    <row r="637" spans="1:10" ht="60" customHeight="1" x14ac:dyDescent="0.25">
      <c r="A637" s="1">
        <f t="shared" si="9"/>
        <v>625</v>
      </c>
      <c r="B637" s="92"/>
      <c r="C637" s="29"/>
      <c r="D637" s="98"/>
      <c r="E637" s="100"/>
      <c r="F637" s="163"/>
      <c r="G637" s="166"/>
      <c r="H637" s="61"/>
      <c r="I637" s="254"/>
      <c r="J637" s="255"/>
    </row>
    <row r="638" spans="1:10" ht="60" customHeight="1" x14ac:dyDescent="0.25">
      <c r="A638" s="1">
        <f t="shared" si="9"/>
        <v>626</v>
      </c>
      <c r="B638" s="92"/>
      <c r="C638" s="29"/>
      <c r="D638" s="98"/>
      <c r="E638" s="100"/>
      <c r="F638" s="163"/>
      <c r="G638" s="166"/>
      <c r="H638" s="61"/>
      <c r="I638" s="254"/>
      <c r="J638" s="255"/>
    </row>
    <row r="639" spans="1:10" ht="60" customHeight="1" x14ac:dyDescent="0.25">
      <c r="A639" s="1">
        <f t="shared" si="9"/>
        <v>627</v>
      </c>
      <c r="B639" s="92"/>
      <c r="C639" s="29"/>
      <c r="D639" s="98"/>
      <c r="E639" s="100"/>
      <c r="F639" s="163"/>
      <c r="G639" s="166"/>
      <c r="H639" s="61"/>
      <c r="I639" s="254"/>
      <c r="J639" s="255"/>
    </row>
    <row r="640" spans="1:10" ht="60" customHeight="1" x14ac:dyDescent="0.25">
      <c r="A640" s="1">
        <f t="shared" si="9"/>
        <v>628</v>
      </c>
      <c r="B640" s="92"/>
      <c r="C640" s="29"/>
      <c r="D640" s="98"/>
      <c r="E640" s="100"/>
      <c r="F640" s="163"/>
      <c r="G640" s="166"/>
      <c r="H640" s="61"/>
      <c r="I640" s="254"/>
      <c r="J640" s="255"/>
    </row>
    <row r="641" spans="1:10" ht="60" customHeight="1" x14ac:dyDescent="0.25">
      <c r="A641" s="1">
        <f t="shared" si="9"/>
        <v>629</v>
      </c>
      <c r="B641" s="92"/>
      <c r="C641" s="29"/>
      <c r="D641" s="98"/>
      <c r="E641" s="100"/>
      <c r="F641" s="164"/>
      <c r="G641" s="166"/>
      <c r="H641" s="61"/>
      <c r="I641" s="254"/>
      <c r="J641" s="255"/>
    </row>
    <row r="642" spans="1:10" ht="60" customHeight="1" x14ac:dyDescent="0.25">
      <c r="A642" s="1">
        <f t="shared" ref="A642:A705" si="10">ROW(A630)</f>
        <v>630</v>
      </c>
      <c r="B642" s="92"/>
      <c r="C642" s="29"/>
      <c r="D642" s="98"/>
      <c r="E642" s="100"/>
      <c r="F642" s="164"/>
      <c r="G642" s="166"/>
      <c r="H642" s="61"/>
      <c r="I642" s="254"/>
      <c r="J642" s="255"/>
    </row>
    <row r="643" spans="1:10" ht="60" customHeight="1" x14ac:dyDescent="0.25">
      <c r="A643" s="1">
        <f t="shared" si="10"/>
        <v>631</v>
      </c>
      <c r="B643" s="92"/>
      <c r="C643" s="29"/>
      <c r="D643" s="98"/>
      <c r="E643" s="100"/>
      <c r="F643" s="163"/>
      <c r="G643" s="166"/>
      <c r="H643" s="61"/>
      <c r="I643" s="254"/>
      <c r="J643" s="255"/>
    </row>
    <row r="644" spans="1:10" ht="60" customHeight="1" x14ac:dyDescent="0.25">
      <c r="A644" s="1">
        <f t="shared" si="10"/>
        <v>632</v>
      </c>
      <c r="B644" s="92"/>
      <c r="C644" s="29"/>
      <c r="D644" s="98"/>
      <c r="E644" s="100"/>
      <c r="F644" s="163"/>
      <c r="G644" s="166"/>
      <c r="H644" s="61"/>
      <c r="I644" s="254"/>
      <c r="J644" s="255"/>
    </row>
    <row r="645" spans="1:10" ht="60" customHeight="1" x14ac:dyDescent="0.25">
      <c r="A645" s="1">
        <f t="shared" si="10"/>
        <v>633</v>
      </c>
      <c r="B645" s="92"/>
      <c r="C645" s="29"/>
      <c r="D645" s="98"/>
      <c r="E645" s="100"/>
      <c r="F645" s="163"/>
      <c r="G645" s="166"/>
      <c r="H645" s="61"/>
      <c r="I645" s="254"/>
      <c r="J645" s="255"/>
    </row>
    <row r="646" spans="1:10" ht="60" customHeight="1" x14ac:dyDescent="0.25">
      <c r="A646" s="1">
        <f t="shared" si="10"/>
        <v>634</v>
      </c>
      <c r="B646" s="92"/>
      <c r="C646" s="29"/>
      <c r="D646" s="98"/>
      <c r="E646" s="100"/>
      <c r="F646" s="163"/>
      <c r="G646" s="166"/>
      <c r="H646" s="61"/>
      <c r="I646" s="254"/>
      <c r="J646" s="255"/>
    </row>
    <row r="647" spans="1:10" ht="60" customHeight="1" x14ac:dyDescent="0.25">
      <c r="A647" s="1">
        <f t="shared" si="10"/>
        <v>635</v>
      </c>
      <c r="B647" s="92"/>
      <c r="C647" s="29"/>
      <c r="D647" s="98"/>
      <c r="E647" s="100"/>
      <c r="F647" s="163"/>
      <c r="G647" s="166"/>
      <c r="H647" s="61"/>
      <c r="I647" s="254"/>
      <c r="J647" s="255"/>
    </row>
    <row r="648" spans="1:10" ht="60" customHeight="1" x14ac:dyDescent="0.25">
      <c r="A648" s="1">
        <f t="shared" si="10"/>
        <v>636</v>
      </c>
      <c r="B648" s="92"/>
      <c r="C648" s="29"/>
      <c r="D648" s="98"/>
      <c r="E648" s="100"/>
      <c r="F648" s="163"/>
      <c r="G648" s="166"/>
      <c r="H648" s="61"/>
      <c r="I648" s="254"/>
      <c r="J648" s="255"/>
    </row>
    <row r="649" spans="1:10" ht="60" customHeight="1" x14ac:dyDescent="0.25">
      <c r="A649" s="1">
        <f t="shared" si="10"/>
        <v>637</v>
      </c>
      <c r="B649" s="92"/>
      <c r="C649" s="29"/>
      <c r="D649" s="98"/>
      <c r="E649" s="100"/>
      <c r="F649" s="163"/>
      <c r="G649" s="166"/>
      <c r="H649" s="61"/>
      <c r="I649" s="254"/>
      <c r="J649" s="255"/>
    </row>
    <row r="650" spans="1:10" ht="60" customHeight="1" x14ac:dyDescent="0.25">
      <c r="A650" s="1">
        <f t="shared" si="10"/>
        <v>638</v>
      </c>
      <c r="B650" s="92"/>
      <c r="C650" s="29"/>
      <c r="D650" s="98"/>
      <c r="E650" s="100"/>
      <c r="F650" s="163"/>
      <c r="G650" s="166"/>
      <c r="H650" s="61"/>
      <c r="I650" s="254"/>
      <c r="J650" s="255"/>
    </row>
    <row r="651" spans="1:10" ht="60" customHeight="1" x14ac:dyDescent="0.25">
      <c r="A651" s="1">
        <f t="shared" si="10"/>
        <v>639</v>
      </c>
      <c r="B651" s="92"/>
      <c r="C651" s="29"/>
      <c r="D651" s="98"/>
      <c r="E651" s="100"/>
      <c r="F651" s="164"/>
      <c r="G651" s="166"/>
      <c r="H651" s="61"/>
      <c r="I651" s="254"/>
      <c r="J651" s="255"/>
    </row>
    <row r="652" spans="1:10" ht="60" customHeight="1" x14ac:dyDescent="0.25">
      <c r="A652" s="1">
        <f t="shared" si="10"/>
        <v>640</v>
      </c>
      <c r="B652" s="92"/>
      <c r="C652" s="29"/>
      <c r="D652" s="98"/>
      <c r="E652" s="100"/>
      <c r="F652" s="164"/>
      <c r="G652" s="166"/>
      <c r="H652" s="61"/>
      <c r="I652" s="254"/>
      <c r="J652" s="255"/>
    </row>
    <row r="653" spans="1:10" ht="60" customHeight="1" x14ac:dyDescent="0.25">
      <c r="A653" s="1">
        <f t="shared" si="10"/>
        <v>641</v>
      </c>
      <c r="B653" s="92"/>
      <c r="C653" s="29"/>
      <c r="D653" s="98"/>
      <c r="E653" s="100"/>
      <c r="F653" s="163"/>
      <c r="G653" s="166"/>
      <c r="H653" s="61"/>
      <c r="I653" s="254"/>
      <c r="J653" s="255"/>
    </row>
    <row r="654" spans="1:10" ht="60" customHeight="1" x14ac:dyDescent="0.25">
      <c r="A654" s="1">
        <f t="shared" si="10"/>
        <v>642</v>
      </c>
      <c r="B654" s="92"/>
      <c r="C654" s="29"/>
      <c r="D654" s="98"/>
      <c r="E654" s="100"/>
      <c r="F654" s="163"/>
      <c r="G654" s="166"/>
      <c r="H654" s="61"/>
      <c r="I654" s="254"/>
      <c r="J654" s="255"/>
    </row>
    <row r="655" spans="1:10" ht="60" customHeight="1" x14ac:dyDescent="0.25">
      <c r="A655" s="1">
        <f t="shared" si="10"/>
        <v>643</v>
      </c>
      <c r="B655" s="92"/>
      <c r="C655" s="29"/>
      <c r="D655" s="98"/>
      <c r="E655" s="100"/>
      <c r="F655" s="163"/>
      <c r="G655" s="166"/>
      <c r="H655" s="61"/>
      <c r="I655" s="254"/>
      <c r="J655" s="255"/>
    </row>
    <row r="656" spans="1:10" ht="60" customHeight="1" x14ac:dyDescent="0.25">
      <c r="A656" s="1">
        <f t="shared" si="10"/>
        <v>644</v>
      </c>
      <c r="B656" s="92"/>
      <c r="C656" s="29"/>
      <c r="D656" s="98"/>
      <c r="E656" s="100"/>
      <c r="F656" s="163"/>
      <c r="G656" s="166"/>
      <c r="H656" s="61"/>
      <c r="I656" s="254"/>
      <c r="J656" s="255"/>
    </row>
    <row r="657" spans="1:10" ht="60" customHeight="1" x14ac:dyDescent="0.25">
      <c r="A657" s="1">
        <f t="shared" si="10"/>
        <v>645</v>
      </c>
      <c r="B657" s="92"/>
      <c r="C657" s="29"/>
      <c r="D657" s="98"/>
      <c r="E657" s="100"/>
      <c r="F657" s="163"/>
      <c r="G657" s="166"/>
      <c r="H657" s="61"/>
      <c r="I657" s="254"/>
      <c r="J657" s="255"/>
    </row>
    <row r="658" spans="1:10" ht="60" customHeight="1" x14ac:dyDescent="0.25">
      <c r="A658" s="1">
        <f t="shared" si="10"/>
        <v>646</v>
      </c>
      <c r="B658" s="92"/>
      <c r="C658" s="29"/>
      <c r="D658" s="98"/>
      <c r="E658" s="100"/>
      <c r="F658" s="163"/>
      <c r="G658" s="166"/>
      <c r="H658" s="61"/>
      <c r="I658" s="254"/>
      <c r="J658" s="255"/>
    </row>
    <row r="659" spans="1:10" ht="60" customHeight="1" x14ac:dyDescent="0.25">
      <c r="A659" s="1">
        <f t="shared" si="10"/>
        <v>647</v>
      </c>
      <c r="B659" s="92"/>
      <c r="C659" s="29"/>
      <c r="D659" s="98"/>
      <c r="E659" s="100"/>
      <c r="F659" s="163"/>
      <c r="G659" s="166"/>
      <c r="H659" s="61"/>
      <c r="I659" s="254"/>
      <c r="J659" s="255"/>
    </row>
    <row r="660" spans="1:10" ht="60" customHeight="1" x14ac:dyDescent="0.25">
      <c r="A660" s="1">
        <f t="shared" si="10"/>
        <v>648</v>
      </c>
      <c r="B660" s="92"/>
      <c r="C660" s="29"/>
      <c r="D660" s="98"/>
      <c r="E660" s="100"/>
      <c r="F660" s="163"/>
      <c r="G660" s="166"/>
      <c r="H660" s="61"/>
      <c r="I660" s="254"/>
      <c r="J660" s="255"/>
    </row>
    <row r="661" spans="1:10" ht="60" customHeight="1" x14ac:dyDescent="0.25">
      <c r="A661" s="1">
        <f t="shared" si="10"/>
        <v>649</v>
      </c>
      <c r="B661" s="92"/>
      <c r="C661" s="29"/>
      <c r="D661" s="98"/>
      <c r="E661" s="100"/>
      <c r="F661" s="164"/>
      <c r="G661" s="166"/>
      <c r="H661" s="61"/>
      <c r="I661" s="254"/>
      <c r="J661" s="255"/>
    </row>
    <row r="662" spans="1:10" ht="60" customHeight="1" x14ac:dyDescent="0.25">
      <c r="A662" s="1">
        <f t="shared" si="10"/>
        <v>650</v>
      </c>
      <c r="B662" s="92"/>
      <c r="C662" s="29"/>
      <c r="D662" s="98"/>
      <c r="E662" s="100"/>
      <c r="F662" s="164"/>
      <c r="G662" s="166"/>
      <c r="H662" s="61"/>
      <c r="I662" s="254"/>
      <c r="J662" s="255"/>
    </row>
    <row r="663" spans="1:10" ht="60" customHeight="1" x14ac:dyDescent="0.25">
      <c r="A663" s="1">
        <f t="shared" si="10"/>
        <v>651</v>
      </c>
      <c r="B663" s="92"/>
      <c r="C663" s="29"/>
      <c r="D663" s="98"/>
      <c r="E663" s="100"/>
      <c r="F663" s="163"/>
      <c r="G663" s="166"/>
      <c r="H663" s="61"/>
      <c r="I663" s="254"/>
      <c r="J663" s="255"/>
    </row>
    <row r="664" spans="1:10" ht="60" customHeight="1" x14ac:dyDescent="0.25">
      <c r="A664" s="1">
        <f t="shared" si="10"/>
        <v>652</v>
      </c>
      <c r="B664" s="92"/>
      <c r="C664" s="29"/>
      <c r="D664" s="98"/>
      <c r="E664" s="100"/>
      <c r="F664" s="163"/>
      <c r="G664" s="166"/>
      <c r="H664" s="61"/>
      <c r="I664" s="254"/>
      <c r="J664" s="255"/>
    </row>
    <row r="665" spans="1:10" ht="60" customHeight="1" x14ac:dyDescent="0.25">
      <c r="A665" s="1">
        <f t="shared" si="10"/>
        <v>653</v>
      </c>
      <c r="B665" s="92"/>
      <c r="C665" s="29"/>
      <c r="D665" s="98"/>
      <c r="E665" s="100"/>
      <c r="F665" s="163"/>
      <c r="G665" s="166"/>
      <c r="H665" s="61"/>
      <c r="I665" s="254"/>
      <c r="J665" s="255"/>
    </row>
    <row r="666" spans="1:10" ht="60" customHeight="1" x14ac:dyDescent="0.25">
      <c r="A666" s="1">
        <f t="shared" si="10"/>
        <v>654</v>
      </c>
      <c r="B666" s="92"/>
      <c r="C666" s="29"/>
      <c r="D666" s="98"/>
      <c r="E666" s="100"/>
      <c r="F666" s="163"/>
      <c r="G666" s="166"/>
      <c r="H666" s="61"/>
      <c r="I666" s="254"/>
      <c r="J666" s="255"/>
    </row>
    <row r="667" spans="1:10" ht="60" customHeight="1" x14ac:dyDescent="0.25">
      <c r="A667" s="1">
        <f t="shared" si="10"/>
        <v>655</v>
      </c>
      <c r="B667" s="92"/>
      <c r="C667" s="29"/>
      <c r="D667" s="98"/>
      <c r="E667" s="100"/>
      <c r="F667" s="163"/>
      <c r="G667" s="166"/>
      <c r="H667" s="61"/>
      <c r="I667" s="254"/>
      <c r="J667" s="255"/>
    </row>
    <row r="668" spans="1:10" ht="60" customHeight="1" x14ac:dyDescent="0.25">
      <c r="A668" s="1">
        <f t="shared" si="10"/>
        <v>656</v>
      </c>
      <c r="B668" s="92"/>
      <c r="C668" s="29"/>
      <c r="D668" s="98"/>
      <c r="E668" s="100"/>
      <c r="F668" s="163"/>
      <c r="G668" s="166"/>
      <c r="H668" s="61"/>
      <c r="I668" s="254"/>
      <c r="J668" s="255"/>
    </row>
    <row r="669" spans="1:10" ht="60" customHeight="1" x14ac:dyDescent="0.25">
      <c r="A669" s="1">
        <f t="shared" si="10"/>
        <v>657</v>
      </c>
      <c r="B669" s="92"/>
      <c r="C669" s="29"/>
      <c r="D669" s="98"/>
      <c r="E669" s="100"/>
      <c r="F669" s="163"/>
      <c r="G669" s="166"/>
      <c r="H669" s="61"/>
      <c r="I669" s="254"/>
      <c r="J669" s="255"/>
    </row>
    <row r="670" spans="1:10" ht="60" customHeight="1" x14ac:dyDescent="0.25">
      <c r="A670" s="1">
        <f t="shared" si="10"/>
        <v>658</v>
      </c>
      <c r="B670" s="92"/>
      <c r="C670" s="29"/>
      <c r="D670" s="98"/>
      <c r="E670" s="100"/>
      <c r="F670" s="163"/>
      <c r="G670" s="166"/>
      <c r="H670" s="61"/>
      <c r="I670" s="254"/>
      <c r="J670" s="255"/>
    </row>
    <row r="671" spans="1:10" ht="60" customHeight="1" x14ac:dyDescent="0.25">
      <c r="A671" s="1">
        <f t="shared" si="10"/>
        <v>659</v>
      </c>
      <c r="B671" s="92"/>
      <c r="C671" s="29"/>
      <c r="D671" s="98"/>
      <c r="E671" s="100"/>
      <c r="F671" s="164"/>
      <c r="G671" s="166"/>
      <c r="H671" s="61"/>
      <c r="I671" s="254"/>
      <c r="J671" s="255"/>
    </row>
    <row r="672" spans="1:10" ht="60" customHeight="1" x14ac:dyDescent="0.25">
      <c r="A672" s="1">
        <f t="shared" si="10"/>
        <v>660</v>
      </c>
      <c r="B672" s="92"/>
      <c r="C672" s="29"/>
      <c r="D672" s="98"/>
      <c r="E672" s="100"/>
      <c r="F672" s="164"/>
      <c r="G672" s="166"/>
      <c r="H672" s="61"/>
      <c r="I672" s="254"/>
      <c r="J672" s="255"/>
    </row>
    <row r="673" spans="1:10" ht="60" customHeight="1" x14ac:dyDescent="0.25">
      <c r="A673" s="1">
        <f t="shared" si="10"/>
        <v>661</v>
      </c>
      <c r="B673" s="92"/>
      <c r="C673" s="29"/>
      <c r="D673" s="98"/>
      <c r="E673" s="100"/>
      <c r="F673" s="163"/>
      <c r="G673" s="166"/>
      <c r="H673" s="61"/>
      <c r="I673" s="254"/>
      <c r="J673" s="255"/>
    </row>
    <row r="674" spans="1:10" ht="60" customHeight="1" x14ac:dyDescent="0.25">
      <c r="A674" s="1">
        <f t="shared" si="10"/>
        <v>662</v>
      </c>
      <c r="B674" s="92"/>
      <c r="C674" s="29"/>
      <c r="D674" s="98"/>
      <c r="E674" s="100"/>
      <c r="F674" s="163"/>
      <c r="G674" s="166"/>
      <c r="H674" s="61"/>
      <c r="I674" s="254"/>
      <c r="J674" s="255"/>
    </row>
    <row r="675" spans="1:10" ht="60" customHeight="1" x14ac:dyDescent="0.25">
      <c r="A675" s="1">
        <f t="shared" si="10"/>
        <v>663</v>
      </c>
      <c r="B675" s="92"/>
      <c r="C675" s="29"/>
      <c r="D675" s="98"/>
      <c r="E675" s="100"/>
      <c r="F675" s="163"/>
      <c r="G675" s="166"/>
      <c r="H675" s="61"/>
      <c r="I675" s="254"/>
      <c r="J675" s="255"/>
    </row>
    <row r="676" spans="1:10" ht="60" customHeight="1" x14ac:dyDescent="0.25">
      <c r="A676" s="1">
        <f t="shared" si="10"/>
        <v>664</v>
      </c>
      <c r="B676" s="92"/>
      <c r="C676" s="29"/>
      <c r="D676" s="98"/>
      <c r="E676" s="100"/>
      <c r="F676" s="163"/>
      <c r="G676" s="166"/>
      <c r="H676" s="61"/>
      <c r="I676" s="254"/>
      <c r="J676" s="255"/>
    </row>
    <row r="677" spans="1:10" ht="60" customHeight="1" x14ac:dyDescent="0.25">
      <c r="A677" s="1">
        <f t="shared" si="10"/>
        <v>665</v>
      </c>
      <c r="B677" s="92"/>
      <c r="C677" s="29"/>
      <c r="D677" s="98"/>
      <c r="E677" s="100"/>
      <c r="F677" s="163"/>
      <c r="G677" s="166"/>
      <c r="H677" s="61"/>
      <c r="I677" s="254"/>
      <c r="J677" s="255"/>
    </row>
    <row r="678" spans="1:10" ht="60" customHeight="1" x14ac:dyDescent="0.25">
      <c r="A678" s="1">
        <f t="shared" si="10"/>
        <v>666</v>
      </c>
      <c r="B678" s="92"/>
      <c r="C678" s="29"/>
      <c r="D678" s="98"/>
      <c r="E678" s="100"/>
      <c r="F678" s="163"/>
      <c r="G678" s="166"/>
      <c r="H678" s="61"/>
      <c r="I678" s="254"/>
      <c r="J678" s="255"/>
    </row>
    <row r="679" spans="1:10" ht="60" customHeight="1" x14ac:dyDescent="0.25">
      <c r="A679" s="1">
        <f t="shared" si="10"/>
        <v>667</v>
      </c>
      <c r="B679" s="92"/>
      <c r="C679" s="29"/>
      <c r="D679" s="98"/>
      <c r="E679" s="100"/>
      <c r="F679" s="163"/>
      <c r="G679" s="166"/>
      <c r="H679" s="61"/>
      <c r="I679" s="254"/>
      <c r="J679" s="255"/>
    </row>
    <row r="680" spans="1:10" ht="60" customHeight="1" x14ac:dyDescent="0.25">
      <c r="A680" s="1">
        <f t="shared" si="10"/>
        <v>668</v>
      </c>
      <c r="B680" s="92"/>
      <c r="C680" s="29"/>
      <c r="D680" s="98"/>
      <c r="E680" s="100"/>
      <c r="F680" s="163"/>
      <c r="G680" s="166"/>
      <c r="H680" s="61"/>
      <c r="I680" s="254"/>
      <c r="J680" s="255"/>
    </row>
    <row r="681" spans="1:10" ht="60" customHeight="1" x14ac:dyDescent="0.25">
      <c r="A681" s="1">
        <f t="shared" si="10"/>
        <v>669</v>
      </c>
      <c r="B681" s="92"/>
      <c r="C681" s="29"/>
      <c r="D681" s="98"/>
      <c r="E681" s="100"/>
      <c r="F681" s="164"/>
      <c r="G681" s="166"/>
      <c r="H681" s="61"/>
      <c r="I681" s="254"/>
      <c r="J681" s="255"/>
    </row>
    <row r="682" spans="1:10" ht="60" customHeight="1" x14ac:dyDescent="0.25">
      <c r="A682" s="1">
        <f t="shared" si="10"/>
        <v>670</v>
      </c>
      <c r="B682" s="92"/>
      <c r="C682" s="29"/>
      <c r="D682" s="98"/>
      <c r="E682" s="100"/>
      <c r="F682" s="164"/>
      <c r="G682" s="166"/>
      <c r="H682" s="61"/>
      <c r="I682" s="254"/>
      <c r="J682" s="255"/>
    </row>
    <row r="683" spans="1:10" ht="60" customHeight="1" x14ac:dyDescent="0.25">
      <c r="A683" s="1">
        <f t="shared" si="10"/>
        <v>671</v>
      </c>
      <c r="B683" s="92"/>
      <c r="C683" s="29"/>
      <c r="D683" s="98"/>
      <c r="E683" s="100"/>
      <c r="F683" s="163"/>
      <c r="G683" s="166"/>
      <c r="H683" s="61"/>
      <c r="I683" s="254"/>
      <c r="J683" s="255"/>
    </row>
    <row r="684" spans="1:10" ht="60" customHeight="1" x14ac:dyDescent="0.25">
      <c r="A684" s="1">
        <f t="shared" si="10"/>
        <v>672</v>
      </c>
      <c r="B684" s="92"/>
      <c r="C684" s="29"/>
      <c r="D684" s="98"/>
      <c r="E684" s="100"/>
      <c r="F684" s="163"/>
      <c r="G684" s="166"/>
      <c r="H684" s="61"/>
      <c r="I684" s="254"/>
      <c r="J684" s="255"/>
    </row>
    <row r="685" spans="1:10" ht="60" customHeight="1" x14ac:dyDescent="0.25">
      <c r="A685" s="1">
        <f t="shared" si="10"/>
        <v>673</v>
      </c>
      <c r="B685" s="92"/>
      <c r="C685" s="29"/>
      <c r="D685" s="98"/>
      <c r="E685" s="100"/>
      <c r="F685" s="163"/>
      <c r="G685" s="166"/>
      <c r="H685" s="61"/>
      <c r="I685" s="254"/>
      <c r="J685" s="255"/>
    </row>
    <row r="686" spans="1:10" ht="60" customHeight="1" x14ac:dyDescent="0.25">
      <c r="A686" s="1">
        <f t="shared" si="10"/>
        <v>674</v>
      </c>
      <c r="B686" s="92"/>
      <c r="C686" s="29"/>
      <c r="D686" s="98"/>
      <c r="E686" s="100"/>
      <c r="F686" s="163"/>
      <c r="G686" s="166"/>
      <c r="H686" s="61"/>
      <c r="I686" s="254"/>
      <c r="J686" s="255"/>
    </row>
    <row r="687" spans="1:10" ht="60" customHeight="1" x14ac:dyDescent="0.25">
      <c r="A687" s="1">
        <f t="shared" si="10"/>
        <v>675</v>
      </c>
      <c r="B687" s="92"/>
      <c r="C687" s="29"/>
      <c r="D687" s="98"/>
      <c r="E687" s="100"/>
      <c r="F687" s="163"/>
      <c r="G687" s="166"/>
      <c r="H687" s="61"/>
      <c r="I687" s="254"/>
      <c r="J687" s="255"/>
    </row>
    <row r="688" spans="1:10" ht="60" customHeight="1" x14ac:dyDescent="0.25">
      <c r="A688" s="1">
        <f t="shared" si="10"/>
        <v>676</v>
      </c>
      <c r="B688" s="92"/>
      <c r="C688" s="29"/>
      <c r="D688" s="98"/>
      <c r="E688" s="100"/>
      <c r="F688" s="163"/>
      <c r="G688" s="166"/>
      <c r="H688" s="61"/>
      <c r="I688" s="254"/>
      <c r="J688" s="255"/>
    </row>
    <row r="689" spans="1:10" ht="60" customHeight="1" x14ac:dyDescent="0.25">
      <c r="A689" s="1">
        <f t="shared" si="10"/>
        <v>677</v>
      </c>
      <c r="B689" s="92"/>
      <c r="C689" s="29"/>
      <c r="D689" s="98"/>
      <c r="E689" s="100"/>
      <c r="F689" s="163"/>
      <c r="G689" s="166"/>
      <c r="H689" s="61"/>
      <c r="I689" s="254"/>
      <c r="J689" s="255"/>
    </row>
    <row r="690" spans="1:10" ht="60" customHeight="1" x14ac:dyDescent="0.25">
      <c r="A690" s="1">
        <f t="shared" si="10"/>
        <v>678</v>
      </c>
      <c r="B690" s="92"/>
      <c r="C690" s="29"/>
      <c r="D690" s="98"/>
      <c r="E690" s="100"/>
      <c r="F690" s="163"/>
      <c r="G690" s="166"/>
      <c r="H690" s="61"/>
      <c r="I690" s="254"/>
      <c r="J690" s="255"/>
    </row>
    <row r="691" spans="1:10" ht="60" customHeight="1" x14ac:dyDescent="0.25">
      <c r="A691" s="1">
        <f t="shared" si="10"/>
        <v>679</v>
      </c>
      <c r="B691" s="92"/>
      <c r="C691" s="29"/>
      <c r="D691" s="98"/>
      <c r="E691" s="100"/>
      <c r="F691" s="164"/>
      <c r="G691" s="166"/>
      <c r="H691" s="61"/>
      <c r="I691" s="254"/>
      <c r="J691" s="255"/>
    </row>
    <row r="692" spans="1:10" ht="60" customHeight="1" x14ac:dyDescent="0.25">
      <c r="A692" s="1">
        <f t="shared" si="10"/>
        <v>680</v>
      </c>
      <c r="B692" s="92"/>
      <c r="C692" s="29"/>
      <c r="D692" s="98"/>
      <c r="E692" s="100"/>
      <c r="F692" s="164"/>
      <c r="G692" s="166"/>
      <c r="H692" s="61"/>
      <c r="I692" s="254"/>
      <c r="J692" s="255"/>
    </row>
    <row r="693" spans="1:10" ht="60" customHeight="1" x14ac:dyDescent="0.25">
      <c r="A693" s="1">
        <f t="shared" si="10"/>
        <v>681</v>
      </c>
      <c r="B693" s="92"/>
      <c r="C693" s="29"/>
      <c r="D693" s="98"/>
      <c r="E693" s="100"/>
      <c r="F693" s="163"/>
      <c r="G693" s="166"/>
      <c r="H693" s="61"/>
      <c r="I693" s="254"/>
      <c r="J693" s="255"/>
    </row>
    <row r="694" spans="1:10" ht="60" customHeight="1" x14ac:dyDescent="0.25">
      <c r="A694" s="1">
        <f t="shared" si="10"/>
        <v>682</v>
      </c>
      <c r="B694" s="92"/>
      <c r="C694" s="29"/>
      <c r="D694" s="98"/>
      <c r="E694" s="100"/>
      <c r="F694" s="163"/>
      <c r="G694" s="166"/>
      <c r="H694" s="61"/>
      <c r="I694" s="254"/>
      <c r="J694" s="255"/>
    </row>
    <row r="695" spans="1:10" ht="60" customHeight="1" x14ac:dyDescent="0.25">
      <c r="A695" s="1">
        <f t="shared" si="10"/>
        <v>683</v>
      </c>
      <c r="B695" s="92"/>
      <c r="C695" s="29"/>
      <c r="D695" s="98"/>
      <c r="E695" s="100"/>
      <c r="F695" s="163"/>
      <c r="G695" s="166"/>
      <c r="H695" s="61"/>
      <c r="I695" s="254"/>
      <c r="J695" s="255"/>
    </row>
    <row r="696" spans="1:10" ht="60" customHeight="1" x14ac:dyDescent="0.25">
      <c r="A696" s="1">
        <f t="shared" si="10"/>
        <v>684</v>
      </c>
      <c r="B696" s="92"/>
      <c r="C696" s="29"/>
      <c r="D696" s="98"/>
      <c r="E696" s="100"/>
      <c r="F696" s="163"/>
      <c r="G696" s="166"/>
      <c r="H696" s="61"/>
      <c r="I696" s="254"/>
      <c r="J696" s="255"/>
    </row>
    <row r="697" spans="1:10" ht="60" customHeight="1" x14ac:dyDescent="0.25">
      <c r="A697" s="1">
        <f t="shared" si="10"/>
        <v>685</v>
      </c>
      <c r="B697" s="92"/>
      <c r="C697" s="29"/>
      <c r="D697" s="98"/>
      <c r="E697" s="100"/>
      <c r="F697" s="163"/>
      <c r="G697" s="166"/>
      <c r="H697" s="61"/>
      <c r="I697" s="254"/>
      <c r="J697" s="255"/>
    </row>
    <row r="698" spans="1:10" ht="60" customHeight="1" x14ac:dyDescent="0.25">
      <c r="A698" s="1">
        <f t="shared" si="10"/>
        <v>686</v>
      </c>
      <c r="B698" s="92"/>
      <c r="C698" s="29"/>
      <c r="D698" s="98"/>
      <c r="E698" s="100"/>
      <c r="F698" s="163"/>
      <c r="G698" s="166"/>
      <c r="H698" s="61"/>
      <c r="I698" s="254"/>
      <c r="J698" s="255"/>
    </row>
    <row r="699" spans="1:10" ht="60" customHeight="1" x14ac:dyDescent="0.25">
      <c r="A699" s="1">
        <f t="shared" si="10"/>
        <v>687</v>
      </c>
      <c r="B699" s="92"/>
      <c r="C699" s="29"/>
      <c r="D699" s="98"/>
      <c r="E699" s="100"/>
      <c r="F699" s="163"/>
      <c r="G699" s="166"/>
      <c r="H699" s="61"/>
      <c r="I699" s="254"/>
      <c r="J699" s="255"/>
    </row>
    <row r="700" spans="1:10" ht="60" customHeight="1" x14ac:dyDescent="0.25">
      <c r="A700" s="1">
        <f t="shared" si="10"/>
        <v>688</v>
      </c>
      <c r="B700" s="92"/>
      <c r="C700" s="29"/>
      <c r="D700" s="98"/>
      <c r="E700" s="100"/>
      <c r="F700" s="163"/>
      <c r="G700" s="166"/>
      <c r="H700" s="61"/>
      <c r="I700" s="254"/>
      <c r="J700" s="255"/>
    </row>
    <row r="701" spans="1:10" ht="60" customHeight="1" x14ac:dyDescent="0.25">
      <c r="A701" s="1">
        <f t="shared" si="10"/>
        <v>689</v>
      </c>
      <c r="B701" s="92"/>
      <c r="C701" s="29"/>
      <c r="D701" s="98"/>
      <c r="E701" s="100"/>
      <c r="F701" s="164"/>
      <c r="G701" s="166"/>
      <c r="H701" s="61"/>
      <c r="I701" s="254"/>
      <c r="J701" s="255"/>
    </row>
    <row r="702" spans="1:10" ht="60" customHeight="1" x14ac:dyDescent="0.25">
      <c r="A702" s="1">
        <f t="shared" si="10"/>
        <v>690</v>
      </c>
      <c r="B702" s="92"/>
      <c r="C702" s="29"/>
      <c r="D702" s="98"/>
      <c r="E702" s="100"/>
      <c r="F702" s="164"/>
      <c r="G702" s="166"/>
      <c r="H702" s="61"/>
      <c r="I702" s="254"/>
      <c r="J702" s="255"/>
    </row>
    <row r="703" spans="1:10" ht="60" customHeight="1" x14ac:dyDescent="0.25">
      <c r="A703" s="1">
        <f t="shared" si="10"/>
        <v>691</v>
      </c>
      <c r="B703" s="92"/>
      <c r="C703" s="29"/>
      <c r="D703" s="98"/>
      <c r="E703" s="100"/>
      <c r="F703" s="163"/>
      <c r="G703" s="166"/>
      <c r="H703" s="61"/>
      <c r="I703" s="254"/>
      <c r="J703" s="255"/>
    </row>
    <row r="704" spans="1:10" ht="60" customHeight="1" x14ac:dyDescent="0.25">
      <c r="A704" s="1">
        <f t="shared" si="10"/>
        <v>692</v>
      </c>
      <c r="B704" s="92"/>
      <c r="C704" s="29"/>
      <c r="D704" s="98"/>
      <c r="E704" s="100"/>
      <c r="F704" s="163"/>
      <c r="G704" s="166"/>
      <c r="H704" s="61"/>
      <c r="I704" s="254"/>
      <c r="J704" s="255"/>
    </row>
    <row r="705" spans="1:10" ht="60" customHeight="1" x14ac:dyDescent="0.25">
      <c r="A705" s="1">
        <f t="shared" si="10"/>
        <v>693</v>
      </c>
      <c r="B705" s="92"/>
      <c r="C705" s="29"/>
      <c r="D705" s="98"/>
      <c r="E705" s="100"/>
      <c r="F705" s="163"/>
      <c r="G705" s="166"/>
      <c r="H705" s="61"/>
      <c r="I705" s="254"/>
      <c r="J705" s="255"/>
    </row>
    <row r="706" spans="1:10" ht="60" customHeight="1" x14ac:dyDescent="0.25">
      <c r="A706" s="1">
        <f t="shared" ref="A706:A769" si="11">ROW(A694)</f>
        <v>694</v>
      </c>
      <c r="B706" s="92"/>
      <c r="C706" s="29"/>
      <c r="D706" s="98"/>
      <c r="E706" s="100"/>
      <c r="F706" s="163"/>
      <c r="G706" s="166"/>
      <c r="H706" s="61"/>
      <c r="I706" s="254"/>
      <c r="J706" s="255"/>
    </row>
    <row r="707" spans="1:10" ht="60" customHeight="1" x14ac:dyDescent="0.25">
      <c r="A707" s="1">
        <f t="shared" si="11"/>
        <v>695</v>
      </c>
      <c r="B707" s="92"/>
      <c r="C707" s="29"/>
      <c r="D707" s="98"/>
      <c r="E707" s="100"/>
      <c r="F707" s="163"/>
      <c r="G707" s="166"/>
      <c r="H707" s="61"/>
      <c r="I707" s="254"/>
      <c r="J707" s="255"/>
    </row>
    <row r="708" spans="1:10" ht="60" customHeight="1" x14ac:dyDescent="0.25">
      <c r="A708" s="1">
        <f t="shared" si="11"/>
        <v>696</v>
      </c>
      <c r="B708" s="92"/>
      <c r="C708" s="29"/>
      <c r="D708" s="98"/>
      <c r="E708" s="100"/>
      <c r="F708" s="163"/>
      <c r="G708" s="166"/>
      <c r="H708" s="61"/>
      <c r="I708" s="254"/>
      <c r="J708" s="255"/>
    </row>
    <row r="709" spans="1:10" ht="60" customHeight="1" x14ac:dyDescent="0.25">
      <c r="A709" s="1">
        <f t="shared" si="11"/>
        <v>697</v>
      </c>
      <c r="B709" s="92"/>
      <c r="C709" s="29"/>
      <c r="D709" s="98"/>
      <c r="E709" s="100"/>
      <c r="F709" s="163"/>
      <c r="G709" s="166"/>
      <c r="H709" s="61"/>
      <c r="I709" s="254"/>
      <c r="J709" s="255"/>
    </row>
    <row r="710" spans="1:10" ht="60" customHeight="1" x14ac:dyDescent="0.25">
      <c r="A710" s="1">
        <f t="shared" si="11"/>
        <v>698</v>
      </c>
      <c r="B710" s="92"/>
      <c r="C710" s="29"/>
      <c r="D710" s="98"/>
      <c r="E710" s="100"/>
      <c r="F710" s="163"/>
      <c r="G710" s="166"/>
      <c r="H710" s="61"/>
      <c r="I710" s="254"/>
      <c r="J710" s="255"/>
    </row>
    <row r="711" spans="1:10" ht="60" customHeight="1" x14ac:dyDescent="0.25">
      <c r="A711" s="1">
        <f t="shared" si="11"/>
        <v>699</v>
      </c>
      <c r="B711" s="92"/>
      <c r="C711" s="29"/>
      <c r="D711" s="98"/>
      <c r="E711" s="100"/>
      <c r="F711" s="164"/>
      <c r="G711" s="166"/>
      <c r="H711" s="61"/>
      <c r="I711" s="254"/>
      <c r="J711" s="255"/>
    </row>
    <row r="712" spans="1:10" ht="60" customHeight="1" x14ac:dyDescent="0.25">
      <c r="A712" s="1">
        <f t="shared" si="11"/>
        <v>700</v>
      </c>
      <c r="B712" s="92"/>
      <c r="C712" s="29"/>
      <c r="D712" s="98"/>
      <c r="E712" s="100"/>
      <c r="F712" s="164"/>
      <c r="G712" s="166"/>
      <c r="H712" s="61"/>
      <c r="I712" s="254"/>
      <c r="J712" s="255"/>
    </row>
    <row r="713" spans="1:10" ht="60" customHeight="1" x14ac:dyDescent="0.25">
      <c r="A713" s="1">
        <f t="shared" si="11"/>
        <v>701</v>
      </c>
      <c r="B713" s="92"/>
      <c r="C713" s="29"/>
      <c r="D713" s="98"/>
      <c r="E713" s="100"/>
      <c r="F713" s="163"/>
      <c r="G713" s="166"/>
      <c r="H713" s="61"/>
      <c r="I713" s="254"/>
      <c r="J713" s="255"/>
    </row>
    <row r="714" spans="1:10" ht="60" customHeight="1" x14ac:dyDescent="0.25">
      <c r="A714" s="1">
        <f t="shared" si="11"/>
        <v>702</v>
      </c>
      <c r="B714" s="92"/>
      <c r="C714" s="29"/>
      <c r="D714" s="98"/>
      <c r="E714" s="100"/>
      <c r="F714" s="163"/>
      <c r="G714" s="166"/>
      <c r="H714" s="61"/>
      <c r="I714" s="254"/>
      <c r="J714" s="255"/>
    </row>
    <row r="715" spans="1:10" ht="60" customHeight="1" x14ac:dyDescent="0.25">
      <c r="A715" s="1">
        <f t="shared" si="11"/>
        <v>703</v>
      </c>
      <c r="B715" s="92"/>
      <c r="C715" s="29"/>
      <c r="D715" s="98"/>
      <c r="E715" s="100"/>
      <c r="F715" s="163"/>
      <c r="G715" s="166"/>
      <c r="H715" s="61"/>
      <c r="I715" s="254"/>
      <c r="J715" s="255"/>
    </row>
    <row r="716" spans="1:10" ht="60" customHeight="1" x14ac:dyDescent="0.25">
      <c r="A716" s="1">
        <f t="shared" si="11"/>
        <v>704</v>
      </c>
      <c r="B716" s="92"/>
      <c r="C716" s="29"/>
      <c r="D716" s="98"/>
      <c r="E716" s="100"/>
      <c r="F716" s="163"/>
      <c r="G716" s="166"/>
      <c r="H716" s="61"/>
      <c r="I716" s="254"/>
      <c r="J716" s="255"/>
    </row>
    <row r="717" spans="1:10" ht="60" customHeight="1" x14ac:dyDescent="0.25">
      <c r="A717" s="1">
        <f t="shared" si="11"/>
        <v>705</v>
      </c>
      <c r="B717" s="92"/>
      <c r="C717" s="29"/>
      <c r="D717" s="98"/>
      <c r="E717" s="100"/>
      <c r="F717" s="163"/>
      <c r="G717" s="166"/>
      <c r="H717" s="61"/>
      <c r="I717" s="254"/>
      <c r="J717" s="255"/>
    </row>
    <row r="718" spans="1:10" ht="60" customHeight="1" x14ac:dyDescent="0.25">
      <c r="A718" s="1">
        <f t="shared" si="11"/>
        <v>706</v>
      </c>
      <c r="B718" s="92"/>
      <c r="C718" s="29"/>
      <c r="D718" s="98"/>
      <c r="E718" s="100"/>
      <c r="F718" s="163"/>
      <c r="G718" s="166"/>
      <c r="H718" s="61"/>
      <c r="I718" s="254"/>
      <c r="J718" s="255"/>
    </row>
    <row r="719" spans="1:10" ht="60" customHeight="1" x14ac:dyDescent="0.25">
      <c r="A719" s="1">
        <f t="shared" si="11"/>
        <v>707</v>
      </c>
      <c r="B719" s="92"/>
      <c r="C719" s="29"/>
      <c r="D719" s="98"/>
      <c r="E719" s="100"/>
      <c r="F719" s="163"/>
      <c r="G719" s="166"/>
      <c r="H719" s="61"/>
      <c r="I719" s="254"/>
      <c r="J719" s="255"/>
    </row>
    <row r="720" spans="1:10" ht="60" customHeight="1" x14ac:dyDescent="0.25">
      <c r="A720" s="1">
        <f t="shared" si="11"/>
        <v>708</v>
      </c>
      <c r="B720" s="92"/>
      <c r="C720" s="29"/>
      <c r="D720" s="98"/>
      <c r="E720" s="100"/>
      <c r="F720" s="163"/>
      <c r="G720" s="166"/>
      <c r="H720" s="61"/>
      <c r="I720" s="254"/>
      <c r="J720" s="255"/>
    </row>
    <row r="721" spans="1:10" ht="60" customHeight="1" x14ac:dyDescent="0.25">
      <c r="A721" s="1">
        <f t="shared" si="11"/>
        <v>709</v>
      </c>
      <c r="B721" s="92"/>
      <c r="C721" s="29"/>
      <c r="D721" s="98"/>
      <c r="E721" s="100"/>
      <c r="F721" s="164"/>
      <c r="G721" s="166"/>
      <c r="H721" s="61"/>
      <c r="I721" s="254"/>
      <c r="J721" s="255"/>
    </row>
    <row r="722" spans="1:10" ht="60" customHeight="1" x14ac:dyDescent="0.25">
      <c r="A722" s="1">
        <f t="shared" si="11"/>
        <v>710</v>
      </c>
      <c r="B722" s="92"/>
      <c r="C722" s="29"/>
      <c r="D722" s="98"/>
      <c r="E722" s="100"/>
      <c r="F722" s="164"/>
      <c r="G722" s="166"/>
      <c r="H722" s="61"/>
      <c r="I722" s="254"/>
      <c r="J722" s="255"/>
    </row>
    <row r="723" spans="1:10" ht="60" customHeight="1" x14ac:dyDescent="0.25">
      <c r="A723" s="1">
        <f t="shared" si="11"/>
        <v>711</v>
      </c>
      <c r="B723" s="92"/>
      <c r="C723" s="29"/>
      <c r="D723" s="98"/>
      <c r="E723" s="100"/>
      <c r="F723" s="163"/>
      <c r="G723" s="166"/>
      <c r="H723" s="61"/>
      <c r="I723" s="254"/>
      <c r="J723" s="255"/>
    </row>
    <row r="724" spans="1:10" ht="60" customHeight="1" x14ac:dyDescent="0.25">
      <c r="A724" s="1">
        <f t="shared" si="11"/>
        <v>712</v>
      </c>
      <c r="B724" s="92"/>
      <c r="C724" s="29"/>
      <c r="D724" s="98"/>
      <c r="E724" s="100"/>
      <c r="F724" s="163"/>
      <c r="G724" s="166"/>
      <c r="H724" s="61"/>
      <c r="I724" s="254"/>
      <c r="J724" s="255"/>
    </row>
    <row r="725" spans="1:10" ht="60" customHeight="1" x14ac:dyDescent="0.25">
      <c r="A725" s="1">
        <f t="shared" si="11"/>
        <v>713</v>
      </c>
      <c r="B725" s="92"/>
      <c r="C725" s="29"/>
      <c r="D725" s="98"/>
      <c r="E725" s="100"/>
      <c r="F725" s="163"/>
      <c r="G725" s="166"/>
      <c r="H725" s="61"/>
      <c r="I725" s="254"/>
      <c r="J725" s="255"/>
    </row>
    <row r="726" spans="1:10" ht="60" customHeight="1" x14ac:dyDescent="0.25">
      <c r="A726" s="1">
        <f t="shared" si="11"/>
        <v>714</v>
      </c>
      <c r="B726" s="92"/>
      <c r="C726" s="29"/>
      <c r="D726" s="98"/>
      <c r="E726" s="100"/>
      <c r="F726" s="163"/>
      <c r="G726" s="166"/>
      <c r="H726" s="61"/>
      <c r="I726" s="254"/>
      <c r="J726" s="255"/>
    </row>
    <row r="727" spans="1:10" ht="60" customHeight="1" x14ac:dyDescent="0.25">
      <c r="A727" s="1">
        <f t="shared" si="11"/>
        <v>715</v>
      </c>
      <c r="B727" s="92"/>
      <c r="C727" s="29"/>
      <c r="D727" s="98"/>
      <c r="E727" s="100"/>
      <c r="F727" s="163"/>
      <c r="G727" s="166"/>
      <c r="H727" s="61"/>
      <c r="I727" s="254"/>
      <c r="J727" s="255"/>
    </row>
    <row r="728" spans="1:10" ht="60" customHeight="1" x14ac:dyDescent="0.25">
      <c r="A728" s="1">
        <f t="shared" si="11"/>
        <v>716</v>
      </c>
      <c r="B728" s="92"/>
      <c r="C728" s="29"/>
      <c r="D728" s="98"/>
      <c r="E728" s="100"/>
      <c r="F728" s="163"/>
      <c r="G728" s="166"/>
      <c r="H728" s="61"/>
      <c r="I728" s="254"/>
      <c r="J728" s="255"/>
    </row>
    <row r="729" spans="1:10" ht="60" customHeight="1" x14ac:dyDescent="0.25">
      <c r="A729" s="1">
        <f t="shared" si="11"/>
        <v>717</v>
      </c>
      <c r="B729" s="92"/>
      <c r="C729" s="29"/>
      <c r="D729" s="98"/>
      <c r="E729" s="100"/>
      <c r="F729" s="163"/>
      <c r="G729" s="166"/>
      <c r="H729" s="61"/>
      <c r="I729" s="254"/>
      <c r="J729" s="255"/>
    </row>
    <row r="730" spans="1:10" ht="60" customHeight="1" x14ac:dyDescent="0.25">
      <c r="A730" s="1">
        <f t="shared" si="11"/>
        <v>718</v>
      </c>
      <c r="B730" s="92"/>
      <c r="C730" s="29"/>
      <c r="D730" s="98"/>
      <c r="E730" s="100"/>
      <c r="F730" s="163"/>
      <c r="G730" s="166"/>
      <c r="H730" s="61"/>
      <c r="I730" s="254"/>
      <c r="J730" s="255"/>
    </row>
    <row r="731" spans="1:10" ht="60" customHeight="1" x14ac:dyDescent="0.25">
      <c r="A731" s="1">
        <f t="shared" si="11"/>
        <v>719</v>
      </c>
      <c r="B731" s="92"/>
      <c r="C731" s="29"/>
      <c r="D731" s="98"/>
      <c r="E731" s="100"/>
      <c r="F731" s="164"/>
      <c r="G731" s="166"/>
      <c r="H731" s="61"/>
      <c r="I731" s="254"/>
      <c r="J731" s="255"/>
    </row>
    <row r="732" spans="1:10" ht="60" customHeight="1" x14ac:dyDescent="0.25">
      <c r="A732" s="1">
        <f t="shared" si="11"/>
        <v>720</v>
      </c>
      <c r="B732" s="92"/>
      <c r="C732" s="29"/>
      <c r="D732" s="98"/>
      <c r="E732" s="100"/>
      <c r="F732" s="164"/>
      <c r="G732" s="166"/>
      <c r="H732" s="61"/>
      <c r="I732" s="254"/>
      <c r="J732" s="255"/>
    </row>
    <row r="733" spans="1:10" ht="60" customHeight="1" x14ac:dyDescent="0.25">
      <c r="A733" s="1">
        <f t="shared" si="11"/>
        <v>721</v>
      </c>
      <c r="B733" s="92"/>
      <c r="C733" s="29"/>
      <c r="D733" s="98"/>
      <c r="E733" s="100"/>
      <c r="F733" s="163"/>
      <c r="G733" s="166"/>
      <c r="H733" s="61"/>
      <c r="I733" s="254"/>
      <c r="J733" s="255"/>
    </row>
    <row r="734" spans="1:10" ht="60" customHeight="1" x14ac:dyDescent="0.25">
      <c r="A734" s="1">
        <f t="shared" si="11"/>
        <v>722</v>
      </c>
      <c r="B734" s="92"/>
      <c r="C734" s="29"/>
      <c r="D734" s="98"/>
      <c r="E734" s="100"/>
      <c r="F734" s="163"/>
      <c r="G734" s="166"/>
      <c r="H734" s="61"/>
      <c r="I734" s="254"/>
      <c r="J734" s="255"/>
    </row>
    <row r="735" spans="1:10" ht="60" customHeight="1" x14ac:dyDescent="0.25">
      <c r="A735" s="1">
        <f t="shared" si="11"/>
        <v>723</v>
      </c>
      <c r="B735" s="92"/>
      <c r="C735" s="29"/>
      <c r="D735" s="98"/>
      <c r="E735" s="100"/>
      <c r="F735" s="163"/>
      <c r="G735" s="166"/>
      <c r="H735" s="61"/>
      <c r="I735" s="254"/>
      <c r="J735" s="255"/>
    </row>
    <row r="736" spans="1:10" ht="60" customHeight="1" x14ac:dyDescent="0.25">
      <c r="A736" s="1">
        <f t="shared" si="11"/>
        <v>724</v>
      </c>
      <c r="B736" s="92"/>
      <c r="C736" s="29"/>
      <c r="D736" s="98"/>
      <c r="E736" s="100"/>
      <c r="F736" s="163"/>
      <c r="G736" s="166"/>
      <c r="H736" s="61"/>
      <c r="I736" s="254"/>
      <c r="J736" s="255"/>
    </row>
    <row r="737" spans="1:10" ht="60" customHeight="1" x14ac:dyDescent="0.25">
      <c r="A737" s="1">
        <f t="shared" si="11"/>
        <v>725</v>
      </c>
      <c r="B737" s="92"/>
      <c r="C737" s="29"/>
      <c r="D737" s="98"/>
      <c r="E737" s="100"/>
      <c r="F737" s="163"/>
      <c r="G737" s="166"/>
      <c r="H737" s="61"/>
      <c r="I737" s="254"/>
      <c r="J737" s="255"/>
    </row>
    <row r="738" spans="1:10" ht="60" customHeight="1" x14ac:dyDescent="0.25">
      <c r="A738" s="1">
        <f t="shared" si="11"/>
        <v>726</v>
      </c>
      <c r="B738" s="92"/>
      <c r="C738" s="29"/>
      <c r="D738" s="98"/>
      <c r="E738" s="100"/>
      <c r="F738" s="163"/>
      <c r="G738" s="166"/>
      <c r="H738" s="61"/>
      <c r="I738" s="254"/>
      <c r="J738" s="255"/>
    </row>
    <row r="739" spans="1:10" ht="60" customHeight="1" x14ac:dyDescent="0.25">
      <c r="A739" s="1">
        <f t="shared" si="11"/>
        <v>727</v>
      </c>
      <c r="B739" s="92"/>
      <c r="C739" s="29"/>
      <c r="D739" s="98"/>
      <c r="E739" s="100"/>
      <c r="F739" s="163"/>
      <c r="G739" s="166"/>
      <c r="H739" s="61"/>
      <c r="I739" s="254"/>
      <c r="J739" s="255"/>
    </row>
    <row r="740" spans="1:10" ht="60" customHeight="1" x14ac:dyDescent="0.25">
      <c r="A740" s="1">
        <f t="shared" si="11"/>
        <v>728</v>
      </c>
      <c r="B740" s="92"/>
      <c r="C740" s="29"/>
      <c r="D740" s="98"/>
      <c r="E740" s="100"/>
      <c r="F740" s="163"/>
      <c r="G740" s="166"/>
      <c r="H740" s="61"/>
      <c r="I740" s="254"/>
      <c r="J740" s="255"/>
    </row>
    <row r="741" spans="1:10" ht="60" customHeight="1" x14ac:dyDescent="0.25">
      <c r="A741" s="1">
        <f t="shared" si="11"/>
        <v>729</v>
      </c>
      <c r="B741" s="92"/>
      <c r="C741" s="29"/>
      <c r="D741" s="98"/>
      <c r="E741" s="100"/>
      <c r="F741" s="164"/>
      <c r="G741" s="166"/>
      <c r="H741" s="61"/>
      <c r="I741" s="254"/>
      <c r="J741" s="255"/>
    </row>
    <row r="742" spans="1:10" ht="60" customHeight="1" x14ac:dyDescent="0.25">
      <c r="A742" s="1">
        <f t="shared" si="11"/>
        <v>730</v>
      </c>
      <c r="B742" s="92"/>
      <c r="C742" s="29"/>
      <c r="D742" s="98"/>
      <c r="E742" s="100"/>
      <c r="F742" s="164"/>
      <c r="G742" s="166"/>
      <c r="H742" s="61"/>
      <c r="I742" s="254"/>
      <c r="J742" s="255"/>
    </row>
    <row r="743" spans="1:10" ht="60" customHeight="1" x14ac:dyDescent="0.25">
      <c r="A743" s="1">
        <f t="shared" si="11"/>
        <v>731</v>
      </c>
      <c r="B743" s="92"/>
      <c r="C743" s="29"/>
      <c r="D743" s="98"/>
      <c r="E743" s="100"/>
      <c r="F743" s="163"/>
      <c r="G743" s="166"/>
      <c r="H743" s="61"/>
      <c r="I743" s="254"/>
      <c r="J743" s="255"/>
    </row>
    <row r="744" spans="1:10" ht="60" customHeight="1" x14ac:dyDescent="0.25">
      <c r="A744" s="1">
        <f t="shared" si="11"/>
        <v>732</v>
      </c>
      <c r="B744" s="92"/>
      <c r="C744" s="29"/>
      <c r="D744" s="98"/>
      <c r="E744" s="100"/>
      <c r="F744" s="163"/>
      <c r="G744" s="166"/>
      <c r="H744" s="61"/>
      <c r="I744" s="254"/>
      <c r="J744" s="255"/>
    </row>
    <row r="745" spans="1:10" ht="60" customHeight="1" x14ac:dyDescent="0.25">
      <c r="A745" s="1">
        <f t="shared" si="11"/>
        <v>733</v>
      </c>
      <c r="B745" s="92"/>
      <c r="C745" s="29"/>
      <c r="D745" s="98"/>
      <c r="E745" s="100"/>
      <c r="F745" s="163"/>
      <c r="G745" s="166"/>
      <c r="H745" s="61"/>
      <c r="I745" s="254"/>
      <c r="J745" s="255"/>
    </row>
    <row r="746" spans="1:10" ht="60" customHeight="1" x14ac:dyDescent="0.25">
      <c r="A746" s="1">
        <f t="shared" si="11"/>
        <v>734</v>
      </c>
      <c r="B746" s="92"/>
      <c r="C746" s="29"/>
      <c r="D746" s="98"/>
      <c r="E746" s="100"/>
      <c r="F746" s="163"/>
      <c r="G746" s="166"/>
      <c r="H746" s="61"/>
      <c r="I746" s="254"/>
      <c r="J746" s="255"/>
    </row>
    <row r="747" spans="1:10" ht="60" customHeight="1" x14ac:dyDescent="0.25">
      <c r="A747" s="1">
        <f t="shared" si="11"/>
        <v>735</v>
      </c>
      <c r="B747" s="92"/>
      <c r="C747" s="29"/>
      <c r="D747" s="98"/>
      <c r="E747" s="100"/>
      <c r="F747" s="163"/>
      <c r="G747" s="166"/>
      <c r="H747" s="61"/>
      <c r="I747" s="254"/>
      <c r="J747" s="255"/>
    </row>
    <row r="748" spans="1:10" ht="60" customHeight="1" x14ac:dyDescent="0.25">
      <c r="A748" s="1">
        <f t="shared" si="11"/>
        <v>736</v>
      </c>
      <c r="B748" s="92"/>
      <c r="C748" s="29"/>
      <c r="D748" s="98"/>
      <c r="E748" s="100"/>
      <c r="F748" s="163"/>
      <c r="G748" s="166"/>
      <c r="H748" s="61"/>
      <c r="I748" s="254"/>
      <c r="J748" s="255"/>
    </row>
    <row r="749" spans="1:10" ht="60" customHeight="1" x14ac:dyDescent="0.25">
      <c r="A749" s="1">
        <f t="shared" si="11"/>
        <v>737</v>
      </c>
      <c r="B749" s="92"/>
      <c r="C749" s="29"/>
      <c r="D749" s="98"/>
      <c r="E749" s="100"/>
      <c r="F749" s="163"/>
      <c r="G749" s="166"/>
      <c r="H749" s="61"/>
      <c r="I749" s="254"/>
      <c r="J749" s="255"/>
    </row>
    <row r="750" spans="1:10" ht="60" customHeight="1" x14ac:dyDescent="0.25">
      <c r="A750" s="1">
        <f t="shared" si="11"/>
        <v>738</v>
      </c>
      <c r="B750" s="92"/>
      <c r="C750" s="29"/>
      <c r="D750" s="98"/>
      <c r="E750" s="100"/>
      <c r="F750" s="163"/>
      <c r="G750" s="166"/>
      <c r="H750" s="61"/>
      <c r="I750" s="254"/>
      <c r="J750" s="255"/>
    </row>
    <row r="751" spans="1:10" ht="60" customHeight="1" x14ac:dyDescent="0.25">
      <c r="A751" s="1">
        <f t="shared" si="11"/>
        <v>739</v>
      </c>
      <c r="B751" s="92"/>
      <c r="C751" s="29"/>
      <c r="D751" s="98"/>
      <c r="E751" s="100"/>
      <c r="F751" s="164"/>
      <c r="G751" s="166"/>
      <c r="H751" s="61"/>
      <c r="I751" s="254"/>
      <c r="J751" s="255"/>
    </row>
    <row r="752" spans="1:10" ht="60" customHeight="1" x14ac:dyDescent="0.25">
      <c r="A752" s="1">
        <f t="shared" si="11"/>
        <v>740</v>
      </c>
      <c r="B752" s="92"/>
      <c r="C752" s="29"/>
      <c r="D752" s="98"/>
      <c r="E752" s="100"/>
      <c r="F752" s="164"/>
      <c r="G752" s="166"/>
      <c r="H752" s="61"/>
      <c r="I752" s="254"/>
      <c r="J752" s="255"/>
    </row>
    <row r="753" spans="1:10" ht="60" customHeight="1" x14ac:dyDescent="0.25">
      <c r="A753" s="1">
        <f t="shared" si="11"/>
        <v>741</v>
      </c>
      <c r="B753" s="92"/>
      <c r="C753" s="29"/>
      <c r="D753" s="98"/>
      <c r="E753" s="100"/>
      <c r="F753" s="163"/>
      <c r="G753" s="166"/>
      <c r="H753" s="61"/>
      <c r="I753" s="254"/>
      <c r="J753" s="255"/>
    </row>
    <row r="754" spans="1:10" ht="60" customHeight="1" x14ac:dyDescent="0.25">
      <c r="A754" s="1">
        <f t="shared" si="11"/>
        <v>742</v>
      </c>
      <c r="B754" s="92"/>
      <c r="C754" s="29"/>
      <c r="D754" s="98"/>
      <c r="E754" s="100"/>
      <c r="F754" s="163"/>
      <c r="G754" s="166"/>
      <c r="H754" s="61"/>
      <c r="I754" s="254"/>
      <c r="J754" s="255"/>
    </row>
    <row r="755" spans="1:10" ht="60" customHeight="1" x14ac:dyDescent="0.25">
      <c r="A755" s="1">
        <f t="shared" si="11"/>
        <v>743</v>
      </c>
      <c r="B755" s="92"/>
      <c r="C755" s="29"/>
      <c r="D755" s="98"/>
      <c r="E755" s="100"/>
      <c r="F755" s="163"/>
      <c r="G755" s="166"/>
      <c r="H755" s="61"/>
      <c r="I755" s="254"/>
      <c r="J755" s="255"/>
    </row>
    <row r="756" spans="1:10" ht="60" customHeight="1" x14ac:dyDescent="0.25">
      <c r="A756" s="1">
        <f t="shared" si="11"/>
        <v>744</v>
      </c>
      <c r="B756" s="92"/>
      <c r="C756" s="29"/>
      <c r="D756" s="98"/>
      <c r="E756" s="100"/>
      <c r="F756" s="163"/>
      <c r="G756" s="166"/>
      <c r="H756" s="61"/>
      <c r="I756" s="254"/>
      <c r="J756" s="255"/>
    </row>
    <row r="757" spans="1:10" ht="60" customHeight="1" x14ac:dyDescent="0.25">
      <c r="A757" s="1">
        <f t="shared" si="11"/>
        <v>745</v>
      </c>
      <c r="B757" s="92"/>
      <c r="C757" s="29"/>
      <c r="D757" s="98"/>
      <c r="E757" s="100"/>
      <c r="F757" s="163"/>
      <c r="G757" s="166"/>
      <c r="H757" s="61"/>
      <c r="I757" s="254"/>
      <c r="J757" s="255"/>
    </row>
    <row r="758" spans="1:10" ht="60" customHeight="1" x14ac:dyDescent="0.25">
      <c r="A758" s="1">
        <f t="shared" si="11"/>
        <v>746</v>
      </c>
      <c r="B758" s="92"/>
      <c r="C758" s="29"/>
      <c r="D758" s="98"/>
      <c r="E758" s="100"/>
      <c r="F758" s="163"/>
      <c r="G758" s="166"/>
      <c r="H758" s="61"/>
      <c r="I758" s="254"/>
      <c r="J758" s="255"/>
    </row>
    <row r="759" spans="1:10" ht="60" customHeight="1" x14ac:dyDescent="0.25">
      <c r="A759" s="1">
        <f t="shared" si="11"/>
        <v>747</v>
      </c>
      <c r="B759" s="92"/>
      <c r="C759" s="29"/>
      <c r="D759" s="98"/>
      <c r="E759" s="100"/>
      <c r="F759" s="163"/>
      <c r="G759" s="166"/>
      <c r="H759" s="61"/>
      <c r="I759" s="254"/>
      <c r="J759" s="255"/>
    </row>
    <row r="760" spans="1:10" ht="60" customHeight="1" x14ac:dyDescent="0.25">
      <c r="A760" s="1">
        <f t="shared" si="11"/>
        <v>748</v>
      </c>
      <c r="B760" s="92"/>
      <c r="C760" s="29"/>
      <c r="D760" s="98"/>
      <c r="E760" s="100"/>
      <c r="F760" s="163"/>
      <c r="G760" s="166"/>
      <c r="H760" s="61"/>
      <c r="I760" s="254"/>
      <c r="J760" s="255"/>
    </row>
    <row r="761" spans="1:10" ht="60" customHeight="1" x14ac:dyDescent="0.25">
      <c r="A761" s="1">
        <f t="shared" si="11"/>
        <v>749</v>
      </c>
      <c r="B761" s="92"/>
      <c r="C761" s="29"/>
      <c r="D761" s="98"/>
      <c r="E761" s="100"/>
      <c r="F761" s="164"/>
      <c r="G761" s="166"/>
      <c r="H761" s="61"/>
      <c r="I761" s="254"/>
      <c r="J761" s="255"/>
    </row>
    <row r="762" spans="1:10" ht="60" customHeight="1" x14ac:dyDescent="0.25">
      <c r="A762" s="1">
        <f t="shared" si="11"/>
        <v>750</v>
      </c>
      <c r="B762" s="92"/>
      <c r="C762" s="29"/>
      <c r="D762" s="98"/>
      <c r="E762" s="100"/>
      <c r="F762" s="164"/>
      <c r="G762" s="166"/>
      <c r="H762" s="61"/>
      <c r="I762" s="254"/>
      <c r="J762" s="255"/>
    </row>
    <row r="763" spans="1:10" ht="60" customHeight="1" x14ac:dyDescent="0.25">
      <c r="A763" s="1">
        <f t="shared" si="11"/>
        <v>751</v>
      </c>
      <c r="B763" s="92"/>
      <c r="C763" s="29"/>
      <c r="D763" s="98"/>
      <c r="E763" s="100"/>
      <c r="F763" s="163"/>
      <c r="G763" s="166"/>
      <c r="H763" s="61"/>
      <c r="I763" s="254"/>
      <c r="J763" s="255"/>
    </row>
    <row r="764" spans="1:10" ht="60" customHeight="1" x14ac:dyDescent="0.25">
      <c r="A764" s="1">
        <f t="shared" si="11"/>
        <v>752</v>
      </c>
      <c r="B764" s="92"/>
      <c r="C764" s="29"/>
      <c r="D764" s="98"/>
      <c r="E764" s="100"/>
      <c r="F764" s="163"/>
      <c r="G764" s="166"/>
      <c r="H764" s="61"/>
      <c r="I764" s="254"/>
      <c r="J764" s="255"/>
    </row>
    <row r="765" spans="1:10" ht="60" customHeight="1" x14ac:dyDescent="0.25">
      <c r="A765" s="1">
        <f t="shared" si="11"/>
        <v>753</v>
      </c>
      <c r="B765" s="92"/>
      <c r="C765" s="29"/>
      <c r="D765" s="98"/>
      <c r="E765" s="100"/>
      <c r="F765" s="163"/>
      <c r="G765" s="166"/>
      <c r="H765" s="61"/>
      <c r="I765" s="254"/>
      <c r="J765" s="255"/>
    </row>
    <row r="766" spans="1:10" ht="60" customHeight="1" x14ac:dyDescent="0.25">
      <c r="A766" s="1">
        <f t="shared" si="11"/>
        <v>754</v>
      </c>
      <c r="B766" s="92"/>
      <c r="C766" s="29"/>
      <c r="D766" s="98"/>
      <c r="E766" s="100"/>
      <c r="F766" s="163"/>
      <c r="G766" s="166"/>
      <c r="H766" s="61"/>
      <c r="I766" s="254"/>
      <c r="J766" s="255"/>
    </row>
    <row r="767" spans="1:10" ht="60" customHeight="1" x14ac:dyDescent="0.25">
      <c r="A767" s="1">
        <f t="shared" si="11"/>
        <v>755</v>
      </c>
      <c r="B767" s="92"/>
      <c r="C767" s="29"/>
      <c r="D767" s="98"/>
      <c r="E767" s="100"/>
      <c r="F767" s="163"/>
      <c r="G767" s="166"/>
      <c r="H767" s="61"/>
      <c r="I767" s="254"/>
      <c r="J767" s="255"/>
    </row>
    <row r="768" spans="1:10" ht="60" customHeight="1" x14ac:dyDescent="0.25">
      <c r="A768" s="1">
        <f t="shared" si="11"/>
        <v>756</v>
      </c>
      <c r="B768" s="92"/>
      <c r="C768" s="29"/>
      <c r="D768" s="98"/>
      <c r="E768" s="100"/>
      <c r="F768" s="163"/>
      <c r="G768" s="166"/>
      <c r="H768" s="61"/>
      <c r="I768" s="254"/>
      <c r="J768" s="255"/>
    </row>
    <row r="769" spans="1:10" ht="60" customHeight="1" x14ac:dyDescent="0.25">
      <c r="A769" s="1">
        <f t="shared" si="11"/>
        <v>757</v>
      </c>
      <c r="B769" s="92"/>
      <c r="C769" s="29"/>
      <c r="D769" s="98"/>
      <c r="E769" s="100"/>
      <c r="F769" s="163"/>
      <c r="G769" s="166"/>
      <c r="H769" s="61"/>
      <c r="I769" s="254"/>
      <c r="J769" s="255"/>
    </row>
    <row r="770" spans="1:10" ht="60" customHeight="1" x14ac:dyDescent="0.25">
      <c r="A770" s="1">
        <f t="shared" ref="A770:A833" si="12">ROW(A758)</f>
        <v>758</v>
      </c>
      <c r="B770" s="92"/>
      <c r="C770" s="29"/>
      <c r="D770" s="98"/>
      <c r="E770" s="100"/>
      <c r="F770" s="163"/>
      <c r="G770" s="166"/>
      <c r="H770" s="61"/>
      <c r="I770" s="254"/>
      <c r="J770" s="255"/>
    </row>
    <row r="771" spans="1:10" ht="60" customHeight="1" x14ac:dyDescent="0.25">
      <c r="A771" s="1">
        <f t="shared" si="12"/>
        <v>759</v>
      </c>
      <c r="B771" s="92"/>
      <c r="C771" s="29"/>
      <c r="D771" s="98"/>
      <c r="E771" s="100"/>
      <c r="F771" s="164"/>
      <c r="G771" s="166"/>
      <c r="H771" s="61"/>
      <c r="I771" s="254"/>
      <c r="J771" s="255"/>
    </row>
    <row r="772" spans="1:10" ht="60" customHeight="1" x14ac:dyDescent="0.25">
      <c r="A772" s="1">
        <f t="shared" si="12"/>
        <v>760</v>
      </c>
      <c r="B772" s="92"/>
      <c r="C772" s="29"/>
      <c r="D772" s="98"/>
      <c r="E772" s="100"/>
      <c r="F772" s="164"/>
      <c r="G772" s="166"/>
      <c r="H772" s="61"/>
      <c r="I772" s="254"/>
      <c r="J772" s="255"/>
    </row>
    <row r="773" spans="1:10" ht="60" customHeight="1" x14ac:dyDescent="0.25">
      <c r="A773" s="1">
        <f t="shared" si="12"/>
        <v>761</v>
      </c>
      <c r="B773" s="92"/>
      <c r="C773" s="29"/>
      <c r="D773" s="98"/>
      <c r="E773" s="100"/>
      <c r="F773" s="163"/>
      <c r="G773" s="166"/>
      <c r="H773" s="61"/>
      <c r="I773" s="254"/>
      <c r="J773" s="255"/>
    </row>
    <row r="774" spans="1:10" ht="60" customHeight="1" x14ac:dyDescent="0.25">
      <c r="A774" s="1">
        <f t="shared" si="12"/>
        <v>762</v>
      </c>
      <c r="B774" s="92"/>
      <c r="C774" s="29"/>
      <c r="D774" s="98"/>
      <c r="E774" s="100"/>
      <c r="F774" s="163"/>
      <c r="G774" s="166"/>
      <c r="H774" s="61"/>
      <c r="I774" s="254"/>
      <c r="J774" s="255"/>
    </row>
    <row r="775" spans="1:10" ht="60" customHeight="1" x14ac:dyDescent="0.25">
      <c r="A775" s="1">
        <f t="shared" si="12"/>
        <v>763</v>
      </c>
      <c r="B775" s="92"/>
      <c r="C775" s="29"/>
      <c r="D775" s="98"/>
      <c r="E775" s="100"/>
      <c r="F775" s="163"/>
      <c r="G775" s="166"/>
      <c r="H775" s="61"/>
      <c r="I775" s="254"/>
      <c r="J775" s="255"/>
    </row>
    <row r="776" spans="1:10" ht="60" customHeight="1" x14ac:dyDescent="0.25">
      <c r="A776" s="1">
        <f t="shared" si="12"/>
        <v>764</v>
      </c>
      <c r="B776" s="92"/>
      <c r="C776" s="29"/>
      <c r="D776" s="98"/>
      <c r="E776" s="100"/>
      <c r="F776" s="163"/>
      <c r="G776" s="166"/>
      <c r="H776" s="61"/>
      <c r="I776" s="254"/>
      <c r="J776" s="255"/>
    </row>
    <row r="777" spans="1:10" ht="60" customHeight="1" x14ac:dyDescent="0.25">
      <c r="A777" s="1">
        <f t="shared" si="12"/>
        <v>765</v>
      </c>
      <c r="B777" s="92"/>
      <c r="C777" s="29"/>
      <c r="D777" s="98"/>
      <c r="E777" s="100"/>
      <c r="F777" s="163"/>
      <c r="G777" s="166"/>
      <c r="H777" s="61"/>
      <c r="I777" s="254"/>
      <c r="J777" s="255"/>
    </row>
    <row r="778" spans="1:10" ht="60" customHeight="1" x14ac:dyDescent="0.25">
      <c r="A778" s="1">
        <f t="shared" si="12"/>
        <v>766</v>
      </c>
      <c r="B778" s="92"/>
      <c r="C778" s="29"/>
      <c r="D778" s="98"/>
      <c r="E778" s="100"/>
      <c r="F778" s="163"/>
      <c r="G778" s="166"/>
      <c r="H778" s="61"/>
      <c r="I778" s="254"/>
      <c r="J778" s="255"/>
    </row>
    <row r="779" spans="1:10" ht="60" customHeight="1" x14ac:dyDescent="0.25">
      <c r="A779" s="1">
        <f t="shared" si="12"/>
        <v>767</v>
      </c>
      <c r="B779" s="92"/>
      <c r="C779" s="29"/>
      <c r="D779" s="98"/>
      <c r="E779" s="100"/>
      <c r="F779" s="163"/>
      <c r="G779" s="166"/>
      <c r="H779" s="61"/>
      <c r="I779" s="254"/>
      <c r="J779" s="255"/>
    </row>
    <row r="780" spans="1:10" ht="60" customHeight="1" x14ac:dyDescent="0.25">
      <c r="A780" s="1">
        <f t="shared" si="12"/>
        <v>768</v>
      </c>
      <c r="B780" s="92"/>
      <c r="C780" s="29"/>
      <c r="D780" s="98"/>
      <c r="E780" s="100"/>
      <c r="F780" s="163"/>
      <c r="G780" s="166"/>
      <c r="H780" s="61"/>
      <c r="I780" s="254"/>
      <c r="J780" s="255"/>
    </row>
    <row r="781" spans="1:10" ht="60" customHeight="1" x14ac:dyDescent="0.25">
      <c r="A781" s="1">
        <f t="shared" si="12"/>
        <v>769</v>
      </c>
      <c r="B781" s="92"/>
      <c r="C781" s="29"/>
      <c r="D781" s="98"/>
      <c r="E781" s="100"/>
      <c r="F781" s="164"/>
      <c r="G781" s="166"/>
      <c r="H781" s="61"/>
      <c r="I781" s="254"/>
      <c r="J781" s="255"/>
    </row>
    <row r="782" spans="1:10" ht="60" customHeight="1" x14ac:dyDescent="0.25">
      <c r="A782" s="1">
        <f t="shared" si="12"/>
        <v>770</v>
      </c>
      <c r="B782" s="92"/>
      <c r="C782" s="29"/>
      <c r="D782" s="98"/>
      <c r="E782" s="100"/>
      <c r="F782" s="164"/>
      <c r="G782" s="166"/>
      <c r="H782" s="61"/>
      <c r="I782" s="254"/>
      <c r="J782" s="255"/>
    </row>
    <row r="783" spans="1:10" ht="60" customHeight="1" x14ac:dyDescent="0.25">
      <c r="A783" s="1">
        <f t="shared" si="12"/>
        <v>771</v>
      </c>
      <c r="B783" s="92"/>
      <c r="C783" s="29"/>
      <c r="D783" s="98"/>
      <c r="E783" s="100"/>
      <c r="F783" s="163"/>
      <c r="G783" s="166"/>
      <c r="H783" s="61"/>
      <c r="I783" s="254"/>
      <c r="J783" s="255"/>
    </row>
    <row r="784" spans="1:10" ht="60" customHeight="1" x14ac:dyDescent="0.25">
      <c r="A784" s="1">
        <f t="shared" si="12"/>
        <v>772</v>
      </c>
      <c r="B784" s="92"/>
      <c r="C784" s="29"/>
      <c r="D784" s="98"/>
      <c r="E784" s="100"/>
      <c r="F784" s="163"/>
      <c r="G784" s="166"/>
      <c r="H784" s="61"/>
      <c r="I784" s="254"/>
      <c r="J784" s="255"/>
    </row>
    <row r="785" spans="1:10" ht="60" customHeight="1" x14ac:dyDescent="0.25">
      <c r="A785" s="1">
        <f t="shared" si="12"/>
        <v>773</v>
      </c>
      <c r="B785" s="92"/>
      <c r="C785" s="29"/>
      <c r="D785" s="98"/>
      <c r="E785" s="100"/>
      <c r="F785" s="163"/>
      <c r="G785" s="166"/>
      <c r="H785" s="61"/>
      <c r="I785" s="254"/>
      <c r="J785" s="255"/>
    </row>
    <row r="786" spans="1:10" ht="60" customHeight="1" x14ac:dyDescent="0.25">
      <c r="A786" s="1">
        <f t="shared" si="12"/>
        <v>774</v>
      </c>
      <c r="B786" s="92"/>
      <c r="C786" s="29"/>
      <c r="D786" s="98"/>
      <c r="E786" s="100"/>
      <c r="F786" s="163"/>
      <c r="G786" s="166"/>
      <c r="H786" s="61"/>
      <c r="I786" s="254"/>
      <c r="J786" s="255"/>
    </row>
    <row r="787" spans="1:10" ht="60" customHeight="1" x14ac:dyDescent="0.25">
      <c r="A787" s="1">
        <f t="shared" si="12"/>
        <v>775</v>
      </c>
      <c r="B787" s="92"/>
      <c r="C787" s="29"/>
      <c r="D787" s="98"/>
      <c r="E787" s="100"/>
      <c r="F787" s="163"/>
      <c r="G787" s="166"/>
      <c r="H787" s="61"/>
      <c r="I787" s="254"/>
      <c r="J787" s="255"/>
    </row>
    <row r="788" spans="1:10" ht="60" customHeight="1" x14ac:dyDescent="0.25">
      <c r="A788" s="1">
        <f t="shared" si="12"/>
        <v>776</v>
      </c>
      <c r="B788" s="92"/>
      <c r="C788" s="29"/>
      <c r="D788" s="98"/>
      <c r="E788" s="100"/>
      <c r="F788" s="163"/>
      <c r="G788" s="166"/>
      <c r="H788" s="61"/>
      <c r="I788" s="254"/>
      <c r="J788" s="255"/>
    </row>
    <row r="789" spans="1:10" ht="60" customHeight="1" x14ac:dyDescent="0.25">
      <c r="A789" s="1">
        <f t="shared" si="12"/>
        <v>777</v>
      </c>
      <c r="B789" s="92"/>
      <c r="C789" s="29"/>
      <c r="D789" s="98"/>
      <c r="E789" s="100"/>
      <c r="F789" s="163"/>
      <c r="G789" s="166"/>
      <c r="H789" s="61"/>
      <c r="I789" s="254"/>
      <c r="J789" s="255"/>
    </row>
    <row r="790" spans="1:10" ht="60" customHeight="1" x14ac:dyDescent="0.25">
      <c r="A790" s="1">
        <f t="shared" si="12"/>
        <v>778</v>
      </c>
      <c r="B790" s="92"/>
      <c r="C790" s="29"/>
      <c r="D790" s="98"/>
      <c r="E790" s="100"/>
      <c r="F790" s="163"/>
      <c r="G790" s="166"/>
      <c r="H790" s="61"/>
      <c r="I790" s="254"/>
      <c r="J790" s="255"/>
    </row>
    <row r="791" spans="1:10" ht="60" customHeight="1" x14ac:dyDescent="0.25">
      <c r="A791" s="1">
        <f t="shared" si="12"/>
        <v>779</v>
      </c>
      <c r="B791" s="92"/>
      <c r="C791" s="29"/>
      <c r="D791" s="98"/>
      <c r="E791" s="100"/>
      <c r="F791" s="164"/>
      <c r="G791" s="166"/>
      <c r="H791" s="61"/>
      <c r="I791" s="254"/>
      <c r="J791" s="255"/>
    </row>
    <row r="792" spans="1:10" ht="60" customHeight="1" x14ac:dyDescent="0.25">
      <c r="A792" s="1">
        <f t="shared" si="12"/>
        <v>780</v>
      </c>
      <c r="B792" s="92"/>
      <c r="C792" s="29"/>
      <c r="D792" s="98"/>
      <c r="E792" s="100"/>
      <c r="F792" s="164"/>
      <c r="G792" s="166"/>
      <c r="H792" s="61"/>
      <c r="I792" s="254"/>
      <c r="J792" s="255"/>
    </row>
    <row r="793" spans="1:10" ht="60" customHeight="1" x14ac:dyDescent="0.25">
      <c r="A793" s="1">
        <f t="shared" si="12"/>
        <v>781</v>
      </c>
      <c r="B793" s="92"/>
      <c r="C793" s="29"/>
      <c r="D793" s="98"/>
      <c r="E793" s="100"/>
      <c r="F793" s="163"/>
      <c r="G793" s="166"/>
      <c r="H793" s="61"/>
      <c r="I793" s="254"/>
      <c r="J793" s="255"/>
    </row>
    <row r="794" spans="1:10" ht="60" customHeight="1" x14ac:dyDescent="0.25">
      <c r="A794" s="1">
        <f t="shared" si="12"/>
        <v>782</v>
      </c>
      <c r="B794" s="92"/>
      <c r="C794" s="29"/>
      <c r="D794" s="98"/>
      <c r="E794" s="100"/>
      <c r="F794" s="163"/>
      <c r="G794" s="166"/>
      <c r="H794" s="61"/>
      <c r="I794" s="254"/>
      <c r="J794" s="255"/>
    </row>
    <row r="795" spans="1:10" ht="60" customHeight="1" x14ac:dyDescent="0.25">
      <c r="A795" s="1">
        <f t="shared" si="12"/>
        <v>783</v>
      </c>
      <c r="B795" s="92"/>
      <c r="C795" s="29"/>
      <c r="D795" s="98"/>
      <c r="E795" s="100"/>
      <c r="F795" s="163"/>
      <c r="G795" s="166"/>
      <c r="H795" s="61"/>
      <c r="I795" s="254"/>
      <c r="J795" s="255"/>
    </row>
    <row r="796" spans="1:10" ht="60" customHeight="1" x14ac:dyDescent="0.25">
      <c r="A796" s="1">
        <f t="shared" si="12"/>
        <v>784</v>
      </c>
      <c r="B796" s="92"/>
      <c r="C796" s="29"/>
      <c r="D796" s="98"/>
      <c r="E796" s="100"/>
      <c r="F796" s="163"/>
      <c r="G796" s="166"/>
      <c r="H796" s="61"/>
      <c r="I796" s="254"/>
      <c r="J796" s="255"/>
    </row>
    <row r="797" spans="1:10" ht="60" customHeight="1" x14ac:dyDescent="0.25">
      <c r="A797" s="1">
        <f t="shared" si="12"/>
        <v>785</v>
      </c>
      <c r="B797" s="92"/>
      <c r="C797" s="29"/>
      <c r="D797" s="98"/>
      <c r="E797" s="100"/>
      <c r="F797" s="163"/>
      <c r="G797" s="166"/>
      <c r="H797" s="61"/>
      <c r="I797" s="254"/>
      <c r="J797" s="255"/>
    </row>
    <row r="798" spans="1:10" ht="60" customHeight="1" x14ac:dyDescent="0.25">
      <c r="A798" s="1">
        <f t="shared" si="12"/>
        <v>786</v>
      </c>
      <c r="B798" s="92"/>
      <c r="C798" s="29"/>
      <c r="D798" s="98"/>
      <c r="E798" s="100"/>
      <c r="F798" s="163"/>
      <c r="G798" s="166"/>
      <c r="H798" s="61"/>
      <c r="I798" s="254"/>
      <c r="J798" s="255"/>
    </row>
    <row r="799" spans="1:10" ht="60" customHeight="1" x14ac:dyDescent="0.25">
      <c r="A799" s="1">
        <f t="shared" si="12"/>
        <v>787</v>
      </c>
      <c r="B799" s="92"/>
      <c r="C799" s="29"/>
      <c r="D799" s="98"/>
      <c r="E799" s="100"/>
      <c r="F799" s="163"/>
      <c r="G799" s="166"/>
      <c r="H799" s="61"/>
      <c r="I799" s="254"/>
      <c r="J799" s="255"/>
    </row>
    <row r="800" spans="1:10" ht="60" customHeight="1" x14ac:dyDescent="0.25">
      <c r="A800" s="1">
        <f t="shared" si="12"/>
        <v>788</v>
      </c>
      <c r="B800" s="92"/>
      <c r="C800" s="29"/>
      <c r="D800" s="98"/>
      <c r="E800" s="100"/>
      <c r="F800" s="163"/>
      <c r="G800" s="166"/>
      <c r="H800" s="61"/>
      <c r="I800" s="254"/>
      <c r="J800" s="255"/>
    </row>
    <row r="801" spans="1:10" ht="60" customHeight="1" x14ac:dyDescent="0.25">
      <c r="A801" s="1">
        <f t="shared" si="12"/>
        <v>789</v>
      </c>
      <c r="B801" s="92"/>
      <c r="C801" s="29"/>
      <c r="D801" s="98"/>
      <c r="E801" s="100"/>
      <c r="F801" s="164"/>
      <c r="G801" s="166"/>
      <c r="H801" s="61"/>
      <c r="I801" s="254"/>
      <c r="J801" s="255"/>
    </row>
    <row r="802" spans="1:10" ht="60" customHeight="1" x14ac:dyDescent="0.25">
      <c r="A802" s="1">
        <f t="shared" si="12"/>
        <v>790</v>
      </c>
      <c r="B802" s="92"/>
      <c r="C802" s="29"/>
      <c r="D802" s="98"/>
      <c r="E802" s="100"/>
      <c r="F802" s="164"/>
      <c r="G802" s="166"/>
      <c r="H802" s="61"/>
      <c r="I802" s="254"/>
      <c r="J802" s="255"/>
    </row>
    <row r="803" spans="1:10" ht="60" customHeight="1" x14ac:dyDescent="0.25">
      <c r="A803" s="1">
        <f t="shared" si="12"/>
        <v>791</v>
      </c>
      <c r="B803" s="92"/>
      <c r="C803" s="29"/>
      <c r="D803" s="98"/>
      <c r="E803" s="100"/>
      <c r="F803" s="163"/>
      <c r="G803" s="166"/>
      <c r="H803" s="61"/>
      <c r="I803" s="254"/>
      <c r="J803" s="255"/>
    </row>
    <row r="804" spans="1:10" ht="60" customHeight="1" x14ac:dyDescent="0.25">
      <c r="A804" s="1">
        <f t="shared" si="12"/>
        <v>792</v>
      </c>
      <c r="B804" s="92"/>
      <c r="C804" s="29"/>
      <c r="D804" s="98"/>
      <c r="E804" s="100"/>
      <c r="F804" s="163"/>
      <c r="G804" s="166"/>
      <c r="H804" s="61"/>
      <c r="I804" s="254"/>
      <c r="J804" s="255"/>
    </row>
    <row r="805" spans="1:10" ht="60" customHeight="1" x14ac:dyDescent="0.25">
      <c r="A805" s="1">
        <f t="shared" si="12"/>
        <v>793</v>
      </c>
      <c r="B805" s="92"/>
      <c r="C805" s="29"/>
      <c r="D805" s="98"/>
      <c r="E805" s="100"/>
      <c r="F805" s="163"/>
      <c r="G805" s="166"/>
      <c r="H805" s="61"/>
      <c r="I805" s="254"/>
      <c r="J805" s="255"/>
    </row>
    <row r="806" spans="1:10" ht="60" customHeight="1" x14ac:dyDescent="0.25">
      <c r="A806" s="1">
        <f t="shared" si="12"/>
        <v>794</v>
      </c>
      <c r="B806" s="92"/>
      <c r="C806" s="29"/>
      <c r="D806" s="98"/>
      <c r="E806" s="100"/>
      <c r="F806" s="163"/>
      <c r="G806" s="166"/>
      <c r="H806" s="61"/>
      <c r="I806" s="254"/>
      <c r="J806" s="255"/>
    </row>
    <row r="807" spans="1:10" ht="60" customHeight="1" x14ac:dyDescent="0.25">
      <c r="A807" s="1">
        <f t="shared" si="12"/>
        <v>795</v>
      </c>
      <c r="B807" s="92"/>
      <c r="C807" s="29"/>
      <c r="D807" s="98"/>
      <c r="E807" s="100"/>
      <c r="F807" s="163"/>
      <c r="G807" s="166"/>
      <c r="H807" s="61"/>
      <c r="I807" s="254"/>
      <c r="J807" s="255"/>
    </row>
    <row r="808" spans="1:10" ht="60" customHeight="1" x14ac:dyDescent="0.25">
      <c r="A808" s="1">
        <f t="shared" si="12"/>
        <v>796</v>
      </c>
      <c r="B808" s="92"/>
      <c r="C808" s="29"/>
      <c r="D808" s="98"/>
      <c r="E808" s="100"/>
      <c r="F808" s="163"/>
      <c r="G808" s="166"/>
      <c r="H808" s="61"/>
      <c r="I808" s="254"/>
      <c r="J808" s="255"/>
    </row>
    <row r="809" spans="1:10" ht="60" customHeight="1" x14ac:dyDescent="0.25">
      <c r="A809" s="1">
        <f t="shared" si="12"/>
        <v>797</v>
      </c>
      <c r="B809" s="92"/>
      <c r="C809" s="29"/>
      <c r="D809" s="98"/>
      <c r="E809" s="100"/>
      <c r="F809" s="163"/>
      <c r="G809" s="166"/>
      <c r="H809" s="61"/>
      <c r="I809" s="254"/>
      <c r="J809" s="255"/>
    </row>
    <row r="810" spans="1:10" ht="60" customHeight="1" x14ac:dyDescent="0.25">
      <c r="A810" s="1">
        <f t="shared" si="12"/>
        <v>798</v>
      </c>
      <c r="B810" s="92"/>
      <c r="C810" s="29"/>
      <c r="D810" s="98"/>
      <c r="E810" s="100"/>
      <c r="F810" s="163"/>
      <c r="G810" s="166"/>
      <c r="H810" s="61"/>
      <c r="I810" s="254"/>
      <c r="J810" s="255"/>
    </row>
    <row r="811" spans="1:10" ht="60" customHeight="1" x14ac:dyDescent="0.25">
      <c r="A811" s="1">
        <f t="shared" si="12"/>
        <v>799</v>
      </c>
      <c r="B811" s="92"/>
      <c r="C811" s="29"/>
      <c r="D811" s="98"/>
      <c r="E811" s="100"/>
      <c r="F811" s="164"/>
      <c r="G811" s="166"/>
      <c r="H811" s="61"/>
      <c r="I811" s="254"/>
      <c r="J811" s="255"/>
    </row>
    <row r="812" spans="1:10" ht="60" customHeight="1" x14ac:dyDescent="0.25">
      <c r="A812" s="1">
        <f t="shared" si="12"/>
        <v>800</v>
      </c>
      <c r="B812" s="92"/>
      <c r="C812" s="29"/>
      <c r="D812" s="98"/>
      <c r="E812" s="100"/>
      <c r="F812" s="164"/>
      <c r="G812" s="166"/>
      <c r="H812" s="61"/>
      <c r="I812" s="254"/>
      <c r="J812" s="255"/>
    </row>
    <row r="813" spans="1:10" ht="60" customHeight="1" x14ac:dyDescent="0.25">
      <c r="A813" s="1">
        <f t="shared" si="12"/>
        <v>801</v>
      </c>
      <c r="B813" s="92"/>
      <c r="C813" s="29"/>
      <c r="D813" s="98"/>
      <c r="E813" s="100"/>
      <c r="F813" s="163"/>
      <c r="G813" s="166"/>
      <c r="H813" s="61"/>
      <c r="I813" s="254"/>
      <c r="J813" s="255"/>
    </row>
    <row r="814" spans="1:10" ht="60" customHeight="1" x14ac:dyDescent="0.25">
      <c r="A814" s="1">
        <f t="shared" si="12"/>
        <v>802</v>
      </c>
      <c r="B814" s="92"/>
      <c r="C814" s="29"/>
      <c r="D814" s="98"/>
      <c r="E814" s="100"/>
      <c r="F814" s="163"/>
      <c r="G814" s="166"/>
      <c r="H814" s="61"/>
      <c r="I814" s="254"/>
      <c r="J814" s="255"/>
    </row>
    <row r="815" spans="1:10" ht="60" customHeight="1" x14ac:dyDescent="0.25">
      <c r="A815" s="1">
        <f t="shared" si="12"/>
        <v>803</v>
      </c>
      <c r="B815" s="92"/>
      <c r="C815" s="29"/>
      <c r="D815" s="98"/>
      <c r="E815" s="100"/>
      <c r="F815" s="163"/>
      <c r="G815" s="166"/>
      <c r="H815" s="61"/>
      <c r="I815" s="254"/>
      <c r="J815" s="255"/>
    </row>
    <row r="816" spans="1:10" ht="60" customHeight="1" x14ac:dyDescent="0.25">
      <c r="A816" s="1">
        <f t="shared" si="12"/>
        <v>804</v>
      </c>
      <c r="B816" s="92"/>
      <c r="C816" s="29"/>
      <c r="D816" s="98"/>
      <c r="E816" s="100"/>
      <c r="F816" s="163"/>
      <c r="G816" s="166"/>
      <c r="H816" s="61"/>
      <c r="I816" s="254"/>
      <c r="J816" s="255"/>
    </row>
    <row r="817" spans="1:10" ht="60" customHeight="1" x14ac:dyDescent="0.25">
      <c r="A817" s="1">
        <f t="shared" si="12"/>
        <v>805</v>
      </c>
      <c r="B817" s="92"/>
      <c r="C817" s="29"/>
      <c r="D817" s="98"/>
      <c r="E817" s="100"/>
      <c r="F817" s="163"/>
      <c r="G817" s="166"/>
      <c r="H817" s="61"/>
      <c r="I817" s="254"/>
      <c r="J817" s="255"/>
    </row>
    <row r="818" spans="1:10" ht="60" customHeight="1" x14ac:dyDescent="0.25">
      <c r="A818" s="1">
        <f t="shared" si="12"/>
        <v>806</v>
      </c>
      <c r="B818" s="92"/>
      <c r="C818" s="29"/>
      <c r="D818" s="98"/>
      <c r="E818" s="100"/>
      <c r="F818" s="163"/>
      <c r="G818" s="166"/>
      <c r="H818" s="61"/>
      <c r="I818" s="254"/>
      <c r="J818" s="255"/>
    </row>
    <row r="819" spans="1:10" ht="60" customHeight="1" x14ac:dyDescent="0.25">
      <c r="A819" s="1">
        <f t="shared" si="12"/>
        <v>807</v>
      </c>
      <c r="B819" s="92"/>
      <c r="C819" s="29"/>
      <c r="D819" s="98"/>
      <c r="E819" s="100"/>
      <c r="F819" s="163"/>
      <c r="G819" s="166"/>
      <c r="H819" s="61"/>
      <c r="I819" s="254"/>
      <c r="J819" s="255"/>
    </row>
    <row r="820" spans="1:10" ht="60" customHeight="1" x14ac:dyDescent="0.25">
      <c r="A820" s="1">
        <f t="shared" si="12"/>
        <v>808</v>
      </c>
      <c r="B820" s="92"/>
      <c r="C820" s="29"/>
      <c r="D820" s="98"/>
      <c r="E820" s="100"/>
      <c r="F820" s="163"/>
      <c r="G820" s="166"/>
      <c r="H820" s="61"/>
      <c r="I820" s="254"/>
      <c r="J820" s="255"/>
    </row>
    <row r="821" spans="1:10" ht="60" customHeight="1" x14ac:dyDescent="0.25">
      <c r="A821" s="1">
        <f t="shared" si="12"/>
        <v>809</v>
      </c>
      <c r="B821" s="92"/>
      <c r="C821" s="29"/>
      <c r="D821" s="98"/>
      <c r="E821" s="100"/>
      <c r="F821" s="164"/>
      <c r="G821" s="166"/>
      <c r="H821" s="61"/>
      <c r="I821" s="254"/>
      <c r="J821" s="255"/>
    </row>
    <row r="822" spans="1:10" ht="60" customHeight="1" x14ac:dyDescent="0.25">
      <c r="A822" s="1">
        <f t="shared" si="12"/>
        <v>810</v>
      </c>
      <c r="B822" s="92"/>
      <c r="C822" s="29"/>
      <c r="D822" s="98"/>
      <c r="E822" s="100"/>
      <c r="F822" s="164"/>
      <c r="G822" s="166"/>
      <c r="H822" s="61"/>
      <c r="I822" s="254"/>
      <c r="J822" s="255"/>
    </row>
    <row r="823" spans="1:10" ht="60" customHeight="1" x14ac:dyDescent="0.25">
      <c r="A823" s="1">
        <f t="shared" si="12"/>
        <v>811</v>
      </c>
      <c r="B823" s="92"/>
      <c r="C823" s="29"/>
      <c r="D823" s="98"/>
      <c r="E823" s="100"/>
      <c r="F823" s="163"/>
      <c r="G823" s="166"/>
      <c r="H823" s="61"/>
      <c r="I823" s="254"/>
      <c r="J823" s="255"/>
    </row>
    <row r="824" spans="1:10" ht="60" customHeight="1" x14ac:dyDescent="0.25">
      <c r="A824" s="1">
        <f t="shared" si="12"/>
        <v>812</v>
      </c>
      <c r="B824" s="92"/>
      <c r="C824" s="29"/>
      <c r="D824" s="98"/>
      <c r="E824" s="100"/>
      <c r="F824" s="163"/>
      <c r="G824" s="166"/>
      <c r="H824" s="61"/>
      <c r="I824" s="254"/>
      <c r="J824" s="255"/>
    </row>
    <row r="825" spans="1:10" ht="60" customHeight="1" x14ac:dyDescent="0.25">
      <c r="A825" s="1">
        <f t="shared" si="12"/>
        <v>813</v>
      </c>
      <c r="B825" s="92"/>
      <c r="C825" s="29"/>
      <c r="D825" s="98"/>
      <c r="E825" s="100"/>
      <c r="F825" s="163"/>
      <c r="G825" s="166"/>
      <c r="H825" s="61"/>
      <c r="I825" s="254"/>
      <c r="J825" s="255"/>
    </row>
    <row r="826" spans="1:10" ht="60" customHeight="1" x14ac:dyDescent="0.25">
      <c r="A826" s="1">
        <f t="shared" si="12"/>
        <v>814</v>
      </c>
      <c r="B826" s="92"/>
      <c r="C826" s="29"/>
      <c r="D826" s="98"/>
      <c r="E826" s="100"/>
      <c r="F826" s="163"/>
      <c r="G826" s="166"/>
      <c r="H826" s="61"/>
      <c r="I826" s="254"/>
      <c r="J826" s="255"/>
    </row>
    <row r="827" spans="1:10" ht="60" customHeight="1" x14ac:dyDescent="0.25">
      <c r="A827" s="1">
        <f t="shared" si="12"/>
        <v>815</v>
      </c>
      <c r="B827" s="92"/>
      <c r="C827" s="29"/>
      <c r="D827" s="98"/>
      <c r="E827" s="100"/>
      <c r="F827" s="163"/>
      <c r="G827" s="166"/>
      <c r="H827" s="61"/>
      <c r="I827" s="254"/>
      <c r="J827" s="255"/>
    </row>
    <row r="828" spans="1:10" ht="60" customHeight="1" x14ac:dyDescent="0.25">
      <c r="A828" s="1">
        <f t="shared" si="12"/>
        <v>816</v>
      </c>
      <c r="B828" s="92"/>
      <c r="C828" s="29"/>
      <c r="D828" s="98"/>
      <c r="E828" s="100"/>
      <c r="F828" s="163"/>
      <c r="G828" s="166"/>
      <c r="H828" s="61"/>
      <c r="I828" s="254"/>
      <c r="J828" s="255"/>
    </row>
    <row r="829" spans="1:10" ht="60" customHeight="1" x14ac:dyDescent="0.25">
      <c r="A829" s="1">
        <f t="shared" si="12"/>
        <v>817</v>
      </c>
      <c r="B829" s="92"/>
      <c r="C829" s="29"/>
      <c r="D829" s="98"/>
      <c r="E829" s="100"/>
      <c r="F829" s="163"/>
      <c r="G829" s="166"/>
      <c r="H829" s="61"/>
      <c r="I829" s="254"/>
      <c r="J829" s="255"/>
    </row>
    <row r="830" spans="1:10" ht="60" customHeight="1" x14ac:dyDescent="0.25">
      <c r="A830" s="1">
        <f t="shared" si="12"/>
        <v>818</v>
      </c>
      <c r="B830" s="92"/>
      <c r="C830" s="29"/>
      <c r="D830" s="98"/>
      <c r="E830" s="100"/>
      <c r="F830" s="163"/>
      <c r="G830" s="166"/>
      <c r="H830" s="61"/>
      <c r="I830" s="254"/>
      <c r="J830" s="255"/>
    </row>
    <row r="831" spans="1:10" ht="60" customHeight="1" x14ac:dyDescent="0.25">
      <c r="A831" s="1">
        <f t="shared" si="12"/>
        <v>819</v>
      </c>
      <c r="B831" s="92"/>
      <c r="C831" s="29"/>
      <c r="D831" s="98"/>
      <c r="E831" s="100"/>
      <c r="F831" s="164"/>
      <c r="G831" s="166"/>
      <c r="H831" s="61"/>
      <c r="I831" s="254"/>
      <c r="J831" s="255"/>
    </row>
    <row r="832" spans="1:10" ht="60" customHeight="1" x14ac:dyDescent="0.25">
      <c r="A832" s="1">
        <f t="shared" si="12"/>
        <v>820</v>
      </c>
      <c r="B832" s="92"/>
      <c r="C832" s="29"/>
      <c r="D832" s="98"/>
      <c r="E832" s="100"/>
      <c r="F832" s="164"/>
      <c r="G832" s="166"/>
      <c r="H832" s="61"/>
      <c r="I832" s="254"/>
      <c r="J832" s="255"/>
    </row>
    <row r="833" spans="1:10" ht="60" customHeight="1" x14ac:dyDescent="0.25">
      <c r="A833" s="1">
        <f t="shared" si="12"/>
        <v>821</v>
      </c>
      <c r="B833" s="92"/>
      <c r="C833" s="29"/>
      <c r="D833" s="98"/>
      <c r="E833" s="100"/>
      <c r="F833" s="163"/>
      <c r="G833" s="166"/>
      <c r="H833" s="61"/>
      <c r="I833" s="254"/>
      <c r="J833" s="255"/>
    </row>
    <row r="834" spans="1:10" ht="60" customHeight="1" x14ac:dyDescent="0.25">
      <c r="A834" s="1">
        <f t="shared" ref="A834:A897" si="13">ROW(A822)</f>
        <v>822</v>
      </c>
      <c r="B834" s="92"/>
      <c r="C834" s="29"/>
      <c r="D834" s="98"/>
      <c r="E834" s="100"/>
      <c r="F834" s="163"/>
      <c r="G834" s="166"/>
      <c r="H834" s="61"/>
      <c r="I834" s="254"/>
      <c r="J834" s="255"/>
    </row>
    <row r="835" spans="1:10" ht="60" customHeight="1" x14ac:dyDescent="0.25">
      <c r="A835" s="1">
        <f t="shared" si="13"/>
        <v>823</v>
      </c>
      <c r="B835" s="92"/>
      <c r="C835" s="29"/>
      <c r="D835" s="98"/>
      <c r="E835" s="100"/>
      <c r="F835" s="163"/>
      <c r="G835" s="166"/>
      <c r="H835" s="61"/>
      <c r="I835" s="254"/>
      <c r="J835" s="255"/>
    </row>
    <row r="836" spans="1:10" ht="60" customHeight="1" x14ac:dyDescent="0.25">
      <c r="A836" s="1">
        <f t="shared" si="13"/>
        <v>824</v>
      </c>
      <c r="B836" s="92"/>
      <c r="C836" s="29"/>
      <c r="D836" s="98"/>
      <c r="E836" s="100"/>
      <c r="F836" s="163"/>
      <c r="G836" s="166"/>
      <c r="H836" s="61"/>
      <c r="I836" s="254"/>
      <c r="J836" s="255"/>
    </row>
    <row r="837" spans="1:10" ht="60" customHeight="1" x14ac:dyDescent="0.25">
      <c r="A837" s="1">
        <f t="shared" si="13"/>
        <v>825</v>
      </c>
      <c r="B837" s="92"/>
      <c r="C837" s="29"/>
      <c r="D837" s="98"/>
      <c r="E837" s="100"/>
      <c r="F837" s="163"/>
      <c r="G837" s="166"/>
      <c r="H837" s="61"/>
      <c r="I837" s="254"/>
      <c r="J837" s="255"/>
    </row>
    <row r="838" spans="1:10" ht="60" customHeight="1" x14ac:dyDescent="0.25">
      <c r="A838" s="1">
        <f t="shared" si="13"/>
        <v>826</v>
      </c>
      <c r="B838" s="92"/>
      <c r="C838" s="29"/>
      <c r="D838" s="98"/>
      <c r="E838" s="100"/>
      <c r="F838" s="163"/>
      <c r="G838" s="166"/>
      <c r="H838" s="61"/>
      <c r="I838" s="254"/>
      <c r="J838" s="255"/>
    </row>
    <row r="839" spans="1:10" ht="60" customHeight="1" x14ac:dyDescent="0.25">
      <c r="A839" s="1">
        <f t="shared" si="13"/>
        <v>827</v>
      </c>
      <c r="B839" s="92"/>
      <c r="C839" s="29"/>
      <c r="D839" s="98"/>
      <c r="E839" s="100"/>
      <c r="F839" s="163"/>
      <c r="G839" s="166"/>
      <c r="H839" s="61"/>
      <c r="I839" s="254"/>
      <c r="J839" s="255"/>
    </row>
    <row r="840" spans="1:10" ht="60" customHeight="1" x14ac:dyDescent="0.25">
      <c r="A840" s="1">
        <f t="shared" si="13"/>
        <v>828</v>
      </c>
      <c r="B840" s="92"/>
      <c r="C840" s="29"/>
      <c r="D840" s="98"/>
      <c r="E840" s="100"/>
      <c r="F840" s="163"/>
      <c r="G840" s="166"/>
      <c r="H840" s="61"/>
      <c r="I840" s="254"/>
      <c r="J840" s="255"/>
    </row>
    <row r="841" spans="1:10" ht="60" customHeight="1" x14ac:dyDescent="0.25">
      <c r="A841" s="1">
        <f t="shared" si="13"/>
        <v>829</v>
      </c>
      <c r="B841" s="92"/>
      <c r="C841" s="29"/>
      <c r="D841" s="98"/>
      <c r="E841" s="100"/>
      <c r="F841" s="164"/>
      <c r="G841" s="166"/>
      <c r="H841" s="61"/>
      <c r="I841" s="254"/>
      <c r="J841" s="255"/>
    </row>
    <row r="842" spans="1:10" ht="60" customHeight="1" x14ac:dyDescent="0.25">
      <c r="A842" s="1">
        <f t="shared" si="13"/>
        <v>830</v>
      </c>
      <c r="B842" s="92"/>
      <c r="C842" s="29"/>
      <c r="D842" s="98"/>
      <c r="E842" s="100"/>
      <c r="F842" s="164"/>
      <c r="G842" s="166"/>
      <c r="H842" s="61"/>
      <c r="I842" s="254"/>
      <c r="J842" s="255"/>
    </row>
    <row r="843" spans="1:10" ht="60" customHeight="1" x14ac:dyDescent="0.25">
      <c r="A843" s="1">
        <f t="shared" si="13"/>
        <v>831</v>
      </c>
      <c r="B843" s="92"/>
      <c r="C843" s="29"/>
      <c r="D843" s="98"/>
      <c r="E843" s="100"/>
      <c r="F843" s="163"/>
      <c r="G843" s="166"/>
      <c r="H843" s="61"/>
      <c r="I843" s="254"/>
      <c r="J843" s="255"/>
    </row>
    <row r="844" spans="1:10" ht="60" customHeight="1" x14ac:dyDescent="0.25">
      <c r="A844" s="1">
        <f t="shared" si="13"/>
        <v>832</v>
      </c>
      <c r="B844" s="92"/>
      <c r="C844" s="29"/>
      <c r="D844" s="98"/>
      <c r="E844" s="100"/>
      <c r="F844" s="163"/>
      <c r="G844" s="166"/>
      <c r="H844" s="61"/>
      <c r="I844" s="254"/>
      <c r="J844" s="255"/>
    </row>
    <row r="845" spans="1:10" ht="60" customHeight="1" x14ac:dyDescent="0.25">
      <c r="A845" s="1">
        <f t="shared" si="13"/>
        <v>833</v>
      </c>
      <c r="B845" s="92"/>
      <c r="C845" s="29"/>
      <c r="D845" s="98"/>
      <c r="E845" s="100"/>
      <c r="F845" s="163"/>
      <c r="G845" s="166"/>
      <c r="H845" s="61"/>
      <c r="I845" s="254"/>
      <c r="J845" s="255"/>
    </row>
    <row r="846" spans="1:10" ht="60" customHeight="1" x14ac:dyDescent="0.25">
      <c r="A846" s="1">
        <f t="shared" si="13"/>
        <v>834</v>
      </c>
      <c r="B846" s="92"/>
      <c r="C846" s="29"/>
      <c r="D846" s="98"/>
      <c r="E846" s="100"/>
      <c r="F846" s="163"/>
      <c r="G846" s="166"/>
      <c r="H846" s="61"/>
      <c r="I846" s="254"/>
      <c r="J846" s="255"/>
    </row>
    <row r="847" spans="1:10" ht="60" customHeight="1" x14ac:dyDescent="0.25">
      <c r="A847" s="1">
        <f t="shared" si="13"/>
        <v>835</v>
      </c>
      <c r="B847" s="92"/>
      <c r="C847" s="29"/>
      <c r="D847" s="98"/>
      <c r="E847" s="100"/>
      <c r="F847" s="163"/>
      <c r="G847" s="166"/>
      <c r="H847" s="61"/>
      <c r="I847" s="254"/>
      <c r="J847" s="255"/>
    </row>
    <row r="848" spans="1:10" ht="60" customHeight="1" x14ac:dyDescent="0.25">
      <c r="A848" s="1">
        <f t="shared" si="13"/>
        <v>836</v>
      </c>
      <c r="B848" s="92"/>
      <c r="C848" s="29"/>
      <c r="D848" s="98"/>
      <c r="E848" s="100"/>
      <c r="F848" s="163"/>
      <c r="G848" s="166"/>
      <c r="H848" s="61"/>
      <c r="I848" s="254"/>
      <c r="J848" s="255"/>
    </row>
    <row r="849" spans="1:10" ht="60" customHeight="1" x14ac:dyDescent="0.25">
      <c r="A849" s="1">
        <f t="shared" si="13"/>
        <v>837</v>
      </c>
      <c r="B849" s="92"/>
      <c r="C849" s="29"/>
      <c r="D849" s="98"/>
      <c r="E849" s="100"/>
      <c r="F849" s="163"/>
      <c r="G849" s="166"/>
      <c r="H849" s="61"/>
      <c r="I849" s="254"/>
      <c r="J849" s="255"/>
    </row>
    <row r="850" spans="1:10" ht="60" customHeight="1" x14ac:dyDescent="0.25">
      <c r="A850" s="1">
        <f t="shared" si="13"/>
        <v>838</v>
      </c>
      <c r="B850" s="92"/>
      <c r="C850" s="29"/>
      <c r="D850" s="98"/>
      <c r="E850" s="100"/>
      <c r="F850" s="163"/>
      <c r="G850" s="166"/>
      <c r="H850" s="61"/>
      <c r="I850" s="254"/>
      <c r="J850" s="255"/>
    </row>
    <row r="851" spans="1:10" ht="60" customHeight="1" x14ac:dyDescent="0.25">
      <c r="A851" s="1">
        <f t="shared" si="13"/>
        <v>839</v>
      </c>
      <c r="B851" s="92"/>
      <c r="C851" s="29"/>
      <c r="D851" s="98"/>
      <c r="E851" s="100"/>
      <c r="F851" s="164"/>
      <c r="G851" s="166"/>
      <c r="H851" s="61"/>
      <c r="I851" s="254"/>
      <c r="J851" s="255"/>
    </row>
    <row r="852" spans="1:10" ht="60" customHeight="1" x14ac:dyDescent="0.25">
      <c r="A852" s="1">
        <f t="shared" si="13"/>
        <v>840</v>
      </c>
      <c r="B852" s="92"/>
      <c r="C852" s="29"/>
      <c r="D852" s="98"/>
      <c r="E852" s="100"/>
      <c r="F852" s="164"/>
      <c r="G852" s="166"/>
      <c r="H852" s="61"/>
      <c r="I852" s="254"/>
      <c r="J852" s="255"/>
    </row>
    <row r="853" spans="1:10" ht="60" customHeight="1" x14ac:dyDescent="0.25">
      <c r="A853" s="1">
        <f t="shared" si="13"/>
        <v>841</v>
      </c>
      <c r="B853" s="92"/>
      <c r="C853" s="29"/>
      <c r="D853" s="98"/>
      <c r="E853" s="100"/>
      <c r="F853" s="163"/>
      <c r="G853" s="166"/>
      <c r="H853" s="61"/>
      <c r="I853" s="254"/>
      <c r="J853" s="255"/>
    </row>
    <row r="854" spans="1:10" ht="60" customHeight="1" x14ac:dyDescent="0.25">
      <c r="A854" s="1">
        <f t="shared" si="13"/>
        <v>842</v>
      </c>
      <c r="B854" s="92"/>
      <c r="C854" s="29"/>
      <c r="D854" s="98"/>
      <c r="E854" s="100"/>
      <c r="F854" s="163"/>
      <c r="G854" s="166"/>
      <c r="H854" s="61"/>
      <c r="I854" s="254"/>
      <c r="J854" s="255"/>
    </row>
    <row r="855" spans="1:10" ht="60" customHeight="1" x14ac:dyDescent="0.25">
      <c r="A855" s="1">
        <f t="shared" si="13"/>
        <v>843</v>
      </c>
      <c r="B855" s="92"/>
      <c r="C855" s="29"/>
      <c r="D855" s="98"/>
      <c r="E855" s="100"/>
      <c r="F855" s="163"/>
      <c r="G855" s="166"/>
      <c r="H855" s="61"/>
      <c r="I855" s="254"/>
      <c r="J855" s="255"/>
    </row>
    <row r="856" spans="1:10" ht="60" customHeight="1" x14ac:dyDescent="0.25">
      <c r="A856" s="1">
        <f t="shared" si="13"/>
        <v>844</v>
      </c>
      <c r="B856" s="92"/>
      <c r="C856" s="29"/>
      <c r="D856" s="98"/>
      <c r="E856" s="100"/>
      <c r="F856" s="163"/>
      <c r="G856" s="166"/>
      <c r="H856" s="61"/>
      <c r="I856" s="254"/>
      <c r="J856" s="255"/>
    </row>
    <row r="857" spans="1:10" ht="60" customHeight="1" x14ac:dyDescent="0.25">
      <c r="A857" s="1">
        <f t="shared" si="13"/>
        <v>845</v>
      </c>
      <c r="B857" s="92"/>
      <c r="C857" s="29"/>
      <c r="D857" s="98"/>
      <c r="E857" s="100"/>
      <c r="F857" s="163"/>
      <c r="G857" s="166"/>
      <c r="H857" s="61"/>
      <c r="I857" s="254"/>
      <c r="J857" s="255"/>
    </row>
    <row r="858" spans="1:10" ht="60" customHeight="1" x14ac:dyDescent="0.25">
      <c r="A858" s="1">
        <f t="shared" si="13"/>
        <v>846</v>
      </c>
      <c r="B858" s="92"/>
      <c r="C858" s="29"/>
      <c r="D858" s="98"/>
      <c r="E858" s="100"/>
      <c r="F858" s="163"/>
      <c r="G858" s="166"/>
      <c r="H858" s="61"/>
      <c r="I858" s="254"/>
      <c r="J858" s="255"/>
    </row>
    <row r="859" spans="1:10" ht="60" customHeight="1" x14ac:dyDescent="0.25">
      <c r="A859" s="1">
        <f t="shared" si="13"/>
        <v>847</v>
      </c>
      <c r="B859" s="92"/>
      <c r="C859" s="29"/>
      <c r="D859" s="98"/>
      <c r="E859" s="100"/>
      <c r="F859" s="163"/>
      <c r="G859" s="166"/>
      <c r="H859" s="61"/>
      <c r="I859" s="254"/>
      <c r="J859" s="255"/>
    </row>
    <row r="860" spans="1:10" ht="60" customHeight="1" x14ac:dyDescent="0.25">
      <c r="A860" s="1">
        <f t="shared" si="13"/>
        <v>848</v>
      </c>
      <c r="B860" s="92"/>
      <c r="C860" s="29"/>
      <c r="D860" s="98"/>
      <c r="E860" s="100"/>
      <c r="F860" s="163"/>
      <c r="G860" s="166"/>
      <c r="H860" s="61"/>
      <c r="I860" s="254"/>
      <c r="J860" s="255"/>
    </row>
    <row r="861" spans="1:10" ht="60" customHeight="1" x14ac:dyDescent="0.25">
      <c r="A861" s="1">
        <f t="shared" si="13"/>
        <v>849</v>
      </c>
      <c r="B861" s="92"/>
      <c r="C861" s="29"/>
      <c r="D861" s="98"/>
      <c r="E861" s="100"/>
      <c r="F861" s="164"/>
      <c r="G861" s="166"/>
      <c r="H861" s="61"/>
      <c r="I861" s="254"/>
      <c r="J861" s="255"/>
    </row>
    <row r="862" spans="1:10" ht="60" customHeight="1" x14ac:dyDescent="0.25">
      <c r="A862" s="1">
        <f t="shared" si="13"/>
        <v>850</v>
      </c>
      <c r="B862" s="92"/>
      <c r="C862" s="29"/>
      <c r="D862" s="98"/>
      <c r="E862" s="100"/>
      <c r="F862" s="164"/>
      <c r="G862" s="166"/>
      <c r="H862" s="61"/>
      <c r="I862" s="254"/>
      <c r="J862" s="255"/>
    </row>
    <row r="863" spans="1:10" ht="60" customHeight="1" x14ac:dyDescent="0.25">
      <c r="A863" s="1">
        <f t="shared" si="13"/>
        <v>851</v>
      </c>
      <c r="B863" s="92"/>
      <c r="C863" s="29"/>
      <c r="D863" s="98"/>
      <c r="E863" s="100"/>
      <c r="F863" s="163"/>
      <c r="G863" s="166"/>
      <c r="H863" s="61"/>
      <c r="I863" s="254"/>
      <c r="J863" s="255"/>
    </row>
    <row r="864" spans="1:10" ht="60" customHeight="1" x14ac:dyDescent="0.25">
      <c r="A864" s="1">
        <f t="shared" si="13"/>
        <v>852</v>
      </c>
      <c r="B864" s="92"/>
      <c r="C864" s="29"/>
      <c r="D864" s="98"/>
      <c r="E864" s="100"/>
      <c r="F864" s="163"/>
      <c r="G864" s="166"/>
      <c r="H864" s="61"/>
      <c r="I864" s="254"/>
      <c r="J864" s="255"/>
    </row>
    <row r="865" spans="1:10" ht="60" customHeight="1" x14ac:dyDescent="0.25">
      <c r="A865" s="1">
        <f t="shared" si="13"/>
        <v>853</v>
      </c>
      <c r="B865" s="92"/>
      <c r="C865" s="29"/>
      <c r="D865" s="98"/>
      <c r="E865" s="100"/>
      <c r="F865" s="163"/>
      <c r="G865" s="166"/>
      <c r="H865" s="61"/>
      <c r="I865" s="254"/>
      <c r="J865" s="255"/>
    </row>
    <row r="866" spans="1:10" ht="60" customHeight="1" x14ac:dyDescent="0.25">
      <c r="A866" s="1">
        <f t="shared" si="13"/>
        <v>854</v>
      </c>
      <c r="B866" s="92"/>
      <c r="C866" s="29"/>
      <c r="D866" s="98"/>
      <c r="E866" s="100"/>
      <c r="F866" s="163"/>
      <c r="G866" s="166"/>
      <c r="H866" s="61"/>
      <c r="I866" s="254"/>
      <c r="J866" s="255"/>
    </row>
    <row r="867" spans="1:10" ht="60" customHeight="1" x14ac:dyDescent="0.25">
      <c r="A867" s="1">
        <f t="shared" si="13"/>
        <v>855</v>
      </c>
      <c r="B867" s="92"/>
      <c r="C867" s="29"/>
      <c r="D867" s="98"/>
      <c r="E867" s="100"/>
      <c r="F867" s="163"/>
      <c r="G867" s="166"/>
      <c r="H867" s="61"/>
      <c r="I867" s="254"/>
      <c r="J867" s="255"/>
    </row>
    <row r="868" spans="1:10" ht="60" customHeight="1" x14ac:dyDescent="0.25">
      <c r="A868" s="1">
        <f t="shared" si="13"/>
        <v>856</v>
      </c>
      <c r="B868" s="92"/>
      <c r="C868" s="29"/>
      <c r="D868" s="98"/>
      <c r="E868" s="100"/>
      <c r="F868" s="163"/>
      <c r="G868" s="166"/>
      <c r="H868" s="61"/>
      <c r="I868" s="254"/>
      <c r="J868" s="255"/>
    </row>
    <row r="869" spans="1:10" ht="60" customHeight="1" x14ac:dyDescent="0.25">
      <c r="A869" s="1">
        <f t="shared" si="13"/>
        <v>857</v>
      </c>
      <c r="B869" s="92"/>
      <c r="C869" s="29"/>
      <c r="D869" s="98"/>
      <c r="E869" s="100"/>
      <c r="F869" s="163"/>
      <c r="G869" s="166"/>
      <c r="H869" s="61"/>
      <c r="I869" s="254"/>
      <c r="J869" s="255"/>
    </row>
    <row r="870" spans="1:10" ht="60" customHeight="1" x14ac:dyDescent="0.25">
      <c r="A870" s="1">
        <f t="shared" si="13"/>
        <v>858</v>
      </c>
      <c r="B870" s="92"/>
      <c r="C870" s="29"/>
      <c r="D870" s="98"/>
      <c r="E870" s="100"/>
      <c r="F870" s="163"/>
      <c r="G870" s="166"/>
      <c r="H870" s="61"/>
      <c r="I870" s="254"/>
      <c r="J870" s="255"/>
    </row>
    <row r="871" spans="1:10" ht="60" customHeight="1" x14ac:dyDescent="0.25">
      <c r="A871" s="1">
        <f t="shared" si="13"/>
        <v>859</v>
      </c>
      <c r="B871" s="92"/>
      <c r="C871" s="29"/>
      <c r="D871" s="98"/>
      <c r="E871" s="100"/>
      <c r="F871" s="164"/>
      <c r="G871" s="166"/>
      <c r="H871" s="61"/>
      <c r="I871" s="254"/>
      <c r="J871" s="255"/>
    </row>
    <row r="872" spans="1:10" ht="60" customHeight="1" x14ac:dyDescent="0.25">
      <c r="A872" s="1">
        <f t="shared" si="13"/>
        <v>860</v>
      </c>
      <c r="B872" s="92"/>
      <c r="C872" s="29"/>
      <c r="D872" s="98"/>
      <c r="E872" s="100"/>
      <c r="F872" s="164"/>
      <c r="G872" s="166"/>
      <c r="H872" s="61"/>
      <c r="I872" s="254"/>
      <c r="J872" s="255"/>
    </row>
    <row r="873" spans="1:10" ht="60" customHeight="1" x14ac:dyDescent="0.25">
      <c r="A873" s="1">
        <f t="shared" si="13"/>
        <v>861</v>
      </c>
      <c r="B873" s="92"/>
      <c r="C873" s="29"/>
      <c r="D873" s="98"/>
      <c r="E873" s="100"/>
      <c r="F873" s="163"/>
      <c r="G873" s="166"/>
      <c r="H873" s="61"/>
      <c r="I873" s="254"/>
      <c r="J873" s="255"/>
    </row>
    <row r="874" spans="1:10" ht="60" customHeight="1" x14ac:dyDescent="0.25">
      <c r="A874" s="1">
        <f t="shared" si="13"/>
        <v>862</v>
      </c>
      <c r="B874" s="92"/>
      <c r="C874" s="29"/>
      <c r="D874" s="98"/>
      <c r="E874" s="100"/>
      <c r="F874" s="163"/>
      <c r="G874" s="166"/>
      <c r="H874" s="61"/>
      <c r="I874" s="254"/>
      <c r="J874" s="255"/>
    </row>
    <row r="875" spans="1:10" ht="60" customHeight="1" x14ac:dyDescent="0.25">
      <c r="A875" s="1">
        <f t="shared" si="13"/>
        <v>863</v>
      </c>
      <c r="B875" s="92"/>
      <c r="C875" s="29"/>
      <c r="D875" s="98"/>
      <c r="E875" s="100"/>
      <c r="F875" s="163"/>
      <c r="G875" s="166"/>
      <c r="H875" s="61"/>
      <c r="I875" s="254"/>
      <c r="J875" s="255"/>
    </row>
    <row r="876" spans="1:10" ht="60" customHeight="1" x14ac:dyDescent="0.25">
      <c r="A876" s="1">
        <f t="shared" si="13"/>
        <v>864</v>
      </c>
      <c r="B876" s="92"/>
      <c r="C876" s="29"/>
      <c r="D876" s="98"/>
      <c r="E876" s="100"/>
      <c r="F876" s="163"/>
      <c r="G876" s="166"/>
      <c r="H876" s="61"/>
      <c r="I876" s="254"/>
      <c r="J876" s="255"/>
    </row>
    <row r="877" spans="1:10" ht="60" customHeight="1" x14ac:dyDescent="0.25">
      <c r="A877" s="1">
        <f t="shared" si="13"/>
        <v>865</v>
      </c>
      <c r="B877" s="92"/>
      <c r="C877" s="29"/>
      <c r="D877" s="98"/>
      <c r="E877" s="100"/>
      <c r="F877" s="163"/>
      <c r="G877" s="166"/>
      <c r="H877" s="61"/>
      <c r="I877" s="254"/>
      <c r="J877" s="255"/>
    </row>
    <row r="878" spans="1:10" ht="60" customHeight="1" x14ac:dyDescent="0.25">
      <c r="A878" s="1">
        <f t="shared" si="13"/>
        <v>866</v>
      </c>
      <c r="B878" s="92"/>
      <c r="C878" s="29"/>
      <c r="D878" s="98"/>
      <c r="E878" s="100"/>
      <c r="F878" s="163"/>
      <c r="G878" s="166"/>
      <c r="H878" s="61"/>
      <c r="I878" s="254"/>
      <c r="J878" s="255"/>
    </row>
    <row r="879" spans="1:10" ht="60" customHeight="1" x14ac:dyDescent="0.25">
      <c r="A879" s="1">
        <f t="shared" si="13"/>
        <v>867</v>
      </c>
      <c r="B879" s="92"/>
      <c r="C879" s="29"/>
      <c r="D879" s="98"/>
      <c r="E879" s="100"/>
      <c r="F879" s="163"/>
      <c r="G879" s="166"/>
      <c r="H879" s="61"/>
      <c r="I879" s="254"/>
      <c r="J879" s="255"/>
    </row>
    <row r="880" spans="1:10" ht="60" customHeight="1" x14ac:dyDescent="0.25">
      <c r="A880" s="1">
        <f t="shared" si="13"/>
        <v>868</v>
      </c>
      <c r="B880" s="92"/>
      <c r="C880" s="29"/>
      <c r="D880" s="98"/>
      <c r="E880" s="100"/>
      <c r="F880" s="163"/>
      <c r="G880" s="166"/>
      <c r="H880" s="61"/>
      <c r="I880" s="254"/>
      <c r="J880" s="255"/>
    </row>
    <row r="881" spans="1:10" ht="60" customHeight="1" x14ac:dyDescent="0.25">
      <c r="A881" s="1">
        <f t="shared" si="13"/>
        <v>869</v>
      </c>
      <c r="B881" s="92"/>
      <c r="C881" s="29"/>
      <c r="D881" s="98"/>
      <c r="E881" s="100"/>
      <c r="F881" s="164"/>
      <c r="G881" s="166"/>
      <c r="H881" s="61"/>
      <c r="I881" s="254"/>
      <c r="J881" s="255"/>
    </row>
    <row r="882" spans="1:10" ht="60" customHeight="1" x14ac:dyDescent="0.25">
      <c r="A882" s="1">
        <f t="shared" si="13"/>
        <v>870</v>
      </c>
      <c r="B882" s="92"/>
      <c r="C882" s="29"/>
      <c r="D882" s="98"/>
      <c r="E882" s="100"/>
      <c r="F882" s="164"/>
      <c r="G882" s="166"/>
      <c r="H882" s="61"/>
      <c r="I882" s="254"/>
      <c r="J882" s="255"/>
    </row>
    <row r="883" spans="1:10" ht="60" customHeight="1" x14ac:dyDescent="0.25">
      <c r="A883" s="1">
        <f t="shared" si="13"/>
        <v>871</v>
      </c>
      <c r="B883" s="92"/>
      <c r="C883" s="29"/>
      <c r="D883" s="98"/>
      <c r="E883" s="100"/>
      <c r="F883" s="163"/>
      <c r="G883" s="166"/>
      <c r="H883" s="61"/>
      <c r="I883" s="254"/>
      <c r="J883" s="255"/>
    </row>
    <row r="884" spans="1:10" ht="60" customHeight="1" x14ac:dyDescent="0.25">
      <c r="A884" s="1">
        <f t="shared" si="13"/>
        <v>872</v>
      </c>
      <c r="B884" s="92"/>
      <c r="C884" s="29"/>
      <c r="D884" s="98"/>
      <c r="E884" s="100"/>
      <c r="F884" s="163"/>
      <c r="G884" s="166"/>
      <c r="H884" s="61"/>
      <c r="I884" s="254"/>
      <c r="J884" s="255"/>
    </row>
    <row r="885" spans="1:10" ht="60" customHeight="1" x14ac:dyDescent="0.25">
      <c r="A885" s="1">
        <f t="shared" si="13"/>
        <v>873</v>
      </c>
      <c r="B885" s="92"/>
      <c r="C885" s="29"/>
      <c r="D885" s="98"/>
      <c r="E885" s="100"/>
      <c r="F885" s="163"/>
      <c r="G885" s="166"/>
      <c r="H885" s="61"/>
      <c r="I885" s="254"/>
      <c r="J885" s="255"/>
    </row>
    <row r="886" spans="1:10" ht="60" customHeight="1" x14ac:dyDescent="0.25">
      <c r="A886" s="1">
        <f t="shared" si="13"/>
        <v>874</v>
      </c>
      <c r="B886" s="92"/>
      <c r="C886" s="29"/>
      <c r="D886" s="98"/>
      <c r="E886" s="100"/>
      <c r="F886" s="163"/>
      <c r="G886" s="166"/>
      <c r="H886" s="61"/>
      <c r="I886" s="254"/>
      <c r="J886" s="255"/>
    </row>
    <row r="887" spans="1:10" ht="60" customHeight="1" x14ac:dyDescent="0.25">
      <c r="A887" s="1">
        <f t="shared" si="13"/>
        <v>875</v>
      </c>
      <c r="B887" s="92"/>
      <c r="C887" s="29"/>
      <c r="D887" s="98"/>
      <c r="E887" s="100"/>
      <c r="F887" s="163"/>
      <c r="G887" s="166"/>
      <c r="H887" s="61"/>
      <c r="I887" s="254"/>
      <c r="J887" s="255"/>
    </row>
    <row r="888" spans="1:10" ht="60" customHeight="1" x14ac:dyDescent="0.25">
      <c r="A888" s="1">
        <f t="shared" si="13"/>
        <v>876</v>
      </c>
      <c r="B888" s="92"/>
      <c r="C888" s="29"/>
      <c r="D888" s="98"/>
      <c r="E888" s="100"/>
      <c r="F888" s="163"/>
      <c r="G888" s="166"/>
      <c r="H888" s="61"/>
      <c r="I888" s="254"/>
      <c r="J888" s="255"/>
    </row>
    <row r="889" spans="1:10" ht="60" customHeight="1" x14ac:dyDescent="0.25">
      <c r="A889" s="1">
        <f t="shared" si="13"/>
        <v>877</v>
      </c>
      <c r="B889" s="92"/>
      <c r="C889" s="29"/>
      <c r="D889" s="98"/>
      <c r="E889" s="100"/>
      <c r="F889" s="163"/>
      <c r="G889" s="166"/>
      <c r="H889" s="61"/>
      <c r="I889" s="254"/>
      <c r="J889" s="255"/>
    </row>
    <row r="890" spans="1:10" ht="60" customHeight="1" x14ac:dyDescent="0.25">
      <c r="A890" s="1">
        <f t="shared" si="13"/>
        <v>878</v>
      </c>
      <c r="B890" s="92"/>
      <c r="C890" s="29"/>
      <c r="D890" s="98"/>
      <c r="E890" s="100"/>
      <c r="F890" s="163"/>
      <c r="G890" s="166"/>
      <c r="H890" s="61"/>
      <c r="I890" s="254"/>
      <c r="J890" s="255"/>
    </row>
    <row r="891" spans="1:10" ht="60" customHeight="1" x14ac:dyDescent="0.25">
      <c r="A891" s="1">
        <f t="shared" si="13"/>
        <v>879</v>
      </c>
      <c r="B891" s="92"/>
      <c r="C891" s="29"/>
      <c r="D891" s="98"/>
      <c r="E891" s="100"/>
      <c r="F891" s="164"/>
      <c r="G891" s="166"/>
      <c r="H891" s="61"/>
      <c r="I891" s="254"/>
      <c r="J891" s="255"/>
    </row>
    <row r="892" spans="1:10" ht="60" customHeight="1" x14ac:dyDescent="0.25">
      <c r="A892" s="1">
        <f t="shared" si="13"/>
        <v>880</v>
      </c>
      <c r="B892" s="92"/>
      <c r="C892" s="29"/>
      <c r="D892" s="98"/>
      <c r="E892" s="100"/>
      <c r="F892" s="164"/>
      <c r="G892" s="166"/>
      <c r="H892" s="61"/>
      <c r="I892" s="254"/>
      <c r="J892" s="255"/>
    </row>
    <row r="893" spans="1:10" ht="60" customHeight="1" x14ac:dyDescent="0.25">
      <c r="A893" s="1">
        <f t="shared" si="13"/>
        <v>881</v>
      </c>
      <c r="B893" s="92"/>
      <c r="C893" s="29"/>
      <c r="D893" s="98"/>
      <c r="E893" s="100"/>
      <c r="F893" s="163"/>
      <c r="G893" s="166"/>
      <c r="H893" s="61"/>
      <c r="I893" s="254"/>
      <c r="J893" s="255"/>
    </row>
    <row r="894" spans="1:10" ht="60" customHeight="1" x14ac:dyDescent="0.25">
      <c r="A894" s="1">
        <f t="shared" si="13"/>
        <v>882</v>
      </c>
      <c r="B894" s="92"/>
      <c r="C894" s="29"/>
      <c r="D894" s="98"/>
      <c r="E894" s="100"/>
      <c r="F894" s="163"/>
      <c r="G894" s="166"/>
      <c r="H894" s="61"/>
      <c r="I894" s="254"/>
      <c r="J894" s="255"/>
    </row>
    <row r="895" spans="1:10" ht="60" customHeight="1" x14ac:dyDescent="0.25">
      <c r="A895" s="1">
        <f t="shared" si="13"/>
        <v>883</v>
      </c>
      <c r="B895" s="92"/>
      <c r="C895" s="29"/>
      <c r="D895" s="98"/>
      <c r="E895" s="100"/>
      <c r="F895" s="163"/>
      <c r="G895" s="166"/>
      <c r="H895" s="61"/>
      <c r="I895" s="254"/>
      <c r="J895" s="255"/>
    </row>
    <row r="896" spans="1:10" ht="60" customHeight="1" x14ac:dyDescent="0.25">
      <c r="A896" s="1">
        <f t="shared" si="13"/>
        <v>884</v>
      </c>
      <c r="B896" s="92"/>
      <c r="C896" s="29"/>
      <c r="D896" s="98"/>
      <c r="E896" s="100"/>
      <c r="F896" s="163"/>
      <c r="G896" s="166"/>
      <c r="H896" s="61"/>
      <c r="I896" s="254"/>
      <c r="J896" s="255"/>
    </row>
    <row r="897" spans="1:10" ht="60" customHeight="1" x14ac:dyDescent="0.25">
      <c r="A897" s="1">
        <f t="shared" si="13"/>
        <v>885</v>
      </c>
      <c r="B897" s="92"/>
      <c r="C897" s="29"/>
      <c r="D897" s="98"/>
      <c r="E897" s="100"/>
      <c r="F897" s="163"/>
      <c r="G897" s="166"/>
      <c r="H897" s="61"/>
      <c r="I897" s="254"/>
      <c r="J897" s="255"/>
    </row>
    <row r="898" spans="1:10" ht="60" customHeight="1" x14ac:dyDescent="0.25">
      <c r="A898" s="1">
        <f t="shared" ref="A898:A961" si="14">ROW(A886)</f>
        <v>886</v>
      </c>
      <c r="B898" s="92"/>
      <c r="C898" s="29"/>
      <c r="D898" s="98"/>
      <c r="E898" s="100"/>
      <c r="F898" s="163"/>
      <c r="G898" s="166"/>
      <c r="H898" s="61"/>
      <c r="I898" s="254"/>
      <c r="J898" s="255"/>
    </row>
    <row r="899" spans="1:10" ht="60" customHeight="1" x14ac:dyDescent="0.25">
      <c r="A899" s="1">
        <f t="shared" si="14"/>
        <v>887</v>
      </c>
      <c r="B899" s="92"/>
      <c r="C899" s="29"/>
      <c r="D899" s="98"/>
      <c r="E899" s="100"/>
      <c r="F899" s="163"/>
      <c r="G899" s="166"/>
      <c r="H899" s="61"/>
      <c r="I899" s="254"/>
      <c r="J899" s="255"/>
    </row>
    <row r="900" spans="1:10" ht="60" customHeight="1" x14ac:dyDescent="0.25">
      <c r="A900" s="1">
        <f t="shared" si="14"/>
        <v>888</v>
      </c>
      <c r="B900" s="92"/>
      <c r="C900" s="29"/>
      <c r="D900" s="98"/>
      <c r="E900" s="100"/>
      <c r="F900" s="163"/>
      <c r="G900" s="166"/>
      <c r="H900" s="61"/>
      <c r="I900" s="254"/>
      <c r="J900" s="255"/>
    </row>
    <row r="901" spans="1:10" ht="60" customHeight="1" x14ac:dyDescent="0.25">
      <c r="A901" s="1">
        <f t="shared" si="14"/>
        <v>889</v>
      </c>
      <c r="B901" s="92"/>
      <c r="C901" s="29"/>
      <c r="D901" s="98"/>
      <c r="E901" s="100"/>
      <c r="F901" s="164"/>
      <c r="G901" s="166"/>
      <c r="H901" s="61"/>
      <c r="I901" s="254"/>
      <c r="J901" s="255"/>
    </row>
    <row r="902" spans="1:10" ht="60" customHeight="1" x14ac:dyDescent="0.25">
      <c r="A902" s="1">
        <f t="shared" si="14"/>
        <v>890</v>
      </c>
      <c r="B902" s="92"/>
      <c r="C902" s="29"/>
      <c r="D902" s="98"/>
      <c r="E902" s="100"/>
      <c r="F902" s="164"/>
      <c r="G902" s="166"/>
      <c r="H902" s="61"/>
      <c r="I902" s="254"/>
      <c r="J902" s="255"/>
    </row>
    <row r="903" spans="1:10" ht="60" customHeight="1" x14ac:dyDescent="0.25">
      <c r="A903" s="1">
        <f t="shared" si="14"/>
        <v>891</v>
      </c>
      <c r="B903" s="92"/>
      <c r="C903" s="29"/>
      <c r="D903" s="98"/>
      <c r="E903" s="100"/>
      <c r="F903" s="163"/>
      <c r="G903" s="166"/>
      <c r="H903" s="61"/>
      <c r="I903" s="254"/>
      <c r="J903" s="255"/>
    </row>
    <row r="904" spans="1:10" ht="60" customHeight="1" x14ac:dyDescent="0.25">
      <c r="A904" s="1">
        <f t="shared" si="14"/>
        <v>892</v>
      </c>
      <c r="B904" s="92"/>
      <c r="C904" s="29"/>
      <c r="D904" s="98"/>
      <c r="E904" s="100"/>
      <c r="F904" s="163"/>
      <c r="G904" s="166"/>
      <c r="H904" s="61"/>
      <c r="I904" s="254"/>
      <c r="J904" s="255"/>
    </row>
    <row r="905" spans="1:10" ht="60" customHeight="1" x14ac:dyDescent="0.25">
      <c r="A905" s="1">
        <f t="shared" si="14"/>
        <v>893</v>
      </c>
      <c r="B905" s="92"/>
      <c r="C905" s="29"/>
      <c r="D905" s="98"/>
      <c r="E905" s="100"/>
      <c r="F905" s="163"/>
      <c r="G905" s="166"/>
      <c r="H905" s="61"/>
      <c r="I905" s="254"/>
      <c r="J905" s="255"/>
    </row>
    <row r="906" spans="1:10" ht="60" customHeight="1" x14ac:dyDescent="0.25">
      <c r="A906" s="1">
        <f t="shared" si="14"/>
        <v>894</v>
      </c>
      <c r="B906" s="92"/>
      <c r="C906" s="29"/>
      <c r="D906" s="98"/>
      <c r="E906" s="100"/>
      <c r="F906" s="163"/>
      <c r="G906" s="166"/>
      <c r="H906" s="61"/>
      <c r="I906" s="254"/>
      <c r="J906" s="255"/>
    </row>
    <row r="907" spans="1:10" ht="60" customHeight="1" x14ac:dyDescent="0.25">
      <c r="A907" s="1">
        <f t="shared" si="14"/>
        <v>895</v>
      </c>
      <c r="B907" s="92"/>
      <c r="C907" s="29"/>
      <c r="D907" s="98"/>
      <c r="E907" s="100"/>
      <c r="F907" s="163"/>
      <c r="G907" s="166"/>
      <c r="H907" s="61"/>
      <c r="I907" s="254"/>
      <c r="J907" s="255"/>
    </row>
    <row r="908" spans="1:10" ht="60" customHeight="1" x14ac:dyDescent="0.25">
      <c r="A908" s="1">
        <f t="shared" si="14"/>
        <v>896</v>
      </c>
      <c r="B908" s="92"/>
      <c r="C908" s="29"/>
      <c r="D908" s="98"/>
      <c r="E908" s="100"/>
      <c r="F908" s="163"/>
      <c r="G908" s="166"/>
      <c r="H908" s="61"/>
      <c r="I908" s="254"/>
      <c r="J908" s="255"/>
    </row>
    <row r="909" spans="1:10" ht="60" customHeight="1" x14ac:dyDescent="0.25">
      <c r="A909" s="1">
        <f t="shared" si="14"/>
        <v>897</v>
      </c>
      <c r="B909" s="92"/>
      <c r="C909" s="29"/>
      <c r="D909" s="98"/>
      <c r="E909" s="100"/>
      <c r="F909" s="163"/>
      <c r="G909" s="166"/>
      <c r="H909" s="61"/>
      <c r="I909" s="254"/>
      <c r="J909" s="255"/>
    </row>
    <row r="910" spans="1:10" ht="60" customHeight="1" x14ac:dyDescent="0.25">
      <c r="A910" s="1">
        <f t="shared" si="14"/>
        <v>898</v>
      </c>
      <c r="B910" s="92"/>
      <c r="C910" s="29"/>
      <c r="D910" s="98"/>
      <c r="E910" s="100"/>
      <c r="F910" s="163"/>
      <c r="G910" s="166"/>
      <c r="H910" s="61"/>
      <c r="I910" s="254"/>
      <c r="J910" s="255"/>
    </row>
    <row r="911" spans="1:10" ht="60" customHeight="1" x14ac:dyDescent="0.25">
      <c r="A911" s="1">
        <f t="shared" si="14"/>
        <v>899</v>
      </c>
      <c r="B911" s="92"/>
      <c r="C911" s="29"/>
      <c r="D911" s="98"/>
      <c r="E911" s="100"/>
      <c r="F911" s="164"/>
      <c r="G911" s="166"/>
      <c r="H911" s="61"/>
      <c r="I911" s="254"/>
      <c r="J911" s="255"/>
    </row>
    <row r="912" spans="1:10" ht="60" customHeight="1" x14ac:dyDescent="0.25">
      <c r="A912" s="1">
        <f t="shared" si="14"/>
        <v>900</v>
      </c>
      <c r="B912" s="92"/>
      <c r="C912" s="29"/>
      <c r="D912" s="98"/>
      <c r="E912" s="100"/>
      <c r="F912" s="164"/>
      <c r="G912" s="166"/>
      <c r="H912" s="61"/>
      <c r="I912" s="254"/>
      <c r="J912" s="255"/>
    </row>
    <row r="913" spans="1:10" ht="60" customHeight="1" x14ac:dyDescent="0.25">
      <c r="A913" s="1">
        <f t="shared" si="14"/>
        <v>901</v>
      </c>
      <c r="B913" s="92"/>
      <c r="C913" s="29"/>
      <c r="D913" s="98"/>
      <c r="E913" s="100"/>
      <c r="F913" s="163"/>
      <c r="G913" s="166"/>
      <c r="H913" s="61"/>
      <c r="I913" s="254"/>
      <c r="J913" s="255"/>
    </row>
    <row r="914" spans="1:10" ht="60" customHeight="1" x14ac:dyDescent="0.25">
      <c r="A914" s="1">
        <f t="shared" si="14"/>
        <v>902</v>
      </c>
      <c r="B914" s="92"/>
      <c r="C914" s="29"/>
      <c r="D914" s="98"/>
      <c r="E914" s="100"/>
      <c r="F914" s="163"/>
      <c r="G914" s="166"/>
      <c r="H914" s="61"/>
      <c r="I914" s="254"/>
      <c r="J914" s="255"/>
    </row>
    <row r="915" spans="1:10" ht="60" customHeight="1" x14ac:dyDescent="0.25">
      <c r="A915" s="1">
        <f t="shared" si="14"/>
        <v>903</v>
      </c>
      <c r="B915" s="92"/>
      <c r="C915" s="29"/>
      <c r="D915" s="98"/>
      <c r="E915" s="100"/>
      <c r="F915" s="163"/>
      <c r="G915" s="166"/>
      <c r="H915" s="61"/>
      <c r="I915" s="254"/>
      <c r="J915" s="255"/>
    </row>
    <row r="916" spans="1:10" ht="60" customHeight="1" x14ac:dyDescent="0.25">
      <c r="A916" s="1">
        <f t="shared" si="14"/>
        <v>904</v>
      </c>
      <c r="B916" s="92"/>
      <c r="C916" s="29"/>
      <c r="D916" s="98"/>
      <c r="E916" s="100"/>
      <c r="F916" s="163"/>
      <c r="G916" s="166"/>
      <c r="H916" s="61"/>
      <c r="I916" s="254"/>
      <c r="J916" s="255"/>
    </row>
    <row r="917" spans="1:10" ht="60" customHeight="1" x14ac:dyDescent="0.25">
      <c r="A917" s="1">
        <f t="shared" si="14"/>
        <v>905</v>
      </c>
      <c r="B917" s="92"/>
      <c r="C917" s="29"/>
      <c r="D917" s="98"/>
      <c r="E917" s="100"/>
      <c r="F917" s="163"/>
      <c r="G917" s="166"/>
      <c r="H917" s="61"/>
      <c r="I917" s="254"/>
      <c r="J917" s="255"/>
    </row>
    <row r="918" spans="1:10" ht="60" customHeight="1" x14ac:dyDescent="0.25">
      <c r="A918" s="1">
        <f t="shared" si="14"/>
        <v>906</v>
      </c>
      <c r="B918" s="92"/>
      <c r="C918" s="29"/>
      <c r="D918" s="98"/>
      <c r="E918" s="100"/>
      <c r="F918" s="163"/>
      <c r="G918" s="166"/>
      <c r="H918" s="61"/>
      <c r="I918" s="254"/>
      <c r="J918" s="255"/>
    </row>
    <row r="919" spans="1:10" ht="60" customHeight="1" x14ac:dyDescent="0.25">
      <c r="A919" s="1">
        <f t="shared" si="14"/>
        <v>907</v>
      </c>
      <c r="B919" s="92"/>
      <c r="C919" s="29"/>
      <c r="D919" s="98"/>
      <c r="E919" s="100"/>
      <c r="F919" s="163"/>
      <c r="G919" s="166"/>
      <c r="H919" s="61"/>
      <c r="I919" s="254"/>
      <c r="J919" s="255"/>
    </row>
    <row r="920" spans="1:10" ht="60" customHeight="1" x14ac:dyDescent="0.25">
      <c r="A920" s="1">
        <f t="shared" si="14"/>
        <v>908</v>
      </c>
      <c r="B920" s="92"/>
      <c r="C920" s="29"/>
      <c r="D920" s="98"/>
      <c r="E920" s="100"/>
      <c r="F920" s="163"/>
      <c r="G920" s="166"/>
      <c r="H920" s="61"/>
      <c r="I920" s="254"/>
      <c r="J920" s="255"/>
    </row>
    <row r="921" spans="1:10" ht="60" customHeight="1" x14ac:dyDescent="0.25">
      <c r="A921" s="1">
        <f t="shared" si="14"/>
        <v>909</v>
      </c>
      <c r="B921" s="92"/>
      <c r="C921" s="29"/>
      <c r="D921" s="98"/>
      <c r="E921" s="100"/>
      <c r="F921" s="164"/>
      <c r="G921" s="166"/>
      <c r="H921" s="61"/>
      <c r="I921" s="254"/>
      <c r="J921" s="255"/>
    </row>
    <row r="922" spans="1:10" ht="60" customHeight="1" x14ac:dyDescent="0.25">
      <c r="A922" s="1">
        <f t="shared" si="14"/>
        <v>910</v>
      </c>
      <c r="B922" s="92"/>
      <c r="C922" s="29"/>
      <c r="D922" s="98"/>
      <c r="E922" s="100"/>
      <c r="F922" s="164"/>
      <c r="G922" s="166"/>
      <c r="H922" s="61"/>
      <c r="I922" s="254"/>
      <c r="J922" s="255"/>
    </row>
    <row r="923" spans="1:10" ht="60" customHeight="1" x14ac:dyDescent="0.25">
      <c r="A923" s="1">
        <f t="shared" si="14"/>
        <v>911</v>
      </c>
      <c r="B923" s="92"/>
      <c r="C923" s="29"/>
      <c r="D923" s="98"/>
      <c r="E923" s="100"/>
      <c r="F923" s="163"/>
      <c r="G923" s="166"/>
      <c r="H923" s="61"/>
      <c r="I923" s="254"/>
      <c r="J923" s="255"/>
    </row>
    <row r="924" spans="1:10" ht="60" customHeight="1" x14ac:dyDescent="0.25">
      <c r="A924" s="1">
        <f t="shared" si="14"/>
        <v>912</v>
      </c>
      <c r="B924" s="92"/>
      <c r="C924" s="29"/>
      <c r="D924" s="98"/>
      <c r="E924" s="100"/>
      <c r="F924" s="163"/>
      <c r="G924" s="166"/>
      <c r="H924" s="61"/>
      <c r="I924" s="254"/>
      <c r="J924" s="255"/>
    </row>
    <row r="925" spans="1:10" ht="60" customHeight="1" x14ac:dyDescent="0.25">
      <c r="A925" s="1">
        <f t="shared" si="14"/>
        <v>913</v>
      </c>
      <c r="B925" s="92"/>
      <c r="C925" s="29"/>
      <c r="D925" s="98"/>
      <c r="E925" s="100"/>
      <c r="F925" s="163"/>
      <c r="G925" s="166"/>
      <c r="H925" s="61"/>
      <c r="I925" s="254"/>
      <c r="J925" s="255"/>
    </row>
    <row r="926" spans="1:10" ht="60" customHeight="1" x14ac:dyDescent="0.25">
      <c r="A926" s="1">
        <f t="shared" si="14"/>
        <v>914</v>
      </c>
      <c r="B926" s="92"/>
      <c r="C926" s="29"/>
      <c r="D926" s="98"/>
      <c r="E926" s="100"/>
      <c r="F926" s="163"/>
      <c r="G926" s="166"/>
      <c r="H926" s="61"/>
      <c r="I926" s="254"/>
      <c r="J926" s="255"/>
    </row>
    <row r="927" spans="1:10" ht="60" customHeight="1" x14ac:dyDescent="0.25">
      <c r="A927" s="1">
        <f t="shared" si="14"/>
        <v>915</v>
      </c>
      <c r="B927" s="92"/>
      <c r="C927" s="29"/>
      <c r="D927" s="98"/>
      <c r="E927" s="100"/>
      <c r="F927" s="163"/>
      <c r="G927" s="166"/>
      <c r="H927" s="61"/>
      <c r="I927" s="254"/>
      <c r="J927" s="255"/>
    </row>
    <row r="928" spans="1:10" ht="60" customHeight="1" x14ac:dyDescent="0.25">
      <c r="A928" s="1">
        <f t="shared" si="14"/>
        <v>916</v>
      </c>
      <c r="B928" s="92"/>
      <c r="C928" s="29"/>
      <c r="D928" s="98"/>
      <c r="E928" s="100"/>
      <c r="F928" s="163"/>
      <c r="G928" s="166"/>
      <c r="H928" s="61"/>
      <c r="I928" s="254"/>
      <c r="J928" s="255"/>
    </row>
    <row r="929" spans="1:10" ht="60" customHeight="1" x14ac:dyDescent="0.25">
      <c r="A929" s="1">
        <f t="shared" si="14"/>
        <v>917</v>
      </c>
      <c r="B929" s="92"/>
      <c r="C929" s="29"/>
      <c r="D929" s="98"/>
      <c r="E929" s="100"/>
      <c r="F929" s="163"/>
      <c r="G929" s="166"/>
      <c r="H929" s="61"/>
      <c r="I929" s="254"/>
      <c r="J929" s="255"/>
    </row>
    <row r="930" spans="1:10" ht="60" customHeight="1" x14ac:dyDescent="0.25">
      <c r="A930" s="1">
        <f t="shared" si="14"/>
        <v>918</v>
      </c>
      <c r="B930" s="92"/>
      <c r="C930" s="29"/>
      <c r="D930" s="98"/>
      <c r="E930" s="100"/>
      <c r="F930" s="163"/>
      <c r="G930" s="166"/>
      <c r="H930" s="61"/>
      <c r="I930" s="254"/>
      <c r="J930" s="255"/>
    </row>
    <row r="931" spans="1:10" ht="60" customHeight="1" x14ac:dyDescent="0.25">
      <c r="A931" s="1">
        <f t="shared" si="14"/>
        <v>919</v>
      </c>
      <c r="B931" s="92"/>
      <c r="C931" s="29"/>
      <c r="D931" s="98"/>
      <c r="E931" s="100"/>
      <c r="F931" s="164"/>
      <c r="G931" s="166"/>
      <c r="H931" s="61"/>
      <c r="I931" s="254"/>
      <c r="J931" s="255"/>
    </row>
    <row r="932" spans="1:10" ht="60" customHeight="1" x14ac:dyDescent="0.25">
      <c r="A932" s="1">
        <f t="shared" si="14"/>
        <v>920</v>
      </c>
      <c r="B932" s="92"/>
      <c r="C932" s="29"/>
      <c r="D932" s="98"/>
      <c r="E932" s="100"/>
      <c r="F932" s="164"/>
      <c r="G932" s="166"/>
      <c r="H932" s="61"/>
      <c r="I932" s="254"/>
      <c r="J932" s="255"/>
    </row>
    <row r="933" spans="1:10" ht="60" customHeight="1" x14ac:dyDescent="0.25">
      <c r="A933" s="1">
        <f t="shared" si="14"/>
        <v>921</v>
      </c>
      <c r="B933" s="92"/>
      <c r="C933" s="29"/>
      <c r="D933" s="98"/>
      <c r="E933" s="100"/>
      <c r="F933" s="163"/>
      <c r="G933" s="166"/>
      <c r="H933" s="61"/>
      <c r="I933" s="254"/>
      <c r="J933" s="255"/>
    </row>
    <row r="934" spans="1:10" ht="60" customHeight="1" x14ac:dyDescent="0.25">
      <c r="A934" s="1">
        <f t="shared" si="14"/>
        <v>922</v>
      </c>
      <c r="B934" s="92"/>
      <c r="C934" s="29"/>
      <c r="D934" s="98"/>
      <c r="E934" s="100"/>
      <c r="F934" s="163"/>
      <c r="G934" s="166"/>
      <c r="H934" s="61"/>
      <c r="I934" s="254"/>
      <c r="J934" s="255"/>
    </row>
    <row r="935" spans="1:10" ht="60" customHeight="1" x14ac:dyDescent="0.25">
      <c r="A935" s="1">
        <f t="shared" si="14"/>
        <v>923</v>
      </c>
      <c r="B935" s="92"/>
      <c r="C935" s="29"/>
      <c r="D935" s="98"/>
      <c r="E935" s="100"/>
      <c r="F935" s="163"/>
      <c r="G935" s="166"/>
      <c r="H935" s="61"/>
      <c r="I935" s="254"/>
      <c r="J935" s="255"/>
    </row>
    <row r="936" spans="1:10" ht="60" customHeight="1" x14ac:dyDescent="0.25">
      <c r="A936" s="1">
        <f t="shared" si="14"/>
        <v>924</v>
      </c>
      <c r="B936" s="92"/>
      <c r="C936" s="29"/>
      <c r="D936" s="98"/>
      <c r="E936" s="100"/>
      <c r="F936" s="163"/>
      <c r="G936" s="166"/>
      <c r="H936" s="61"/>
      <c r="I936" s="254"/>
      <c r="J936" s="255"/>
    </row>
    <row r="937" spans="1:10" ht="60" customHeight="1" x14ac:dyDescent="0.25">
      <c r="A937" s="1">
        <f t="shared" si="14"/>
        <v>925</v>
      </c>
      <c r="B937" s="92"/>
      <c r="C937" s="29"/>
      <c r="D937" s="98"/>
      <c r="E937" s="100"/>
      <c r="F937" s="163"/>
      <c r="G937" s="166"/>
      <c r="H937" s="61"/>
      <c r="I937" s="254"/>
      <c r="J937" s="255"/>
    </row>
    <row r="938" spans="1:10" ht="60" customHeight="1" x14ac:dyDescent="0.25">
      <c r="A938" s="1">
        <f t="shared" si="14"/>
        <v>926</v>
      </c>
      <c r="B938" s="92"/>
      <c r="C938" s="29"/>
      <c r="D938" s="98"/>
      <c r="E938" s="100"/>
      <c r="F938" s="163"/>
      <c r="G938" s="166"/>
      <c r="H938" s="61"/>
      <c r="I938" s="254"/>
      <c r="J938" s="255"/>
    </row>
    <row r="939" spans="1:10" ht="60" customHeight="1" x14ac:dyDescent="0.25">
      <c r="A939" s="1">
        <f t="shared" si="14"/>
        <v>927</v>
      </c>
      <c r="B939" s="92"/>
      <c r="C939" s="29"/>
      <c r="D939" s="98"/>
      <c r="E939" s="100"/>
      <c r="F939" s="163"/>
      <c r="G939" s="166"/>
      <c r="H939" s="61"/>
      <c r="I939" s="254"/>
      <c r="J939" s="255"/>
    </row>
    <row r="940" spans="1:10" ht="60" customHeight="1" x14ac:dyDescent="0.25">
      <c r="A940" s="1">
        <f t="shared" si="14"/>
        <v>928</v>
      </c>
      <c r="B940" s="92"/>
      <c r="C940" s="29"/>
      <c r="D940" s="98"/>
      <c r="E940" s="100"/>
      <c r="F940" s="163"/>
      <c r="G940" s="166"/>
      <c r="H940" s="61"/>
      <c r="I940" s="254"/>
      <c r="J940" s="255"/>
    </row>
    <row r="941" spans="1:10" ht="60" customHeight="1" x14ac:dyDescent="0.25">
      <c r="A941" s="1">
        <f t="shared" si="14"/>
        <v>929</v>
      </c>
      <c r="B941" s="92"/>
      <c r="C941" s="29"/>
      <c r="D941" s="98"/>
      <c r="E941" s="100"/>
      <c r="F941" s="164"/>
      <c r="G941" s="166"/>
      <c r="H941" s="61"/>
      <c r="I941" s="254"/>
      <c r="J941" s="255"/>
    </row>
    <row r="942" spans="1:10" ht="60" customHeight="1" x14ac:dyDescent="0.25">
      <c r="A942" s="1">
        <f t="shared" si="14"/>
        <v>930</v>
      </c>
      <c r="B942" s="92"/>
      <c r="C942" s="29"/>
      <c r="D942" s="98"/>
      <c r="E942" s="100"/>
      <c r="F942" s="164"/>
      <c r="G942" s="166"/>
      <c r="H942" s="61"/>
      <c r="I942" s="254"/>
      <c r="J942" s="255"/>
    </row>
    <row r="943" spans="1:10" ht="60" customHeight="1" x14ac:dyDescent="0.25">
      <c r="A943" s="1">
        <f t="shared" si="14"/>
        <v>931</v>
      </c>
      <c r="B943" s="92"/>
      <c r="C943" s="29"/>
      <c r="D943" s="98"/>
      <c r="E943" s="100"/>
      <c r="F943" s="163"/>
      <c r="G943" s="166"/>
      <c r="H943" s="61"/>
      <c r="I943" s="254"/>
      <c r="J943" s="255"/>
    </row>
    <row r="944" spans="1:10" ht="60" customHeight="1" x14ac:dyDescent="0.25">
      <c r="A944" s="1">
        <f t="shared" si="14"/>
        <v>932</v>
      </c>
      <c r="B944" s="92"/>
      <c r="C944" s="29"/>
      <c r="D944" s="98"/>
      <c r="E944" s="100"/>
      <c r="F944" s="163"/>
      <c r="G944" s="166"/>
      <c r="H944" s="61"/>
      <c r="I944" s="254"/>
      <c r="J944" s="255"/>
    </row>
    <row r="945" spans="1:10" ht="60" customHeight="1" x14ac:dyDescent="0.25">
      <c r="A945" s="1">
        <f t="shared" si="14"/>
        <v>933</v>
      </c>
      <c r="B945" s="92"/>
      <c r="C945" s="29"/>
      <c r="D945" s="98"/>
      <c r="E945" s="100"/>
      <c r="F945" s="163"/>
      <c r="G945" s="166"/>
      <c r="H945" s="61"/>
      <c r="I945" s="254"/>
      <c r="J945" s="255"/>
    </row>
    <row r="946" spans="1:10" ht="60" customHeight="1" x14ac:dyDescent="0.25">
      <c r="A946" s="1">
        <f t="shared" si="14"/>
        <v>934</v>
      </c>
      <c r="B946" s="92"/>
      <c r="C946" s="29"/>
      <c r="D946" s="98"/>
      <c r="E946" s="100"/>
      <c r="F946" s="163"/>
      <c r="G946" s="166"/>
      <c r="H946" s="61"/>
      <c r="I946" s="254"/>
      <c r="J946" s="255"/>
    </row>
    <row r="947" spans="1:10" ht="60" customHeight="1" x14ac:dyDescent="0.25">
      <c r="A947" s="1">
        <f t="shared" si="14"/>
        <v>935</v>
      </c>
      <c r="B947" s="92"/>
      <c r="C947" s="29"/>
      <c r="D947" s="98"/>
      <c r="E947" s="100"/>
      <c r="F947" s="163"/>
      <c r="G947" s="166"/>
      <c r="H947" s="61"/>
      <c r="I947" s="254"/>
      <c r="J947" s="255"/>
    </row>
    <row r="948" spans="1:10" ht="60" customHeight="1" x14ac:dyDescent="0.25">
      <c r="A948" s="1">
        <f t="shared" si="14"/>
        <v>936</v>
      </c>
      <c r="B948" s="92"/>
      <c r="C948" s="29"/>
      <c r="D948" s="98"/>
      <c r="E948" s="100"/>
      <c r="F948" s="163"/>
      <c r="G948" s="166"/>
      <c r="H948" s="61"/>
      <c r="I948" s="254"/>
      <c r="J948" s="255"/>
    </row>
    <row r="949" spans="1:10" ht="60" customHeight="1" x14ac:dyDescent="0.25">
      <c r="A949" s="1">
        <f t="shared" si="14"/>
        <v>937</v>
      </c>
      <c r="B949" s="92"/>
      <c r="C949" s="29"/>
      <c r="D949" s="98"/>
      <c r="E949" s="100"/>
      <c r="F949" s="163"/>
      <c r="G949" s="166"/>
      <c r="H949" s="61"/>
      <c r="I949" s="254"/>
      <c r="J949" s="255"/>
    </row>
    <row r="950" spans="1:10" ht="60" customHeight="1" x14ac:dyDescent="0.25">
      <c r="A950" s="1">
        <f t="shared" si="14"/>
        <v>938</v>
      </c>
      <c r="B950" s="92"/>
      <c r="C950" s="29"/>
      <c r="D950" s="98"/>
      <c r="E950" s="100"/>
      <c r="F950" s="163"/>
      <c r="G950" s="166"/>
      <c r="H950" s="61"/>
      <c r="I950" s="254"/>
      <c r="J950" s="255"/>
    </row>
    <row r="951" spans="1:10" ht="60" customHeight="1" x14ac:dyDescent="0.25">
      <c r="A951" s="1">
        <f t="shared" si="14"/>
        <v>939</v>
      </c>
      <c r="B951" s="92"/>
      <c r="C951" s="29"/>
      <c r="D951" s="98"/>
      <c r="E951" s="100"/>
      <c r="F951" s="164"/>
      <c r="G951" s="166"/>
      <c r="H951" s="61"/>
      <c r="I951" s="254"/>
      <c r="J951" s="255"/>
    </row>
    <row r="952" spans="1:10" ht="60" customHeight="1" x14ac:dyDescent="0.25">
      <c r="A952" s="1">
        <f t="shared" si="14"/>
        <v>940</v>
      </c>
      <c r="B952" s="92"/>
      <c r="C952" s="29"/>
      <c r="D952" s="98"/>
      <c r="E952" s="100"/>
      <c r="F952" s="164"/>
      <c r="G952" s="166"/>
      <c r="H952" s="61"/>
      <c r="I952" s="254"/>
      <c r="J952" s="255"/>
    </row>
    <row r="953" spans="1:10" ht="60" customHeight="1" x14ac:dyDescent="0.25">
      <c r="A953" s="1">
        <f t="shared" si="14"/>
        <v>941</v>
      </c>
      <c r="B953" s="92"/>
      <c r="C953" s="29"/>
      <c r="D953" s="98"/>
      <c r="E953" s="100"/>
      <c r="F953" s="163"/>
      <c r="G953" s="166"/>
      <c r="H953" s="61"/>
      <c r="I953" s="254"/>
      <c r="J953" s="255"/>
    </row>
    <row r="954" spans="1:10" ht="60" customHeight="1" x14ac:dyDescent="0.25">
      <c r="A954" s="1">
        <f t="shared" si="14"/>
        <v>942</v>
      </c>
      <c r="B954" s="92"/>
      <c r="C954" s="29"/>
      <c r="D954" s="98"/>
      <c r="E954" s="100"/>
      <c r="F954" s="163"/>
      <c r="G954" s="166"/>
      <c r="H954" s="61"/>
      <c r="I954" s="254"/>
      <c r="J954" s="255"/>
    </row>
    <row r="955" spans="1:10" ht="60" customHeight="1" x14ac:dyDescent="0.25">
      <c r="A955" s="1">
        <f t="shared" si="14"/>
        <v>943</v>
      </c>
      <c r="B955" s="92"/>
      <c r="C955" s="29"/>
      <c r="D955" s="98"/>
      <c r="E955" s="100"/>
      <c r="F955" s="163"/>
      <c r="G955" s="166"/>
      <c r="H955" s="61"/>
      <c r="I955" s="254"/>
      <c r="J955" s="255"/>
    </row>
    <row r="956" spans="1:10" ht="60" customHeight="1" x14ac:dyDescent="0.25">
      <c r="A956" s="1">
        <f t="shared" si="14"/>
        <v>944</v>
      </c>
      <c r="B956" s="92"/>
      <c r="C956" s="29"/>
      <c r="D956" s="98"/>
      <c r="E956" s="100"/>
      <c r="F956" s="163"/>
      <c r="G956" s="166"/>
      <c r="H956" s="61"/>
      <c r="I956" s="254"/>
      <c r="J956" s="255"/>
    </row>
    <row r="957" spans="1:10" ht="60" customHeight="1" x14ac:dyDescent="0.25">
      <c r="A957" s="1">
        <f t="shared" si="14"/>
        <v>945</v>
      </c>
      <c r="B957" s="92"/>
      <c r="C957" s="29"/>
      <c r="D957" s="98"/>
      <c r="E957" s="100"/>
      <c r="F957" s="163"/>
      <c r="G957" s="166"/>
      <c r="H957" s="61"/>
      <c r="I957" s="254"/>
      <c r="J957" s="255"/>
    </row>
    <row r="958" spans="1:10" ht="60" customHeight="1" x14ac:dyDescent="0.25">
      <c r="A958" s="1">
        <f t="shared" si="14"/>
        <v>946</v>
      </c>
      <c r="B958" s="92"/>
      <c r="C958" s="29"/>
      <c r="D958" s="98"/>
      <c r="E958" s="100"/>
      <c r="F958" s="163"/>
      <c r="G958" s="166"/>
      <c r="H958" s="61"/>
      <c r="I958" s="254"/>
      <c r="J958" s="255"/>
    </row>
    <row r="959" spans="1:10" ht="60" customHeight="1" x14ac:dyDescent="0.25">
      <c r="A959" s="1">
        <f t="shared" si="14"/>
        <v>947</v>
      </c>
      <c r="B959" s="92"/>
      <c r="C959" s="29"/>
      <c r="D959" s="98"/>
      <c r="E959" s="100"/>
      <c r="F959" s="163"/>
      <c r="G959" s="166"/>
      <c r="H959" s="61"/>
      <c r="I959" s="254"/>
      <c r="J959" s="255"/>
    </row>
    <row r="960" spans="1:10" ht="60" customHeight="1" x14ac:dyDescent="0.25">
      <c r="A960" s="1">
        <f t="shared" si="14"/>
        <v>948</v>
      </c>
      <c r="B960" s="92"/>
      <c r="C960" s="29"/>
      <c r="D960" s="98"/>
      <c r="E960" s="100"/>
      <c r="F960" s="163"/>
      <c r="G960" s="166"/>
      <c r="H960" s="61"/>
      <c r="I960" s="254"/>
      <c r="J960" s="255"/>
    </row>
    <row r="961" spans="1:10" ht="60" customHeight="1" x14ac:dyDescent="0.25">
      <c r="A961" s="1">
        <f t="shared" si="14"/>
        <v>949</v>
      </c>
      <c r="B961" s="92"/>
      <c r="C961" s="29"/>
      <c r="D961" s="98"/>
      <c r="E961" s="100"/>
      <c r="F961" s="164"/>
      <c r="G961" s="166"/>
      <c r="H961" s="61"/>
      <c r="I961" s="254"/>
      <c r="J961" s="255"/>
    </row>
    <row r="962" spans="1:10" ht="60" customHeight="1" x14ac:dyDescent="0.25">
      <c r="A962" s="1">
        <f t="shared" ref="A962:A1012" si="15">ROW(A950)</f>
        <v>950</v>
      </c>
      <c r="B962" s="92"/>
      <c r="C962" s="29"/>
      <c r="D962" s="98"/>
      <c r="E962" s="100"/>
      <c r="F962" s="164"/>
      <c r="G962" s="166"/>
      <c r="H962" s="61"/>
      <c r="I962" s="254"/>
      <c r="J962" s="255"/>
    </row>
    <row r="963" spans="1:10" ht="60" customHeight="1" x14ac:dyDescent="0.25">
      <c r="A963" s="1">
        <f t="shared" si="15"/>
        <v>951</v>
      </c>
      <c r="B963" s="92"/>
      <c r="C963" s="29"/>
      <c r="D963" s="98"/>
      <c r="E963" s="100"/>
      <c r="F963" s="163"/>
      <c r="G963" s="166"/>
      <c r="H963" s="61"/>
      <c r="I963" s="254"/>
      <c r="J963" s="255"/>
    </row>
    <row r="964" spans="1:10" ht="60" customHeight="1" x14ac:dyDescent="0.25">
      <c r="A964" s="1">
        <f t="shared" si="15"/>
        <v>952</v>
      </c>
      <c r="B964" s="92"/>
      <c r="C964" s="29"/>
      <c r="D964" s="98"/>
      <c r="E964" s="100"/>
      <c r="F964" s="163"/>
      <c r="G964" s="166"/>
      <c r="H964" s="61"/>
      <c r="I964" s="254"/>
      <c r="J964" s="255"/>
    </row>
    <row r="965" spans="1:10" ht="60" customHeight="1" x14ac:dyDescent="0.25">
      <c r="A965" s="1">
        <f t="shared" si="15"/>
        <v>953</v>
      </c>
      <c r="B965" s="92"/>
      <c r="C965" s="29"/>
      <c r="D965" s="98"/>
      <c r="E965" s="100"/>
      <c r="F965" s="163"/>
      <c r="G965" s="166"/>
      <c r="H965" s="61"/>
      <c r="I965" s="254"/>
      <c r="J965" s="255"/>
    </row>
    <row r="966" spans="1:10" ht="60" customHeight="1" x14ac:dyDescent="0.25">
      <c r="A966" s="1">
        <f t="shared" si="15"/>
        <v>954</v>
      </c>
      <c r="B966" s="92"/>
      <c r="C966" s="29"/>
      <c r="D966" s="98"/>
      <c r="E966" s="100"/>
      <c r="F966" s="163"/>
      <c r="G966" s="166"/>
      <c r="H966" s="61"/>
      <c r="I966" s="254"/>
      <c r="J966" s="255"/>
    </row>
    <row r="967" spans="1:10" ht="60" customHeight="1" x14ac:dyDescent="0.25">
      <c r="A967" s="1">
        <f t="shared" si="15"/>
        <v>955</v>
      </c>
      <c r="B967" s="92"/>
      <c r="C967" s="29"/>
      <c r="D967" s="98"/>
      <c r="E967" s="100"/>
      <c r="F967" s="163"/>
      <c r="G967" s="166"/>
      <c r="H967" s="61"/>
      <c r="I967" s="254"/>
      <c r="J967" s="255"/>
    </row>
    <row r="968" spans="1:10" ht="60" customHeight="1" x14ac:dyDescent="0.25">
      <c r="A968" s="1">
        <f t="shared" si="15"/>
        <v>956</v>
      </c>
      <c r="B968" s="92"/>
      <c r="C968" s="29"/>
      <c r="D968" s="98"/>
      <c r="E968" s="100"/>
      <c r="F968" s="163"/>
      <c r="G968" s="166"/>
      <c r="H968" s="61"/>
      <c r="I968" s="254"/>
      <c r="J968" s="255"/>
    </row>
    <row r="969" spans="1:10" ht="60" customHeight="1" x14ac:dyDescent="0.25">
      <c r="A969" s="1">
        <f t="shared" si="15"/>
        <v>957</v>
      </c>
      <c r="B969" s="92"/>
      <c r="C969" s="29"/>
      <c r="D969" s="98"/>
      <c r="E969" s="100"/>
      <c r="F969" s="163"/>
      <c r="G969" s="166"/>
      <c r="H969" s="61"/>
      <c r="I969" s="254"/>
      <c r="J969" s="255"/>
    </row>
    <row r="970" spans="1:10" ht="60" customHeight="1" x14ac:dyDescent="0.25">
      <c r="A970" s="1">
        <f t="shared" si="15"/>
        <v>958</v>
      </c>
      <c r="B970" s="92"/>
      <c r="C970" s="29"/>
      <c r="D970" s="98"/>
      <c r="E970" s="100"/>
      <c r="F970" s="163"/>
      <c r="G970" s="166"/>
      <c r="H970" s="61"/>
      <c r="I970" s="254"/>
      <c r="J970" s="255"/>
    </row>
    <row r="971" spans="1:10" ht="60" customHeight="1" x14ac:dyDescent="0.25">
      <c r="A971" s="1">
        <f t="shared" si="15"/>
        <v>959</v>
      </c>
      <c r="B971" s="92"/>
      <c r="C971" s="29"/>
      <c r="D971" s="98"/>
      <c r="E971" s="100"/>
      <c r="F971" s="164"/>
      <c r="G971" s="166"/>
      <c r="H971" s="61"/>
      <c r="I971" s="254"/>
      <c r="J971" s="255"/>
    </row>
    <row r="972" spans="1:10" ht="60" customHeight="1" x14ac:dyDescent="0.25">
      <c r="A972" s="1">
        <f t="shared" si="15"/>
        <v>960</v>
      </c>
      <c r="B972" s="92"/>
      <c r="C972" s="29"/>
      <c r="D972" s="98"/>
      <c r="E972" s="100"/>
      <c r="F972" s="164"/>
      <c r="G972" s="166"/>
      <c r="H972" s="61"/>
      <c r="I972" s="254"/>
      <c r="J972" s="255"/>
    </row>
    <row r="973" spans="1:10" ht="60" customHeight="1" x14ac:dyDescent="0.25">
      <c r="A973" s="1">
        <f t="shared" si="15"/>
        <v>961</v>
      </c>
      <c r="B973" s="92"/>
      <c r="C973" s="29"/>
      <c r="D973" s="98"/>
      <c r="E973" s="100"/>
      <c r="F973" s="163"/>
      <c r="G973" s="166"/>
      <c r="H973" s="61"/>
      <c r="I973" s="254"/>
      <c r="J973" s="255"/>
    </row>
    <row r="974" spans="1:10" ht="60" customHeight="1" x14ac:dyDescent="0.25">
      <c r="A974" s="1">
        <f t="shared" si="15"/>
        <v>962</v>
      </c>
      <c r="B974" s="92"/>
      <c r="C974" s="29"/>
      <c r="D974" s="98"/>
      <c r="E974" s="100"/>
      <c r="F974" s="163"/>
      <c r="G974" s="166"/>
      <c r="H974" s="61"/>
      <c r="I974" s="254"/>
      <c r="J974" s="255"/>
    </row>
    <row r="975" spans="1:10" ht="60" customHeight="1" x14ac:dyDescent="0.25">
      <c r="A975" s="1">
        <f t="shared" si="15"/>
        <v>963</v>
      </c>
      <c r="B975" s="92"/>
      <c r="C975" s="29"/>
      <c r="D975" s="98"/>
      <c r="E975" s="100"/>
      <c r="F975" s="163"/>
      <c r="G975" s="166"/>
      <c r="H975" s="61"/>
      <c r="I975" s="254"/>
      <c r="J975" s="255"/>
    </row>
    <row r="976" spans="1:10" ht="60" customHeight="1" x14ac:dyDescent="0.25">
      <c r="A976" s="1">
        <f t="shared" si="15"/>
        <v>964</v>
      </c>
      <c r="B976" s="92"/>
      <c r="C976" s="29"/>
      <c r="D976" s="98"/>
      <c r="E976" s="100"/>
      <c r="F976" s="163"/>
      <c r="G976" s="166"/>
      <c r="H976" s="61"/>
      <c r="I976" s="254"/>
      <c r="J976" s="255"/>
    </row>
    <row r="977" spans="1:10" ht="60" customHeight="1" x14ac:dyDescent="0.25">
      <c r="A977" s="1">
        <f t="shared" si="15"/>
        <v>965</v>
      </c>
      <c r="B977" s="92"/>
      <c r="C977" s="29"/>
      <c r="D977" s="98"/>
      <c r="E977" s="100"/>
      <c r="F977" s="163"/>
      <c r="G977" s="166"/>
      <c r="H977" s="61"/>
      <c r="I977" s="254"/>
      <c r="J977" s="255"/>
    </row>
    <row r="978" spans="1:10" ht="60" customHeight="1" x14ac:dyDescent="0.25">
      <c r="A978" s="1">
        <f t="shared" si="15"/>
        <v>966</v>
      </c>
      <c r="B978" s="92"/>
      <c r="C978" s="29"/>
      <c r="D978" s="98"/>
      <c r="E978" s="100"/>
      <c r="F978" s="163"/>
      <c r="G978" s="166"/>
      <c r="H978" s="61"/>
      <c r="I978" s="254"/>
      <c r="J978" s="255"/>
    </row>
    <row r="979" spans="1:10" ht="60" customHeight="1" x14ac:dyDescent="0.25">
      <c r="A979" s="1">
        <f t="shared" si="15"/>
        <v>967</v>
      </c>
      <c r="B979" s="92"/>
      <c r="C979" s="29"/>
      <c r="D979" s="98"/>
      <c r="E979" s="100"/>
      <c r="F979" s="163"/>
      <c r="G979" s="166"/>
      <c r="H979" s="61"/>
      <c r="I979" s="254"/>
      <c r="J979" s="255"/>
    </row>
    <row r="980" spans="1:10" ht="60" customHeight="1" x14ac:dyDescent="0.25">
      <c r="A980" s="1">
        <f t="shared" si="15"/>
        <v>968</v>
      </c>
      <c r="B980" s="92"/>
      <c r="C980" s="29"/>
      <c r="D980" s="98"/>
      <c r="E980" s="100"/>
      <c r="F980" s="163"/>
      <c r="G980" s="166"/>
      <c r="H980" s="61"/>
      <c r="I980" s="254"/>
      <c r="J980" s="255"/>
    </row>
    <row r="981" spans="1:10" ht="60" customHeight="1" x14ac:dyDescent="0.25">
      <c r="A981" s="1">
        <f t="shared" si="15"/>
        <v>969</v>
      </c>
      <c r="B981" s="92"/>
      <c r="C981" s="29"/>
      <c r="D981" s="98"/>
      <c r="E981" s="100"/>
      <c r="F981" s="164"/>
      <c r="G981" s="166"/>
      <c r="H981" s="61"/>
      <c r="I981" s="254"/>
      <c r="J981" s="255"/>
    </row>
    <row r="982" spans="1:10" ht="60" customHeight="1" x14ac:dyDescent="0.25">
      <c r="A982" s="1">
        <f t="shared" si="15"/>
        <v>970</v>
      </c>
      <c r="B982" s="92"/>
      <c r="C982" s="29"/>
      <c r="D982" s="98"/>
      <c r="E982" s="100"/>
      <c r="F982" s="164"/>
      <c r="G982" s="166"/>
      <c r="H982" s="61"/>
      <c r="I982" s="254"/>
      <c r="J982" s="255"/>
    </row>
    <row r="983" spans="1:10" ht="60" customHeight="1" x14ac:dyDescent="0.25">
      <c r="A983" s="1">
        <f t="shared" si="15"/>
        <v>971</v>
      </c>
      <c r="B983" s="92"/>
      <c r="C983" s="29"/>
      <c r="D983" s="98"/>
      <c r="E983" s="100"/>
      <c r="F983" s="163"/>
      <c r="G983" s="166"/>
      <c r="H983" s="61"/>
      <c r="I983" s="254"/>
      <c r="J983" s="255"/>
    </row>
    <row r="984" spans="1:10" ht="60" customHeight="1" x14ac:dyDescent="0.25">
      <c r="A984" s="1">
        <f t="shared" si="15"/>
        <v>972</v>
      </c>
      <c r="B984" s="92"/>
      <c r="C984" s="29"/>
      <c r="D984" s="98"/>
      <c r="E984" s="100"/>
      <c r="F984" s="163"/>
      <c r="G984" s="166"/>
      <c r="H984" s="61"/>
      <c r="I984" s="254"/>
      <c r="J984" s="255"/>
    </row>
    <row r="985" spans="1:10" ht="60" customHeight="1" x14ac:dyDescent="0.25">
      <c r="A985" s="1">
        <f t="shared" si="15"/>
        <v>973</v>
      </c>
      <c r="B985" s="92"/>
      <c r="C985" s="29"/>
      <c r="D985" s="98"/>
      <c r="E985" s="100"/>
      <c r="F985" s="163"/>
      <c r="G985" s="166"/>
      <c r="H985" s="61"/>
      <c r="I985" s="254"/>
      <c r="J985" s="255"/>
    </row>
    <row r="986" spans="1:10" ht="60" customHeight="1" x14ac:dyDescent="0.25">
      <c r="A986" s="1">
        <f t="shared" si="15"/>
        <v>974</v>
      </c>
      <c r="B986" s="92"/>
      <c r="C986" s="29"/>
      <c r="D986" s="98"/>
      <c r="E986" s="100"/>
      <c r="F986" s="163"/>
      <c r="G986" s="166"/>
      <c r="H986" s="61"/>
      <c r="I986" s="254"/>
      <c r="J986" s="255"/>
    </row>
    <row r="987" spans="1:10" ht="60" customHeight="1" x14ac:dyDescent="0.25">
      <c r="A987" s="1">
        <f t="shared" si="15"/>
        <v>975</v>
      </c>
      <c r="B987" s="92"/>
      <c r="C987" s="29"/>
      <c r="D987" s="98"/>
      <c r="E987" s="100"/>
      <c r="F987" s="163"/>
      <c r="G987" s="166"/>
      <c r="H987" s="61"/>
      <c r="I987" s="254"/>
      <c r="J987" s="255"/>
    </row>
    <row r="988" spans="1:10" ht="60" customHeight="1" x14ac:dyDescent="0.25">
      <c r="A988" s="1">
        <f t="shared" si="15"/>
        <v>976</v>
      </c>
      <c r="B988" s="92"/>
      <c r="C988" s="29"/>
      <c r="D988" s="98"/>
      <c r="E988" s="100"/>
      <c r="F988" s="163"/>
      <c r="G988" s="166"/>
      <c r="H988" s="61"/>
      <c r="I988" s="254"/>
      <c r="J988" s="255"/>
    </row>
    <row r="989" spans="1:10" ht="60" customHeight="1" x14ac:dyDescent="0.25">
      <c r="A989" s="1">
        <f t="shared" si="15"/>
        <v>977</v>
      </c>
      <c r="B989" s="92"/>
      <c r="C989" s="29"/>
      <c r="D989" s="98"/>
      <c r="E989" s="100"/>
      <c r="F989" s="163"/>
      <c r="G989" s="166"/>
      <c r="H989" s="61"/>
      <c r="I989" s="254"/>
      <c r="J989" s="255"/>
    </row>
    <row r="990" spans="1:10" ht="60" customHeight="1" x14ac:dyDescent="0.25">
      <c r="A990" s="1">
        <f t="shared" si="15"/>
        <v>978</v>
      </c>
      <c r="B990" s="92"/>
      <c r="C990" s="29"/>
      <c r="D990" s="98"/>
      <c r="E990" s="100"/>
      <c r="F990" s="163"/>
      <c r="G990" s="166"/>
      <c r="H990" s="61"/>
      <c r="I990" s="254"/>
      <c r="J990" s="255"/>
    </row>
    <row r="991" spans="1:10" ht="60" customHeight="1" x14ac:dyDescent="0.25">
      <c r="A991" s="1">
        <f t="shared" si="15"/>
        <v>979</v>
      </c>
      <c r="B991" s="92"/>
      <c r="C991" s="29"/>
      <c r="D991" s="98"/>
      <c r="E991" s="100"/>
      <c r="F991" s="164"/>
      <c r="G991" s="166"/>
      <c r="H991" s="61"/>
      <c r="I991" s="254"/>
      <c r="J991" s="255"/>
    </row>
    <row r="992" spans="1:10" ht="60" customHeight="1" x14ac:dyDescent="0.25">
      <c r="A992" s="1">
        <f t="shared" si="15"/>
        <v>980</v>
      </c>
      <c r="B992" s="92"/>
      <c r="C992" s="29"/>
      <c r="D992" s="98"/>
      <c r="E992" s="100"/>
      <c r="F992" s="164"/>
      <c r="G992" s="166"/>
      <c r="H992" s="61"/>
      <c r="I992" s="254"/>
      <c r="J992" s="255"/>
    </row>
    <row r="993" spans="1:10" ht="60" customHeight="1" x14ac:dyDescent="0.25">
      <c r="A993" s="1">
        <f t="shared" si="15"/>
        <v>981</v>
      </c>
      <c r="B993" s="92"/>
      <c r="C993" s="29"/>
      <c r="D993" s="98"/>
      <c r="E993" s="100"/>
      <c r="F993" s="163"/>
      <c r="G993" s="166"/>
      <c r="H993" s="61"/>
      <c r="I993" s="254"/>
      <c r="J993" s="255"/>
    </row>
    <row r="994" spans="1:10" ht="60" customHeight="1" x14ac:dyDescent="0.25">
      <c r="A994" s="1">
        <f t="shared" si="15"/>
        <v>982</v>
      </c>
      <c r="B994" s="92"/>
      <c r="C994" s="29"/>
      <c r="D994" s="98"/>
      <c r="E994" s="100"/>
      <c r="F994" s="163"/>
      <c r="G994" s="166"/>
      <c r="H994" s="61"/>
      <c r="I994" s="254"/>
      <c r="J994" s="255"/>
    </row>
    <row r="995" spans="1:10" ht="60" customHeight="1" x14ac:dyDescent="0.25">
      <c r="A995" s="1">
        <f t="shared" si="15"/>
        <v>983</v>
      </c>
      <c r="B995" s="92"/>
      <c r="C995" s="29"/>
      <c r="D995" s="98"/>
      <c r="E995" s="100"/>
      <c r="F995" s="163"/>
      <c r="G995" s="166"/>
      <c r="H995" s="61"/>
      <c r="I995" s="254"/>
      <c r="J995" s="255"/>
    </row>
    <row r="996" spans="1:10" ht="60" customHeight="1" x14ac:dyDescent="0.25">
      <c r="A996" s="1">
        <f t="shared" si="15"/>
        <v>984</v>
      </c>
      <c r="B996" s="92"/>
      <c r="C996" s="29"/>
      <c r="D996" s="98"/>
      <c r="E996" s="100"/>
      <c r="F996" s="163"/>
      <c r="G996" s="166"/>
      <c r="H996" s="61"/>
      <c r="I996" s="254"/>
      <c r="J996" s="255"/>
    </row>
    <row r="997" spans="1:10" ht="60" customHeight="1" x14ac:dyDescent="0.25">
      <c r="A997" s="1">
        <f t="shared" si="15"/>
        <v>985</v>
      </c>
      <c r="B997" s="92"/>
      <c r="C997" s="29"/>
      <c r="D997" s="98"/>
      <c r="E997" s="100"/>
      <c r="F997" s="163"/>
      <c r="G997" s="166"/>
      <c r="H997" s="61"/>
      <c r="I997" s="254"/>
      <c r="J997" s="255"/>
    </row>
    <row r="998" spans="1:10" ht="60" customHeight="1" x14ac:dyDescent="0.25">
      <c r="A998" s="1">
        <f t="shared" si="15"/>
        <v>986</v>
      </c>
      <c r="B998" s="92"/>
      <c r="C998" s="29"/>
      <c r="D998" s="98"/>
      <c r="E998" s="100"/>
      <c r="F998" s="163"/>
      <c r="G998" s="166"/>
      <c r="H998" s="61"/>
      <c r="I998" s="254"/>
      <c r="J998" s="255"/>
    </row>
    <row r="999" spans="1:10" ht="60" customHeight="1" x14ac:dyDescent="0.25">
      <c r="A999" s="1">
        <f t="shared" si="15"/>
        <v>987</v>
      </c>
      <c r="B999" s="92"/>
      <c r="C999" s="29"/>
      <c r="D999" s="98"/>
      <c r="E999" s="100"/>
      <c r="F999" s="163"/>
      <c r="G999" s="166"/>
      <c r="H999" s="61"/>
      <c r="I999" s="254"/>
      <c r="J999" s="255"/>
    </row>
    <row r="1000" spans="1:10" ht="60" customHeight="1" x14ac:dyDescent="0.25">
      <c r="A1000" s="1">
        <f t="shared" si="15"/>
        <v>988</v>
      </c>
      <c r="B1000" s="92"/>
      <c r="C1000" s="29"/>
      <c r="D1000" s="98"/>
      <c r="E1000" s="100"/>
      <c r="F1000" s="163"/>
      <c r="G1000" s="166"/>
      <c r="H1000" s="61"/>
      <c r="I1000" s="254"/>
      <c r="J1000" s="255"/>
    </row>
    <row r="1001" spans="1:10" ht="60" customHeight="1" x14ac:dyDescent="0.25">
      <c r="A1001" s="1">
        <f t="shared" si="15"/>
        <v>989</v>
      </c>
      <c r="B1001" s="92"/>
      <c r="C1001" s="29"/>
      <c r="D1001" s="98"/>
      <c r="E1001" s="100"/>
      <c r="F1001" s="164"/>
      <c r="G1001" s="166"/>
      <c r="H1001" s="61"/>
      <c r="I1001" s="254"/>
      <c r="J1001" s="255"/>
    </row>
    <row r="1002" spans="1:10" ht="60" customHeight="1" x14ac:dyDescent="0.25">
      <c r="A1002" s="1">
        <f t="shared" si="15"/>
        <v>990</v>
      </c>
      <c r="B1002" s="92"/>
      <c r="C1002" s="29"/>
      <c r="D1002" s="98"/>
      <c r="E1002" s="100"/>
      <c r="F1002" s="164"/>
      <c r="G1002" s="166"/>
      <c r="H1002" s="61"/>
      <c r="I1002" s="254"/>
      <c r="J1002" s="255"/>
    </row>
    <row r="1003" spans="1:10" ht="60" customHeight="1" x14ac:dyDescent="0.25">
      <c r="A1003" s="1">
        <f t="shared" si="15"/>
        <v>991</v>
      </c>
      <c r="B1003" s="92"/>
      <c r="C1003" s="29"/>
      <c r="D1003" s="98"/>
      <c r="E1003" s="100"/>
      <c r="F1003" s="163"/>
      <c r="G1003" s="166"/>
      <c r="H1003" s="61"/>
      <c r="I1003" s="254"/>
      <c r="J1003" s="255"/>
    </row>
    <row r="1004" spans="1:10" ht="60" customHeight="1" x14ac:dyDescent="0.25">
      <c r="A1004" s="1">
        <f t="shared" si="15"/>
        <v>992</v>
      </c>
      <c r="B1004" s="92"/>
      <c r="C1004" s="29"/>
      <c r="D1004" s="98"/>
      <c r="E1004" s="100"/>
      <c r="F1004" s="163"/>
      <c r="G1004" s="166"/>
      <c r="H1004" s="61"/>
      <c r="I1004" s="254"/>
      <c r="J1004" s="255"/>
    </row>
    <row r="1005" spans="1:10" ht="60" customHeight="1" x14ac:dyDescent="0.25">
      <c r="A1005" s="1">
        <f t="shared" si="15"/>
        <v>993</v>
      </c>
      <c r="B1005" s="92"/>
      <c r="C1005" s="29"/>
      <c r="D1005" s="98"/>
      <c r="E1005" s="100"/>
      <c r="F1005" s="163"/>
      <c r="G1005" s="166"/>
      <c r="H1005" s="61"/>
      <c r="I1005" s="254"/>
      <c r="J1005" s="255"/>
    </row>
    <row r="1006" spans="1:10" ht="60" customHeight="1" x14ac:dyDescent="0.25">
      <c r="A1006" s="1">
        <f t="shared" si="15"/>
        <v>994</v>
      </c>
      <c r="B1006" s="92"/>
      <c r="C1006" s="29"/>
      <c r="D1006" s="98"/>
      <c r="E1006" s="100"/>
      <c r="F1006" s="163"/>
      <c r="G1006" s="166"/>
      <c r="H1006" s="61"/>
      <c r="I1006" s="254"/>
      <c r="J1006" s="255"/>
    </row>
    <row r="1007" spans="1:10" ht="60" customHeight="1" x14ac:dyDescent="0.25">
      <c r="A1007" s="1">
        <f t="shared" si="15"/>
        <v>995</v>
      </c>
      <c r="B1007" s="92"/>
      <c r="C1007" s="29"/>
      <c r="D1007" s="98"/>
      <c r="E1007" s="100"/>
      <c r="F1007" s="163"/>
      <c r="G1007" s="166"/>
      <c r="H1007" s="61"/>
      <c r="I1007" s="254"/>
      <c r="J1007" s="255"/>
    </row>
    <row r="1008" spans="1:10" ht="60" customHeight="1" x14ac:dyDescent="0.25">
      <c r="A1008" s="1">
        <f t="shared" si="15"/>
        <v>996</v>
      </c>
      <c r="B1008" s="92"/>
      <c r="C1008" s="29"/>
      <c r="D1008" s="98"/>
      <c r="E1008" s="100"/>
      <c r="F1008" s="163"/>
      <c r="G1008" s="166"/>
      <c r="H1008" s="61"/>
      <c r="I1008" s="254"/>
      <c r="J1008" s="255"/>
    </row>
    <row r="1009" spans="1:10" ht="60" customHeight="1" x14ac:dyDescent="0.25">
      <c r="A1009" s="1">
        <f t="shared" si="15"/>
        <v>997</v>
      </c>
      <c r="B1009" s="92"/>
      <c r="C1009" s="29"/>
      <c r="D1009" s="98"/>
      <c r="E1009" s="100"/>
      <c r="F1009" s="163"/>
      <c r="G1009" s="166"/>
      <c r="H1009" s="61"/>
      <c r="I1009" s="254"/>
      <c r="J1009" s="255"/>
    </row>
    <row r="1010" spans="1:10" ht="60" customHeight="1" x14ac:dyDescent="0.25">
      <c r="A1010" s="1">
        <f t="shared" si="15"/>
        <v>998</v>
      </c>
      <c r="B1010" s="92"/>
      <c r="C1010" s="29"/>
      <c r="D1010" s="98"/>
      <c r="E1010" s="100"/>
      <c r="F1010" s="163"/>
      <c r="G1010" s="166"/>
      <c r="H1010" s="61"/>
      <c r="I1010" s="254"/>
      <c r="J1010" s="255"/>
    </row>
    <row r="1011" spans="1:10" ht="60" customHeight="1" x14ac:dyDescent="0.25">
      <c r="A1011" s="1">
        <f t="shared" si="15"/>
        <v>999</v>
      </c>
      <c r="B1011" s="92"/>
      <c r="C1011" s="29"/>
      <c r="D1011" s="98"/>
      <c r="E1011" s="100"/>
      <c r="F1011" s="164"/>
      <c r="G1011" s="166"/>
      <c r="H1011" s="61"/>
      <c r="I1011" s="254"/>
      <c r="J1011" s="255"/>
    </row>
    <row r="1012" spans="1:10" ht="60" customHeight="1" x14ac:dyDescent="0.25">
      <c r="A1012" s="1">
        <f t="shared" si="15"/>
        <v>1000</v>
      </c>
      <c r="B1012" s="92"/>
      <c r="C1012" s="29"/>
      <c r="D1012" s="98"/>
      <c r="E1012" s="100"/>
      <c r="F1012" s="164"/>
      <c r="G1012" s="166"/>
      <c r="H1012" s="61"/>
      <c r="I1012" s="254"/>
      <c r="J1012" s="255"/>
    </row>
  </sheetData>
  <sheetProtection algorithmName="SHA-512" hashValue="7ADSJTHSC8quyO6Jbz7FT1nOyrJp8p0IEm8jyKKwov+7GVS4RKsFYLFLPUzf0bGOExDl7/5DIkkD/LzTwKLVMg==" saltValue="fA2aX5Y8OYVgGfirjqu/7w==" spinCount="100000" sheet="1" objects="1" scenarios="1"/>
  <mergeCells count="1020">
    <mergeCell ref="I1011:J1011"/>
    <mergeCell ref="I1012:J1012"/>
    <mergeCell ref="E5:G5"/>
    <mergeCell ref="E6:G6"/>
    <mergeCell ref="E9:F9"/>
    <mergeCell ref="E7:G8"/>
    <mergeCell ref="I1005:J1005"/>
    <mergeCell ref="I1006:J1006"/>
    <mergeCell ref="I1007:J1007"/>
    <mergeCell ref="I1008:J1008"/>
    <mergeCell ref="I1009:J1009"/>
    <mergeCell ref="I1010:J1010"/>
    <mergeCell ref="I999:J999"/>
    <mergeCell ref="I1000:J1000"/>
    <mergeCell ref="I1001:J1001"/>
    <mergeCell ref="I1002:J1002"/>
    <mergeCell ref="I1003:J1003"/>
    <mergeCell ref="I1004:J1004"/>
    <mergeCell ref="I993:J993"/>
    <mergeCell ref="I994:J994"/>
    <mergeCell ref="I995:J995"/>
    <mergeCell ref="I996:J996"/>
    <mergeCell ref="I997:J997"/>
    <mergeCell ref="I998:J998"/>
    <mergeCell ref="I987:J987"/>
    <mergeCell ref="I988:J988"/>
    <mergeCell ref="I989:J989"/>
    <mergeCell ref="I990:J990"/>
    <mergeCell ref="I991:J991"/>
    <mergeCell ref="I992:J992"/>
    <mergeCell ref="I981:J981"/>
    <mergeCell ref="I982:J982"/>
    <mergeCell ref="I983:J983"/>
    <mergeCell ref="I984:J984"/>
    <mergeCell ref="I985:J985"/>
    <mergeCell ref="I986:J986"/>
    <mergeCell ref="I975:J975"/>
    <mergeCell ref="I976:J976"/>
    <mergeCell ref="I977:J977"/>
    <mergeCell ref="I978:J978"/>
    <mergeCell ref="I979:J979"/>
    <mergeCell ref="I980:J980"/>
    <mergeCell ref="I969:J969"/>
    <mergeCell ref="I970:J970"/>
    <mergeCell ref="I971:J971"/>
    <mergeCell ref="I972:J972"/>
    <mergeCell ref="I973:J973"/>
    <mergeCell ref="I974:J974"/>
    <mergeCell ref="I963:J963"/>
    <mergeCell ref="I964:J964"/>
    <mergeCell ref="I965:J965"/>
    <mergeCell ref="I966:J966"/>
    <mergeCell ref="I967:J967"/>
    <mergeCell ref="I968:J968"/>
    <mergeCell ref="I957:J957"/>
    <mergeCell ref="I958:J958"/>
    <mergeCell ref="I959:J959"/>
    <mergeCell ref="I960:J960"/>
    <mergeCell ref="I961:J961"/>
    <mergeCell ref="I962:J962"/>
    <mergeCell ref="I951:J951"/>
    <mergeCell ref="I952:J952"/>
    <mergeCell ref="I953:J953"/>
    <mergeCell ref="I954:J954"/>
    <mergeCell ref="I955:J955"/>
    <mergeCell ref="I956:J956"/>
    <mergeCell ref="I945:J945"/>
    <mergeCell ref="I946:J946"/>
    <mergeCell ref="I947:J947"/>
    <mergeCell ref="I948:J948"/>
    <mergeCell ref="I949:J949"/>
    <mergeCell ref="I950:J950"/>
    <mergeCell ref="I939:J939"/>
    <mergeCell ref="I940:J940"/>
    <mergeCell ref="I941:J941"/>
    <mergeCell ref="I942:J942"/>
    <mergeCell ref="I943:J943"/>
    <mergeCell ref="I944:J944"/>
    <mergeCell ref="I933:J933"/>
    <mergeCell ref="I934:J934"/>
    <mergeCell ref="I935:J935"/>
    <mergeCell ref="I936:J936"/>
    <mergeCell ref="I937:J937"/>
    <mergeCell ref="I938:J938"/>
    <mergeCell ref="I927:J927"/>
    <mergeCell ref="I928:J928"/>
    <mergeCell ref="I929:J929"/>
    <mergeCell ref="I930:J930"/>
    <mergeCell ref="I931:J931"/>
    <mergeCell ref="I932:J932"/>
    <mergeCell ref="I921:J921"/>
    <mergeCell ref="I922:J922"/>
    <mergeCell ref="I923:J923"/>
    <mergeCell ref="I924:J924"/>
    <mergeCell ref="I925:J925"/>
    <mergeCell ref="I926:J926"/>
    <mergeCell ref="I915:J915"/>
    <mergeCell ref="I916:J916"/>
    <mergeCell ref="I917:J917"/>
    <mergeCell ref="I918:J918"/>
    <mergeCell ref="I919:J919"/>
    <mergeCell ref="I920:J920"/>
    <mergeCell ref="I909:J909"/>
    <mergeCell ref="I910:J910"/>
    <mergeCell ref="I911:J911"/>
    <mergeCell ref="I912:J912"/>
    <mergeCell ref="I913:J913"/>
    <mergeCell ref="I914:J914"/>
    <mergeCell ref="I903:J903"/>
    <mergeCell ref="I904:J904"/>
    <mergeCell ref="I905:J905"/>
    <mergeCell ref="I906:J906"/>
    <mergeCell ref="I907:J907"/>
    <mergeCell ref="I908:J908"/>
    <mergeCell ref="I897:J897"/>
    <mergeCell ref="I898:J898"/>
    <mergeCell ref="I899:J899"/>
    <mergeCell ref="I900:J900"/>
    <mergeCell ref="I901:J901"/>
    <mergeCell ref="I902:J902"/>
    <mergeCell ref="I891:J891"/>
    <mergeCell ref="I892:J892"/>
    <mergeCell ref="I893:J893"/>
    <mergeCell ref="I894:J894"/>
    <mergeCell ref="I895:J895"/>
    <mergeCell ref="I896:J896"/>
    <mergeCell ref="I885:J885"/>
    <mergeCell ref="I886:J886"/>
    <mergeCell ref="I887:J887"/>
    <mergeCell ref="I888:J888"/>
    <mergeCell ref="I889:J889"/>
    <mergeCell ref="I890:J890"/>
    <mergeCell ref="I879:J879"/>
    <mergeCell ref="I880:J880"/>
    <mergeCell ref="I881:J881"/>
    <mergeCell ref="I882:J882"/>
    <mergeCell ref="I883:J883"/>
    <mergeCell ref="I884:J884"/>
    <mergeCell ref="I873:J873"/>
    <mergeCell ref="I874:J874"/>
    <mergeCell ref="I875:J875"/>
    <mergeCell ref="I876:J876"/>
    <mergeCell ref="I877:J877"/>
    <mergeCell ref="I878:J878"/>
    <mergeCell ref="I867:J867"/>
    <mergeCell ref="I868:J868"/>
    <mergeCell ref="I869:J869"/>
    <mergeCell ref="I870:J870"/>
    <mergeCell ref="I871:J871"/>
    <mergeCell ref="I872:J872"/>
    <mergeCell ref="I861:J861"/>
    <mergeCell ref="I862:J862"/>
    <mergeCell ref="I863:J863"/>
    <mergeCell ref="I864:J864"/>
    <mergeCell ref="I865:J865"/>
    <mergeCell ref="I866:J866"/>
    <mergeCell ref="I855:J855"/>
    <mergeCell ref="I856:J856"/>
    <mergeCell ref="I857:J857"/>
    <mergeCell ref="I858:J858"/>
    <mergeCell ref="I859:J859"/>
    <mergeCell ref="I860:J860"/>
    <mergeCell ref="I849:J849"/>
    <mergeCell ref="I850:J850"/>
    <mergeCell ref="I851:J851"/>
    <mergeCell ref="I852:J852"/>
    <mergeCell ref="I853:J853"/>
    <mergeCell ref="I854:J854"/>
    <mergeCell ref="I843:J843"/>
    <mergeCell ref="I844:J844"/>
    <mergeCell ref="I845:J845"/>
    <mergeCell ref="I846:J846"/>
    <mergeCell ref="I847:J847"/>
    <mergeCell ref="I848:J848"/>
    <mergeCell ref="I837:J837"/>
    <mergeCell ref="I838:J838"/>
    <mergeCell ref="I839:J839"/>
    <mergeCell ref="I840:J840"/>
    <mergeCell ref="I841:J841"/>
    <mergeCell ref="I842:J842"/>
    <mergeCell ref="I831:J831"/>
    <mergeCell ref="I832:J832"/>
    <mergeCell ref="I833:J833"/>
    <mergeCell ref="I834:J834"/>
    <mergeCell ref="I835:J835"/>
    <mergeCell ref="I836:J836"/>
    <mergeCell ref="I825:J825"/>
    <mergeCell ref="I826:J826"/>
    <mergeCell ref="I827:J827"/>
    <mergeCell ref="I828:J828"/>
    <mergeCell ref="I829:J829"/>
    <mergeCell ref="I830:J830"/>
    <mergeCell ref="I819:J819"/>
    <mergeCell ref="I820:J820"/>
    <mergeCell ref="I821:J821"/>
    <mergeCell ref="I822:J822"/>
    <mergeCell ref="I823:J823"/>
    <mergeCell ref="I824:J824"/>
    <mergeCell ref="I813:J813"/>
    <mergeCell ref="I814:J814"/>
    <mergeCell ref="I815:J815"/>
    <mergeCell ref="I816:J816"/>
    <mergeCell ref="I817:J817"/>
    <mergeCell ref="I818:J818"/>
    <mergeCell ref="I807:J807"/>
    <mergeCell ref="I808:J808"/>
    <mergeCell ref="I809:J809"/>
    <mergeCell ref="I810:J810"/>
    <mergeCell ref="I811:J811"/>
    <mergeCell ref="I812:J812"/>
    <mergeCell ref="I801:J801"/>
    <mergeCell ref="I802:J802"/>
    <mergeCell ref="I803:J803"/>
    <mergeCell ref="I804:J804"/>
    <mergeCell ref="I805:J805"/>
    <mergeCell ref="I806:J806"/>
    <mergeCell ref="I795:J795"/>
    <mergeCell ref="I796:J796"/>
    <mergeCell ref="I797:J797"/>
    <mergeCell ref="I798:J798"/>
    <mergeCell ref="I799:J799"/>
    <mergeCell ref="I800:J800"/>
    <mergeCell ref="I789:J789"/>
    <mergeCell ref="I790:J790"/>
    <mergeCell ref="I791:J791"/>
    <mergeCell ref="I792:J792"/>
    <mergeCell ref="I793:J793"/>
    <mergeCell ref="I794:J794"/>
    <mergeCell ref="I783:J783"/>
    <mergeCell ref="I784:J784"/>
    <mergeCell ref="I785:J785"/>
    <mergeCell ref="I786:J786"/>
    <mergeCell ref="I787:J787"/>
    <mergeCell ref="I788:J788"/>
    <mergeCell ref="I777:J777"/>
    <mergeCell ref="I778:J778"/>
    <mergeCell ref="I779:J779"/>
    <mergeCell ref="I780:J780"/>
    <mergeCell ref="I781:J781"/>
    <mergeCell ref="I782:J782"/>
    <mergeCell ref="I771:J771"/>
    <mergeCell ref="I772:J772"/>
    <mergeCell ref="I773:J773"/>
    <mergeCell ref="I774:J774"/>
    <mergeCell ref="I775:J775"/>
    <mergeCell ref="I776:J776"/>
    <mergeCell ref="I765:J765"/>
    <mergeCell ref="I766:J766"/>
    <mergeCell ref="I767:J767"/>
    <mergeCell ref="I768:J768"/>
    <mergeCell ref="I769:J769"/>
    <mergeCell ref="I770:J770"/>
    <mergeCell ref="I759:J759"/>
    <mergeCell ref="I760:J760"/>
    <mergeCell ref="I761:J761"/>
    <mergeCell ref="I762:J762"/>
    <mergeCell ref="I763:J763"/>
    <mergeCell ref="I764:J764"/>
    <mergeCell ref="I753:J753"/>
    <mergeCell ref="I754:J754"/>
    <mergeCell ref="I755:J755"/>
    <mergeCell ref="I756:J756"/>
    <mergeCell ref="I757:J757"/>
    <mergeCell ref="I758:J758"/>
    <mergeCell ref="I747:J747"/>
    <mergeCell ref="I748:J748"/>
    <mergeCell ref="I749:J749"/>
    <mergeCell ref="I750:J750"/>
    <mergeCell ref="I751:J751"/>
    <mergeCell ref="I752:J752"/>
    <mergeCell ref="I741:J741"/>
    <mergeCell ref="I742:J742"/>
    <mergeCell ref="I743:J743"/>
    <mergeCell ref="I744:J744"/>
    <mergeCell ref="I745:J745"/>
    <mergeCell ref="I746:J746"/>
    <mergeCell ref="I735:J735"/>
    <mergeCell ref="I736:J736"/>
    <mergeCell ref="I737:J737"/>
    <mergeCell ref="I738:J738"/>
    <mergeCell ref="I739:J739"/>
    <mergeCell ref="I740:J740"/>
    <mergeCell ref="I729:J729"/>
    <mergeCell ref="I730:J730"/>
    <mergeCell ref="I731:J731"/>
    <mergeCell ref="I732:J732"/>
    <mergeCell ref="I733:J733"/>
    <mergeCell ref="I734:J734"/>
    <mergeCell ref="I723:J723"/>
    <mergeCell ref="I724:J724"/>
    <mergeCell ref="I725:J725"/>
    <mergeCell ref="I726:J726"/>
    <mergeCell ref="I727:J727"/>
    <mergeCell ref="I728:J728"/>
    <mergeCell ref="I717:J717"/>
    <mergeCell ref="I718:J718"/>
    <mergeCell ref="I719:J719"/>
    <mergeCell ref="I720:J720"/>
    <mergeCell ref="I721:J721"/>
    <mergeCell ref="I722:J722"/>
    <mergeCell ref="I711:J711"/>
    <mergeCell ref="I712:J712"/>
    <mergeCell ref="I713:J713"/>
    <mergeCell ref="I714:J714"/>
    <mergeCell ref="I715:J715"/>
    <mergeCell ref="I716:J716"/>
    <mergeCell ref="I705:J705"/>
    <mergeCell ref="I706:J706"/>
    <mergeCell ref="I707:J707"/>
    <mergeCell ref="I708:J708"/>
    <mergeCell ref="I709:J709"/>
    <mergeCell ref="I710:J710"/>
    <mergeCell ref="I699:J699"/>
    <mergeCell ref="I700:J700"/>
    <mergeCell ref="I701:J701"/>
    <mergeCell ref="I702:J702"/>
    <mergeCell ref="I703:J703"/>
    <mergeCell ref="I704:J704"/>
    <mergeCell ref="I693:J693"/>
    <mergeCell ref="I694:J694"/>
    <mergeCell ref="I695:J695"/>
    <mergeCell ref="I696:J696"/>
    <mergeCell ref="I697:J697"/>
    <mergeCell ref="I698:J698"/>
    <mergeCell ref="I687:J687"/>
    <mergeCell ref="I688:J688"/>
    <mergeCell ref="I689:J689"/>
    <mergeCell ref="I690:J690"/>
    <mergeCell ref="I691:J691"/>
    <mergeCell ref="I692:J692"/>
    <mergeCell ref="I681:J681"/>
    <mergeCell ref="I682:J682"/>
    <mergeCell ref="I683:J683"/>
    <mergeCell ref="I684:J684"/>
    <mergeCell ref="I685:J685"/>
    <mergeCell ref="I686:J686"/>
    <mergeCell ref="I675:J675"/>
    <mergeCell ref="I676:J676"/>
    <mergeCell ref="I677:J677"/>
    <mergeCell ref="I678:J678"/>
    <mergeCell ref="I679:J679"/>
    <mergeCell ref="I680:J680"/>
    <mergeCell ref="I669:J669"/>
    <mergeCell ref="I670:J670"/>
    <mergeCell ref="I671:J671"/>
    <mergeCell ref="I672:J672"/>
    <mergeCell ref="I673:J673"/>
    <mergeCell ref="I674:J674"/>
    <mergeCell ref="I663:J663"/>
    <mergeCell ref="I664:J664"/>
    <mergeCell ref="I665:J665"/>
    <mergeCell ref="I666:J666"/>
    <mergeCell ref="I667:J667"/>
    <mergeCell ref="I668:J668"/>
    <mergeCell ref="I657:J657"/>
    <mergeCell ref="I658:J658"/>
    <mergeCell ref="I659:J659"/>
    <mergeCell ref="I660:J660"/>
    <mergeCell ref="I661:J661"/>
    <mergeCell ref="I662:J662"/>
    <mergeCell ref="I651:J651"/>
    <mergeCell ref="I652:J652"/>
    <mergeCell ref="I653:J653"/>
    <mergeCell ref="I654:J654"/>
    <mergeCell ref="I655:J655"/>
    <mergeCell ref="I656:J656"/>
    <mergeCell ref="I645:J645"/>
    <mergeCell ref="I646:J646"/>
    <mergeCell ref="I647:J647"/>
    <mergeCell ref="I648:J648"/>
    <mergeCell ref="I649:J649"/>
    <mergeCell ref="I650:J650"/>
    <mergeCell ref="I639:J639"/>
    <mergeCell ref="I640:J640"/>
    <mergeCell ref="I641:J641"/>
    <mergeCell ref="I642:J642"/>
    <mergeCell ref="I643:J643"/>
    <mergeCell ref="I644:J644"/>
    <mergeCell ref="I633:J633"/>
    <mergeCell ref="I634:J634"/>
    <mergeCell ref="I635:J635"/>
    <mergeCell ref="I636:J636"/>
    <mergeCell ref="I637:J637"/>
    <mergeCell ref="I638:J638"/>
    <mergeCell ref="I627:J627"/>
    <mergeCell ref="I628:J628"/>
    <mergeCell ref="I629:J629"/>
    <mergeCell ref="I630:J630"/>
    <mergeCell ref="I631:J631"/>
    <mergeCell ref="I632:J632"/>
    <mergeCell ref="I621:J621"/>
    <mergeCell ref="I622:J622"/>
    <mergeCell ref="I623:J623"/>
    <mergeCell ref="I624:J624"/>
    <mergeCell ref="I625:J625"/>
    <mergeCell ref="I626:J626"/>
    <mergeCell ref="I615:J615"/>
    <mergeCell ref="I616:J616"/>
    <mergeCell ref="I617:J617"/>
    <mergeCell ref="I618:J618"/>
    <mergeCell ref="I619:J619"/>
    <mergeCell ref="I620:J620"/>
    <mergeCell ref="I609:J609"/>
    <mergeCell ref="I610:J610"/>
    <mergeCell ref="I611:J611"/>
    <mergeCell ref="I612:J612"/>
    <mergeCell ref="I613:J613"/>
    <mergeCell ref="I614:J614"/>
    <mergeCell ref="I603:J603"/>
    <mergeCell ref="I604:J604"/>
    <mergeCell ref="I605:J605"/>
    <mergeCell ref="I606:J606"/>
    <mergeCell ref="I607:J607"/>
    <mergeCell ref="I608:J608"/>
    <mergeCell ref="I597:J597"/>
    <mergeCell ref="I598:J598"/>
    <mergeCell ref="I599:J599"/>
    <mergeCell ref="I600:J600"/>
    <mergeCell ref="I601:J601"/>
    <mergeCell ref="I602:J602"/>
    <mergeCell ref="I591:J591"/>
    <mergeCell ref="I592:J592"/>
    <mergeCell ref="I593:J593"/>
    <mergeCell ref="I594:J594"/>
    <mergeCell ref="I595:J595"/>
    <mergeCell ref="I596:J596"/>
    <mergeCell ref="I585:J585"/>
    <mergeCell ref="I586:J586"/>
    <mergeCell ref="I587:J587"/>
    <mergeCell ref="I588:J588"/>
    <mergeCell ref="I589:J589"/>
    <mergeCell ref="I590:J590"/>
    <mergeCell ref="I579:J579"/>
    <mergeCell ref="I580:J580"/>
    <mergeCell ref="I581:J581"/>
    <mergeCell ref="I582:J582"/>
    <mergeCell ref="I583:J583"/>
    <mergeCell ref="I584:J584"/>
    <mergeCell ref="I573:J573"/>
    <mergeCell ref="I574:J574"/>
    <mergeCell ref="I575:J575"/>
    <mergeCell ref="I576:J576"/>
    <mergeCell ref="I577:J577"/>
    <mergeCell ref="I578:J578"/>
    <mergeCell ref="I567:J567"/>
    <mergeCell ref="I568:J568"/>
    <mergeCell ref="I569:J569"/>
    <mergeCell ref="I570:J570"/>
    <mergeCell ref="I571:J571"/>
    <mergeCell ref="I572:J572"/>
    <mergeCell ref="I561:J561"/>
    <mergeCell ref="I562:J562"/>
    <mergeCell ref="I563:J563"/>
    <mergeCell ref="I564:J564"/>
    <mergeCell ref="I565:J565"/>
    <mergeCell ref="I566:J566"/>
    <mergeCell ref="I555:J555"/>
    <mergeCell ref="I556:J556"/>
    <mergeCell ref="I557:J557"/>
    <mergeCell ref="I558:J558"/>
    <mergeCell ref="I559:J559"/>
    <mergeCell ref="I560:J560"/>
    <mergeCell ref="I549:J549"/>
    <mergeCell ref="I550:J550"/>
    <mergeCell ref="I551:J551"/>
    <mergeCell ref="I552:J552"/>
    <mergeCell ref="I553:J553"/>
    <mergeCell ref="I554:J554"/>
    <mergeCell ref="I543:J543"/>
    <mergeCell ref="I544:J544"/>
    <mergeCell ref="I545:J545"/>
    <mergeCell ref="I546:J546"/>
    <mergeCell ref="I547:J547"/>
    <mergeCell ref="I548:J548"/>
    <mergeCell ref="I537:J537"/>
    <mergeCell ref="I538:J538"/>
    <mergeCell ref="I539:J539"/>
    <mergeCell ref="I540:J540"/>
    <mergeCell ref="I541:J541"/>
    <mergeCell ref="I542:J542"/>
    <mergeCell ref="I531:J531"/>
    <mergeCell ref="I532:J532"/>
    <mergeCell ref="I533:J533"/>
    <mergeCell ref="I534:J534"/>
    <mergeCell ref="I535:J535"/>
    <mergeCell ref="I536:J536"/>
    <mergeCell ref="I525:J525"/>
    <mergeCell ref="I526:J526"/>
    <mergeCell ref="I527:J527"/>
    <mergeCell ref="I528:J528"/>
    <mergeCell ref="I529:J529"/>
    <mergeCell ref="I530:J530"/>
    <mergeCell ref="I519:J519"/>
    <mergeCell ref="I520:J520"/>
    <mergeCell ref="I521:J521"/>
    <mergeCell ref="I522:J522"/>
    <mergeCell ref="I523:J523"/>
    <mergeCell ref="I524:J524"/>
    <mergeCell ref="I513:J513"/>
    <mergeCell ref="I514:J514"/>
    <mergeCell ref="I515:J515"/>
    <mergeCell ref="I516:J516"/>
    <mergeCell ref="I517:J517"/>
    <mergeCell ref="I518:J518"/>
    <mergeCell ref="I510:J510"/>
    <mergeCell ref="I511:J511"/>
    <mergeCell ref="I512:J512"/>
    <mergeCell ref="H5:I5"/>
    <mergeCell ref="H6:I6"/>
    <mergeCell ref="H7:I7"/>
    <mergeCell ref="H8:I8"/>
    <mergeCell ref="H9:I9"/>
    <mergeCell ref="A10:J10"/>
    <mergeCell ref="A11:J11"/>
    <mergeCell ref="I504:J504"/>
    <mergeCell ref="I505:J505"/>
    <mergeCell ref="I506:J506"/>
    <mergeCell ref="I507:J507"/>
    <mergeCell ref="I508:J508"/>
    <mergeCell ref="I509:J509"/>
    <mergeCell ref="I498:J498"/>
    <mergeCell ref="I499:J499"/>
    <mergeCell ref="I500:J500"/>
    <mergeCell ref="I501:J501"/>
    <mergeCell ref="I502:J502"/>
    <mergeCell ref="I503:J503"/>
    <mergeCell ref="I492:J492"/>
    <mergeCell ref="I493:J493"/>
    <mergeCell ref="I494:J494"/>
    <mergeCell ref="I495:J495"/>
    <mergeCell ref="I496:J496"/>
    <mergeCell ref="I497:J497"/>
    <mergeCell ref="I486:J486"/>
    <mergeCell ref="I487:J487"/>
    <mergeCell ref="I488:J488"/>
    <mergeCell ref="I489:J489"/>
    <mergeCell ref="I490:J490"/>
    <mergeCell ref="I491:J491"/>
    <mergeCell ref="I480:J480"/>
    <mergeCell ref="I481:J481"/>
    <mergeCell ref="I482:J482"/>
    <mergeCell ref="I483:J483"/>
    <mergeCell ref="I484:J484"/>
    <mergeCell ref="I485:J485"/>
    <mergeCell ref="I474:J474"/>
    <mergeCell ref="I475:J475"/>
    <mergeCell ref="I476:J476"/>
    <mergeCell ref="I477:J477"/>
    <mergeCell ref="I478:J478"/>
    <mergeCell ref="I479:J479"/>
    <mergeCell ref="I468:J468"/>
    <mergeCell ref="I469:J469"/>
    <mergeCell ref="I470:J470"/>
    <mergeCell ref="I471:J471"/>
    <mergeCell ref="I472:J472"/>
    <mergeCell ref="I473:J473"/>
    <mergeCell ref="I462:J462"/>
    <mergeCell ref="I463:J463"/>
    <mergeCell ref="I464:J464"/>
    <mergeCell ref="I465:J465"/>
    <mergeCell ref="I466:J466"/>
    <mergeCell ref="I467:J467"/>
    <mergeCell ref="I456:J456"/>
    <mergeCell ref="I457:J457"/>
    <mergeCell ref="I458:J458"/>
    <mergeCell ref="I459:J459"/>
    <mergeCell ref="I460:J460"/>
    <mergeCell ref="I461:J461"/>
    <mergeCell ref="I450:J450"/>
    <mergeCell ref="I451:J451"/>
    <mergeCell ref="I452:J452"/>
    <mergeCell ref="I453:J453"/>
    <mergeCell ref="I454:J454"/>
    <mergeCell ref="I455:J455"/>
    <mergeCell ref="I444:J444"/>
    <mergeCell ref="I445:J445"/>
    <mergeCell ref="I446:J446"/>
    <mergeCell ref="I447:J447"/>
    <mergeCell ref="I448:J448"/>
    <mergeCell ref="I449:J449"/>
    <mergeCell ref="I438:J438"/>
    <mergeCell ref="I439:J439"/>
    <mergeCell ref="I440:J440"/>
    <mergeCell ref="I441:J441"/>
    <mergeCell ref="I442:J442"/>
    <mergeCell ref="I443:J443"/>
    <mergeCell ref="I432:J432"/>
    <mergeCell ref="I433:J433"/>
    <mergeCell ref="I434:J434"/>
    <mergeCell ref="I435:J435"/>
    <mergeCell ref="I436:J436"/>
    <mergeCell ref="I437:J437"/>
    <mergeCell ref="I426:J426"/>
    <mergeCell ref="I427:J427"/>
    <mergeCell ref="I428:J428"/>
    <mergeCell ref="I429:J429"/>
    <mergeCell ref="I430:J430"/>
    <mergeCell ref="I431:J431"/>
    <mergeCell ref="I420:J420"/>
    <mergeCell ref="I421:J421"/>
    <mergeCell ref="I422:J422"/>
    <mergeCell ref="I423:J423"/>
    <mergeCell ref="I424:J424"/>
    <mergeCell ref="I425:J425"/>
    <mergeCell ref="I414:J414"/>
    <mergeCell ref="I415:J415"/>
    <mergeCell ref="I416:J416"/>
    <mergeCell ref="I417:J417"/>
    <mergeCell ref="I418:J418"/>
    <mergeCell ref="I419:J419"/>
    <mergeCell ref="I408:J408"/>
    <mergeCell ref="I409:J409"/>
    <mergeCell ref="I410:J410"/>
    <mergeCell ref="I411:J411"/>
    <mergeCell ref="I412:J412"/>
    <mergeCell ref="I413:J413"/>
    <mergeCell ref="I402:J402"/>
    <mergeCell ref="I403:J403"/>
    <mergeCell ref="I404:J404"/>
    <mergeCell ref="I405:J405"/>
    <mergeCell ref="I406:J406"/>
    <mergeCell ref="I407:J407"/>
    <mergeCell ref="I396:J396"/>
    <mergeCell ref="I397:J397"/>
    <mergeCell ref="I398:J398"/>
    <mergeCell ref="I399:J399"/>
    <mergeCell ref="I400:J400"/>
    <mergeCell ref="I401:J401"/>
    <mergeCell ref="I390:J390"/>
    <mergeCell ref="I391:J391"/>
    <mergeCell ref="I392:J392"/>
    <mergeCell ref="I393:J393"/>
    <mergeCell ref="I394:J394"/>
    <mergeCell ref="I395:J395"/>
    <mergeCell ref="I384:J384"/>
    <mergeCell ref="I385:J385"/>
    <mergeCell ref="I386:J386"/>
    <mergeCell ref="I387:J387"/>
    <mergeCell ref="I388:J388"/>
    <mergeCell ref="I389:J389"/>
    <mergeCell ref="I378:J378"/>
    <mergeCell ref="I379:J379"/>
    <mergeCell ref="I380:J380"/>
    <mergeCell ref="I381:J381"/>
    <mergeCell ref="I382:J382"/>
    <mergeCell ref="I383:J383"/>
    <mergeCell ref="I372:J372"/>
    <mergeCell ref="I373:J373"/>
    <mergeCell ref="I374:J374"/>
    <mergeCell ref="I375:J375"/>
    <mergeCell ref="I376:J376"/>
    <mergeCell ref="I377:J377"/>
    <mergeCell ref="I366:J366"/>
    <mergeCell ref="I367:J367"/>
    <mergeCell ref="I368:J368"/>
    <mergeCell ref="I369:J369"/>
    <mergeCell ref="I370:J370"/>
    <mergeCell ref="I371:J371"/>
    <mergeCell ref="I360:J360"/>
    <mergeCell ref="I361:J361"/>
    <mergeCell ref="I362:J362"/>
    <mergeCell ref="I363:J363"/>
    <mergeCell ref="I364:J364"/>
    <mergeCell ref="I365:J365"/>
    <mergeCell ref="I354:J354"/>
    <mergeCell ref="I355:J355"/>
    <mergeCell ref="I356:J356"/>
    <mergeCell ref="I357:J357"/>
    <mergeCell ref="I358:J358"/>
    <mergeCell ref="I359:J359"/>
    <mergeCell ref="I348:J348"/>
    <mergeCell ref="I349:J349"/>
    <mergeCell ref="I350:J350"/>
    <mergeCell ref="I351:J351"/>
    <mergeCell ref="I352:J352"/>
    <mergeCell ref="I353:J353"/>
    <mergeCell ref="I342:J342"/>
    <mergeCell ref="I343:J343"/>
    <mergeCell ref="I344:J344"/>
    <mergeCell ref="I345:J345"/>
    <mergeCell ref="I346:J346"/>
    <mergeCell ref="I347:J347"/>
    <mergeCell ref="I336:J336"/>
    <mergeCell ref="I337:J337"/>
    <mergeCell ref="I338:J338"/>
    <mergeCell ref="I339:J339"/>
    <mergeCell ref="I340:J340"/>
    <mergeCell ref="I341:J341"/>
    <mergeCell ref="I330:J330"/>
    <mergeCell ref="I331:J331"/>
    <mergeCell ref="I332:J332"/>
    <mergeCell ref="I333:J333"/>
    <mergeCell ref="I334:J334"/>
    <mergeCell ref="I335:J335"/>
    <mergeCell ref="I324:J324"/>
    <mergeCell ref="I325:J325"/>
    <mergeCell ref="I326:J326"/>
    <mergeCell ref="I327:J327"/>
    <mergeCell ref="I328:J328"/>
    <mergeCell ref="I329:J329"/>
    <mergeCell ref="I318:J318"/>
    <mergeCell ref="I319:J319"/>
    <mergeCell ref="I320:J320"/>
    <mergeCell ref="I321:J321"/>
    <mergeCell ref="I322:J322"/>
    <mergeCell ref="I323:J323"/>
    <mergeCell ref="I312:J312"/>
    <mergeCell ref="I313:J313"/>
    <mergeCell ref="I314:J314"/>
    <mergeCell ref="I315:J315"/>
    <mergeCell ref="I316:J316"/>
    <mergeCell ref="I317:J317"/>
    <mergeCell ref="I306:J306"/>
    <mergeCell ref="I307:J307"/>
    <mergeCell ref="I308:J308"/>
    <mergeCell ref="I309:J309"/>
    <mergeCell ref="I310:J310"/>
    <mergeCell ref="I311:J311"/>
    <mergeCell ref="I300:J300"/>
    <mergeCell ref="I301:J301"/>
    <mergeCell ref="I302:J302"/>
    <mergeCell ref="I303:J303"/>
    <mergeCell ref="I304:J304"/>
    <mergeCell ref="I305:J305"/>
    <mergeCell ref="I294:J294"/>
    <mergeCell ref="I295:J295"/>
    <mergeCell ref="I296:J296"/>
    <mergeCell ref="I297:J297"/>
    <mergeCell ref="I298:J298"/>
    <mergeCell ref="I299:J299"/>
    <mergeCell ref="I288:J288"/>
    <mergeCell ref="I289:J289"/>
    <mergeCell ref="I290:J290"/>
    <mergeCell ref="I291:J291"/>
    <mergeCell ref="I292:J292"/>
    <mergeCell ref="I293:J293"/>
    <mergeCell ref="I282:J282"/>
    <mergeCell ref="I283:J283"/>
    <mergeCell ref="I284:J284"/>
    <mergeCell ref="I285:J285"/>
    <mergeCell ref="I286:J286"/>
    <mergeCell ref="I287:J287"/>
    <mergeCell ref="I276:J276"/>
    <mergeCell ref="I277:J277"/>
    <mergeCell ref="I278:J278"/>
    <mergeCell ref="I279:J279"/>
    <mergeCell ref="I280:J280"/>
    <mergeCell ref="I281:J281"/>
    <mergeCell ref="I270:J270"/>
    <mergeCell ref="I271:J271"/>
    <mergeCell ref="I272:J272"/>
    <mergeCell ref="I273:J273"/>
    <mergeCell ref="I274:J274"/>
    <mergeCell ref="I275:J275"/>
    <mergeCell ref="I264:J264"/>
    <mergeCell ref="I265:J265"/>
    <mergeCell ref="I266:J266"/>
    <mergeCell ref="I267:J267"/>
    <mergeCell ref="I268:J268"/>
    <mergeCell ref="I269:J269"/>
    <mergeCell ref="I258:J258"/>
    <mergeCell ref="I259:J259"/>
    <mergeCell ref="I260:J260"/>
    <mergeCell ref="I261:J261"/>
    <mergeCell ref="I262:J262"/>
    <mergeCell ref="I263:J263"/>
    <mergeCell ref="I252:J252"/>
    <mergeCell ref="I253:J253"/>
    <mergeCell ref="I254:J254"/>
    <mergeCell ref="I255:J255"/>
    <mergeCell ref="I256:J256"/>
    <mergeCell ref="I257:J257"/>
    <mergeCell ref="I246:J246"/>
    <mergeCell ref="I247:J247"/>
    <mergeCell ref="I248:J248"/>
    <mergeCell ref="I249:J249"/>
    <mergeCell ref="I250:J250"/>
    <mergeCell ref="I251:J251"/>
    <mergeCell ref="I240:J240"/>
    <mergeCell ref="I241:J241"/>
    <mergeCell ref="I242:J242"/>
    <mergeCell ref="I243:J243"/>
    <mergeCell ref="I244:J244"/>
    <mergeCell ref="I245:J245"/>
    <mergeCell ref="I234:J234"/>
    <mergeCell ref="I235:J235"/>
    <mergeCell ref="I236:J236"/>
    <mergeCell ref="I237:J237"/>
    <mergeCell ref="I238:J238"/>
    <mergeCell ref="I239:J239"/>
    <mergeCell ref="I228:J228"/>
    <mergeCell ref="I229:J229"/>
    <mergeCell ref="I230:J230"/>
    <mergeCell ref="I231:J231"/>
    <mergeCell ref="I232:J232"/>
    <mergeCell ref="I233:J233"/>
    <mergeCell ref="I222:J222"/>
    <mergeCell ref="I223:J223"/>
    <mergeCell ref="I224:J224"/>
    <mergeCell ref="I225:J225"/>
    <mergeCell ref="I226:J226"/>
    <mergeCell ref="I227:J227"/>
    <mergeCell ref="I216:J216"/>
    <mergeCell ref="I217:J217"/>
    <mergeCell ref="I218:J218"/>
    <mergeCell ref="I219:J219"/>
    <mergeCell ref="I220:J220"/>
    <mergeCell ref="I221:J221"/>
    <mergeCell ref="I210:J210"/>
    <mergeCell ref="I211:J211"/>
    <mergeCell ref="I212:J212"/>
    <mergeCell ref="I213:J213"/>
    <mergeCell ref="I214:J214"/>
    <mergeCell ref="I215:J215"/>
    <mergeCell ref="I204:J204"/>
    <mergeCell ref="I205:J205"/>
    <mergeCell ref="I206:J206"/>
    <mergeCell ref="I207:J207"/>
    <mergeCell ref="I208:J208"/>
    <mergeCell ref="I209:J209"/>
    <mergeCell ref="I198:J198"/>
    <mergeCell ref="I199:J199"/>
    <mergeCell ref="I200:J200"/>
    <mergeCell ref="I201:J201"/>
    <mergeCell ref="I202:J202"/>
    <mergeCell ref="I203:J203"/>
    <mergeCell ref="I192:J192"/>
    <mergeCell ref="I193:J193"/>
    <mergeCell ref="I194:J194"/>
    <mergeCell ref="I195:J195"/>
    <mergeCell ref="I196:J196"/>
    <mergeCell ref="I197:J197"/>
    <mergeCell ref="I186:J186"/>
    <mergeCell ref="I187:J187"/>
    <mergeCell ref="I188:J188"/>
    <mergeCell ref="I189:J189"/>
    <mergeCell ref="I190:J190"/>
    <mergeCell ref="I191:J191"/>
    <mergeCell ref="I180:J180"/>
    <mergeCell ref="I181:J181"/>
    <mergeCell ref="I182:J182"/>
    <mergeCell ref="I183:J183"/>
    <mergeCell ref="I184:J184"/>
    <mergeCell ref="I185:J185"/>
    <mergeCell ref="I174:J174"/>
    <mergeCell ref="I175:J175"/>
    <mergeCell ref="I176:J176"/>
    <mergeCell ref="I177:J177"/>
    <mergeCell ref="I178:J178"/>
    <mergeCell ref="I179:J179"/>
    <mergeCell ref="I168:J168"/>
    <mergeCell ref="I169:J169"/>
    <mergeCell ref="I170:J170"/>
    <mergeCell ref="I171:J171"/>
    <mergeCell ref="I172:J172"/>
    <mergeCell ref="I173:J173"/>
    <mergeCell ref="I162:J162"/>
    <mergeCell ref="I163:J163"/>
    <mergeCell ref="I164:J164"/>
    <mergeCell ref="I165:J165"/>
    <mergeCell ref="I166:J166"/>
    <mergeCell ref="I167:J167"/>
    <mergeCell ref="I156:J156"/>
    <mergeCell ref="I157:J157"/>
    <mergeCell ref="I158:J158"/>
    <mergeCell ref="I159:J159"/>
    <mergeCell ref="I160:J160"/>
    <mergeCell ref="I161:J161"/>
    <mergeCell ref="I150:J150"/>
    <mergeCell ref="I151:J151"/>
    <mergeCell ref="I152:J152"/>
    <mergeCell ref="I153:J153"/>
    <mergeCell ref="I154:J154"/>
    <mergeCell ref="I155:J155"/>
    <mergeCell ref="I144:J144"/>
    <mergeCell ref="I145:J145"/>
    <mergeCell ref="I146:J146"/>
    <mergeCell ref="I147:J147"/>
    <mergeCell ref="I148:J148"/>
    <mergeCell ref="I149:J149"/>
    <mergeCell ref="I138:J138"/>
    <mergeCell ref="I139:J139"/>
    <mergeCell ref="I140:J140"/>
    <mergeCell ref="I141:J141"/>
    <mergeCell ref="I142:J142"/>
    <mergeCell ref="I143:J143"/>
    <mergeCell ref="I132:J132"/>
    <mergeCell ref="I133:J133"/>
    <mergeCell ref="I134:J134"/>
    <mergeCell ref="I135:J135"/>
    <mergeCell ref="I136:J136"/>
    <mergeCell ref="I137:J137"/>
    <mergeCell ref="I126:J126"/>
    <mergeCell ref="I127:J127"/>
    <mergeCell ref="I128:J128"/>
    <mergeCell ref="I129:J129"/>
    <mergeCell ref="I130:J130"/>
    <mergeCell ref="I131:J131"/>
    <mergeCell ref="I120:J120"/>
    <mergeCell ref="I121:J121"/>
    <mergeCell ref="I122:J122"/>
    <mergeCell ref="I123:J123"/>
    <mergeCell ref="I124:J124"/>
    <mergeCell ref="I125:J125"/>
    <mergeCell ref="I114:J114"/>
    <mergeCell ref="I115:J115"/>
    <mergeCell ref="I116:J116"/>
    <mergeCell ref="I117:J117"/>
    <mergeCell ref="I118:J118"/>
    <mergeCell ref="I119:J119"/>
    <mergeCell ref="I108:J108"/>
    <mergeCell ref="I109:J109"/>
    <mergeCell ref="I110:J110"/>
    <mergeCell ref="I111:J111"/>
    <mergeCell ref="I112:J112"/>
    <mergeCell ref="I113:J113"/>
    <mergeCell ref="I102:J102"/>
    <mergeCell ref="I103:J103"/>
    <mergeCell ref="I104:J104"/>
    <mergeCell ref="I105:J105"/>
    <mergeCell ref="I106:J106"/>
    <mergeCell ref="I107:J107"/>
    <mergeCell ref="I96:J96"/>
    <mergeCell ref="I97:J97"/>
    <mergeCell ref="I98:J98"/>
    <mergeCell ref="I99:J99"/>
    <mergeCell ref="I100:J100"/>
    <mergeCell ref="I101:J101"/>
    <mergeCell ref="I90:J90"/>
    <mergeCell ref="I91:J91"/>
    <mergeCell ref="I92:J92"/>
    <mergeCell ref="I93:J93"/>
    <mergeCell ref="I94:J94"/>
    <mergeCell ref="I95:J95"/>
    <mergeCell ref="I84:J84"/>
    <mergeCell ref="I85:J85"/>
    <mergeCell ref="I86:J86"/>
    <mergeCell ref="I87:J87"/>
    <mergeCell ref="I88:J88"/>
    <mergeCell ref="I89:J89"/>
    <mergeCell ref="I78:J78"/>
    <mergeCell ref="I79:J79"/>
    <mergeCell ref="I80:J80"/>
    <mergeCell ref="I81:J81"/>
    <mergeCell ref="I82:J82"/>
    <mergeCell ref="I83:J83"/>
    <mergeCell ref="I72:J72"/>
    <mergeCell ref="I73:J73"/>
    <mergeCell ref="I74:J74"/>
    <mergeCell ref="I75:J75"/>
    <mergeCell ref="I76:J76"/>
    <mergeCell ref="I77:J77"/>
    <mergeCell ref="I67:J67"/>
    <mergeCell ref="I68:J68"/>
    <mergeCell ref="I69:J69"/>
    <mergeCell ref="I70:J70"/>
    <mergeCell ref="I71:J71"/>
    <mergeCell ref="I60:J60"/>
    <mergeCell ref="I61:J61"/>
    <mergeCell ref="I62:J62"/>
    <mergeCell ref="I63:J63"/>
    <mergeCell ref="I64:J64"/>
    <mergeCell ref="I65:J65"/>
    <mergeCell ref="I54:J54"/>
    <mergeCell ref="I55:J55"/>
    <mergeCell ref="I56:J56"/>
    <mergeCell ref="I57:J57"/>
    <mergeCell ref="I58:J58"/>
    <mergeCell ref="I59:J59"/>
    <mergeCell ref="I50:J50"/>
    <mergeCell ref="I51:J51"/>
    <mergeCell ref="I52:J52"/>
    <mergeCell ref="I53:J53"/>
    <mergeCell ref="I42:J42"/>
    <mergeCell ref="I43:J43"/>
    <mergeCell ref="I44:J44"/>
    <mergeCell ref="I45:J45"/>
    <mergeCell ref="I46:J46"/>
    <mergeCell ref="I47:J47"/>
    <mergeCell ref="I36:J36"/>
    <mergeCell ref="I37:J37"/>
    <mergeCell ref="I38:J38"/>
    <mergeCell ref="I39:J39"/>
    <mergeCell ref="I40:J40"/>
    <mergeCell ref="I41:J41"/>
    <mergeCell ref="I66:J66"/>
    <mergeCell ref="I33:J33"/>
    <mergeCell ref="I34:J34"/>
    <mergeCell ref="I35:J35"/>
    <mergeCell ref="I24:J24"/>
    <mergeCell ref="I25:J25"/>
    <mergeCell ref="I26:J26"/>
    <mergeCell ref="I27:J27"/>
    <mergeCell ref="I28:J28"/>
    <mergeCell ref="I29:J29"/>
    <mergeCell ref="I18:J18"/>
    <mergeCell ref="I19:J19"/>
    <mergeCell ref="I20:J20"/>
    <mergeCell ref="I21:J21"/>
    <mergeCell ref="I22:J22"/>
    <mergeCell ref="I23:J23"/>
    <mergeCell ref="I48:J48"/>
    <mergeCell ref="I49:J49"/>
    <mergeCell ref="I12:J12"/>
    <mergeCell ref="I13:J13"/>
    <mergeCell ref="I14:J14"/>
    <mergeCell ref="I15:J15"/>
    <mergeCell ref="I16:J16"/>
    <mergeCell ref="I17:J17"/>
    <mergeCell ref="A7:D8"/>
    <mergeCell ref="I1:J1"/>
    <mergeCell ref="A2:J2"/>
    <mergeCell ref="A3:J3"/>
    <mergeCell ref="A4:J4"/>
    <mergeCell ref="A5:D5"/>
    <mergeCell ref="A6:D6"/>
    <mergeCell ref="A9:D9"/>
    <mergeCell ref="I30:J30"/>
    <mergeCell ref="I31:J31"/>
    <mergeCell ref="I32:J32"/>
  </mergeCells>
  <conditionalFormatting sqref="A513:A1012 I513:I1012 C1011:C1012">
    <cfRule type="expression" dxfId="92" priority="127">
      <formula>#REF!="YES"</formula>
    </cfRule>
  </conditionalFormatting>
  <conditionalFormatting sqref="A13:G13 I13:I512 C14:D22 A14:A512 F14:F512 D20:E20 D21:D26 C23:C400">
    <cfRule type="expression" dxfId="91" priority="635">
      <formula>#REF!="YES"</formula>
    </cfRule>
  </conditionalFormatting>
  <conditionalFormatting sqref="B14:B1012">
    <cfRule type="expression" dxfId="90" priority="103">
      <formula>#REF!="YES"</formula>
    </cfRule>
  </conditionalFormatting>
  <conditionalFormatting sqref="C401:C1010">
    <cfRule type="expression" dxfId="89" priority="106">
      <formula>#REF!="YES"</formula>
    </cfRule>
  </conditionalFormatting>
  <conditionalFormatting sqref="D23:D1012">
    <cfRule type="expression" dxfId="88" priority="4">
      <formula>#REF!="YES"</formula>
    </cfRule>
  </conditionalFormatting>
  <conditionalFormatting sqref="D13:E1012">
    <cfRule type="expression" dxfId="87" priority="2">
      <formula>$D13="Other - Specify in Note Section"</formula>
    </cfRule>
    <cfRule type="expression" dxfId="86" priority="3">
      <formula>D13="Other - Specify in Note Section"</formula>
    </cfRule>
  </conditionalFormatting>
  <conditionalFormatting sqref="E14:E1012">
    <cfRule type="expression" dxfId="85" priority="105">
      <formula>#REF!="YES"</formula>
    </cfRule>
  </conditionalFormatting>
  <conditionalFormatting sqref="F513:F612">
    <cfRule type="expression" dxfId="84" priority="126">
      <formula>#REF!="YES"</formula>
    </cfRule>
  </conditionalFormatting>
  <conditionalFormatting sqref="F613:F1012">
    <cfRule type="expression" dxfId="83" priority="122">
      <formula>#REF!="YES"</formula>
    </cfRule>
  </conditionalFormatting>
  <conditionalFormatting sqref="F13:G1012">
    <cfRule type="expression" dxfId="82" priority="1">
      <formula>$F13="Other (Specify in notes) "</formula>
    </cfRule>
  </conditionalFormatting>
  <conditionalFormatting sqref="G14:G1012">
    <cfRule type="expression" dxfId="81" priority="104">
      <formula>#REF!="YES"</formula>
    </cfRule>
  </conditionalFormatting>
  <conditionalFormatting sqref="H13:H511">
    <cfRule type="expression" dxfId="80" priority="120">
      <formula>$S14="YES"</formula>
    </cfRule>
  </conditionalFormatting>
  <conditionalFormatting sqref="H13:H1012">
    <cfRule type="expression" dxfId="79" priority="118">
      <formula>$S13="YES"</formula>
    </cfRule>
  </conditionalFormatting>
  <conditionalFormatting sqref="H512">
    <cfRule type="expression" dxfId="78" priority="119">
      <formula>#REF!="YES"</formula>
    </cfRule>
  </conditionalFormatting>
  <conditionalFormatting sqref="H513:H1011">
    <cfRule type="expression" dxfId="77" priority="117">
      <formula>$S514="YES"</formula>
    </cfRule>
  </conditionalFormatting>
  <conditionalFormatting sqref="H1012">
    <cfRule type="expression" dxfId="76" priority="116">
      <formula>#REF!="YES"</formula>
    </cfRule>
  </conditionalFormatting>
  <dataValidations count="4">
    <dataValidation type="date" allowBlank="1" showInputMessage="1" showErrorMessage="1" prompt="Use MM/DD/YYYY 01/01/2020. Leave Blank until a date is needed" sqref="C13:C1012" xr:uid="{E40CEAB5-3E3A-4EC9-8DD9-2614A24E9882}">
      <formula1>36708</formula1>
      <formula2>45838</formula2>
    </dataValidation>
    <dataValidation allowBlank="1" showInputMessage="1" showErrorMessage="1" prompt="General Note Section from Referrals to Program Tab. Do NOT include an identifying information" sqref="I13:J1012" xr:uid="{F400E788-0E81-4026-88E7-1C41341853D0}"/>
    <dataValidation allowBlank="1" showInputMessage="1" showErrorMessage="1" prompt="Note Section for Column D. " sqref="E12:E1012" xr:uid="{5F0A532F-A890-4129-BF3B-27E88716E5CA}"/>
    <dataValidation allowBlank="1" showInputMessage="1" showErrorMessage="1" prompt="Note Section for Column F. " sqref="G13:G1012" xr:uid="{4B7C0A71-60EE-4A90-90F2-B91D21A8C38A}"/>
  </dataValidations>
  <pageMargins left="0.25" right="0.25" top="0.75" bottom="0.75" header="0.3" footer="0.3"/>
  <pageSetup paperSize="5"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prompt="Select an option from drop-down list. " xr:uid="{3FF73AA3-6909-43AE-9A5C-13AF9104A136}">
          <x14:formula1>
            <xm:f>boxes!$X$4:$X$11</xm:f>
          </x14:formula1>
          <xm:sqref>F13:F1012</xm:sqref>
        </x14:dataValidation>
        <x14:dataValidation type="list" allowBlank="1" showInputMessage="1" showErrorMessage="1" prompt="Select an option from drop-down list. " xr:uid="{BAFDB7B0-461C-45E8-8318-F9C4EB75DA92}">
          <x14:formula1>
            <xm:f>boxes!$AB$20:$AB$25</xm:f>
          </x14:formula1>
          <xm:sqref>D13:D1012</xm:sqref>
        </x14:dataValidation>
        <x14:dataValidation type="list" allowBlank="1" showInputMessage="1" showErrorMessage="1" prompt="Select an option from drop-down list. If yes, complete information in Initial Client Information Tab. " xr:uid="{EA1B5A6C-32F8-4D00-BD24-20CCFA09E33F}">
          <x14:formula1>
            <xm:f>boxes!$L$9:$L$10</xm:f>
          </x14:formula1>
          <xm:sqref>H13:H1012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BE507-C1E1-4B05-AA68-19FEE1638E9B}">
  <sheetPr>
    <tabColor theme="6" tint="-0.499984740745262"/>
  </sheetPr>
  <dimension ref="A1:AE512"/>
  <sheetViews>
    <sheetView workbookViewId="0">
      <pane ySplit="1" topLeftCell="A2" activePane="bottomLeft" state="frozen"/>
      <selection activeCell="B1" sqref="B1"/>
      <selection pane="bottomLeft" activeCell="E13" sqref="E13"/>
    </sheetView>
  </sheetViews>
  <sheetFormatPr defaultRowHeight="15" x14ac:dyDescent="0.25"/>
  <cols>
    <col min="2" max="2" width="13.42578125" customWidth="1"/>
    <col min="3" max="3" width="19" customWidth="1"/>
    <col min="4" max="4" width="12.42578125" customWidth="1"/>
    <col min="5" max="5" width="12.5703125" customWidth="1"/>
    <col min="7" max="7" width="12.28515625" customWidth="1"/>
    <col min="8" max="8" width="18.85546875" customWidth="1"/>
    <col min="9" max="9" width="16" customWidth="1"/>
    <col min="10" max="10" width="13.140625" customWidth="1"/>
    <col min="11" max="11" width="55.7109375" customWidth="1"/>
    <col min="12" max="12" width="9.7109375" hidden="1" customWidth="1"/>
  </cols>
  <sheetData>
    <row r="1" spans="1:31" ht="60" customHeight="1" x14ac:dyDescent="0.25">
      <c r="A1" s="12" t="s">
        <v>15</v>
      </c>
      <c r="B1" s="67" t="s">
        <v>533</v>
      </c>
      <c r="C1" s="65" t="s">
        <v>507</v>
      </c>
      <c r="D1" s="64" t="s">
        <v>183</v>
      </c>
      <c r="E1" s="66" t="s">
        <v>184</v>
      </c>
      <c r="F1" s="18" t="s">
        <v>182</v>
      </c>
      <c r="G1" s="13" t="s">
        <v>4</v>
      </c>
      <c r="H1" s="19" t="s">
        <v>5</v>
      </c>
      <c r="I1" s="13" t="s">
        <v>167</v>
      </c>
      <c r="J1" s="19" t="s">
        <v>168</v>
      </c>
      <c r="K1" s="33" t="s">
        <v>7</v>
      </c>
    </row>
    <row r="2" spans="1:31" ht="15.75" x14ac:dyDescent="0.25">
      <c r="A2" s="284" t="str">
        <f>'INITIAL SETUP'!A1</f>
        <v>WV Bureau for Behavioral Health - Adult Mental Health Services (Group Homes, Day Support)  R20240601</v>
      </c>
      <c r="B2" s="285"/>
      <c r="C2" s="285"/>
      <c r="D2" s="285"/>
      <c r="E2" s="285"/>
      <c r="F2" s="285"/>
      <c r="G2" s="285"/>
      <c r="H2" s="285"/>
      <c r="I2" s="285"/>
      <c r="J2" s="285"/>
      <c r="K2" s="286"/>
      <c r="L2" s="82"/>
      <c r="M2" s="82"/>
      <c r="N2" s="82"/>
      <c r="O2" s="82"/>
    </row>
    <row r="3" spans="1:31" ht="15.75" x14ac:dyDescent="0.25">
      <c r="A3" s="287" t="str">
        <f>'INITIAL SETUP'!A2</f>
        <v>Grant Year:  FY 2025 (07/01/2024 - 06/30/2025)</v>
      </c>
      <c r="B3" s="288"/>
      <c r="C3" s="288"/>
      <c r="D3" s="288"/>
      <c r="E3" s="288"/>
      <c r="F3" s="288"/>
      <c r="G3" s="288"/>
      <c r="H3" s="288"/>
      <c r="I3" s="288"/>
      <c r="J3" s="288"/>
      <c r="K3" s="289"/>
      <c r="L3" s="82"/>
      <c r="M3" s="82"/>
      <c r="N3" s="82"/>
      <c r="O3" s="82"/>
    </row>
    <row r="4" spans="1:31" x14ac:dyDescent="0.25">
      <c r="A4" s="290" t="str">
        <f>'INITIAL SETUP'!A3</f>
        <v xml:space="preserve">Program reports need to be submitted electronically, via e-mail to BBHReporting@wv.gov  within 25 calendar days of the end of each month </v>
      </c>
      <c r="B4" s="291"/>
      <c r="C4" s="291"/>
      <c r="D4" s="291"/>
      <c r="E4" s="291"/>
      <c r="F4" s="291"/>
      <c r="G4" s="291"/>
      <c r="H4" s="291"/>
      <c r="I4" s="291"/>
      <c r="J4" s="291"/>
      <c r="K4" s="292"/>
      <c r="L4" s="70"/>
      <c r="M4" s="70"/>
      <c r="N4" s="70"/>
      <c r="O4" s="70"/>
    </row>
    <row r="5" spans="1:31" ht="15.75" customHeight="1" x14ac:dyDescent="0.25">
      <c r="A5" s="278" t="s">
        <v>537</v>
      </c>
      <c r="B5" s="278"/>
      <c r="C5" s="278"/>
      <c r="D5" s="278"/>
      <c r="E5" s="278"/>
      <c r="F5" s="278"/>
      <c r="G5" s="278"/>
      <c r="H5" s="278"/>
      <c r="I5" s="278"/>
      <c r="J5" s="278"/>
      <c r="K5" s="278"/>
      <c r="L5" s="83"/>
    </row>
    <row r="6" spans="1:31" ht="15" customHeight="1" x14ac:dyDescent="0.25">
      <c r="A6" s="277" t="s">
        <v>169</v>
      </c>
      <c r="B6" s="277"/>
      <c r="C6" s="277"/>
      <c r="D6" s="294">
        <f>'INITIAL SETUP'!L4</f>
        <v>0</v>
      </c>
      <c r="E6" s="294"/>
      <c r="F6" s="294"/>
      <c r="G6" s="294"/>
      <c r="H6" s="277" t="s">
        <v>170</v>
      </c>
      <c r="I6" s="277"/>
      <c r="J6" s="277"/>
      <c r="K6" s="106">
        <f>'INITIAL SETUP'!AJ4</f>
        <v>0</v>
      </c>
      <c r="L6" s="84"/>
      <c r="M6" s="84"/>
      <c r="AC6" s="10"/>
      <c r="AD6" s="10"/>
      <c r="AE6" s="10"/>
    </row>
    <row r="7" spans="1:31" ht="30" customHeight="1" x14ac:dyDescent="0.25">
      <c r="A7" s="277" t="s">
        <v>171</v>
      </c>
      <c r="B7" s="277"/>
      <c r="C7" s="277"/>
      <c r="D7" s="279">
        <f>'INITIAL SETUP'!L5</f>
        <v>0</v>
      </c>
      <c r="E7" s="279"/>
      <c r="F7" s="279"/>
      <c r="G7" s="279"/>
      <c r="H7" s="277" t="s">
        <v>9</v>
      </c>
      <c r="I7" s="277"/>
      <c r="J7" s="277"/>
      <c r="K7" s="168">
        <f>'INITIAL SETUP'!AJ5</f>
        <v>0</v>
      </c>
      <c r="L7" s="84"/>
      <c r="M7" s="84"/>
    </row>
    <row r="8" spans="1:31" ht="15" customHeight="1" x14ac:dyDescent="0.25">
      <c r="A8" s="277" t="s">
        <v>172</v>
      </c>
      <c r="B8" s="277"/>
      <c r="C8" s="277"/>
      <c r="D8" s="279">
        <f>'INITIAL SETUP'!L6</f>
        <v>0</v>
      </c>
      <c r="E8" s="279"/>
      <c r="F8" s="279"/>
      <c r="G8" s="279"/>
      <c r="H8" s="277" t="s">
        <v>166</v>
      </c>
      <c r="I8" s="277"/>
      <c r="J8" s="277"/>
      <c r="K8" s="106">
        <f>'INITIAL SETUP'!AJ6</f>
        <v>0</v>
      </c>
      <c r="L8" s="84"/>
      <c r="M8" s="84"/>
    </row>
    <row r="9" spans="1:31" x14ac:dyDescent="0.25">
      <c r="A9" s="277"/>
      <c r="B9" s="277"/>
      <c r="C9" s="277"/>
      <c r="D9" s="279"/>
      <c r="E9" s="279"/>
      <c r="F9" s="279"/>
      <c r="G9" s="279"/>
      <c r="H9" s="277" t="s">
        <v>173</v>
      </c>
      <c r="I9" s="277"/>
      <c r="J9" s="277"/>
      <c r="K9" s="106">
        <f>'INITIAL SETUP'!AJ7</f>
        <v>0</v>
      </c>
      <c r="L9" s="84"/>
      <c r="M9" s="84"/>
    </row>
    <row r="10" spans="1:31" x14ac:dyDescent="0.25">
      <c r="A10" s="277" t="s">
        <v>174</v>
      </c>
      <c r="B10" s="277"/>
      <c r="C10" s="277"/>
      <c r="D10" s="280" t="str">
        <f>'INITIAL SETUP'!O8</f>
        <v>July</v>
      </c>
      <c r="E10" s="280"/>
      <c r="F10" s="293">
        <f>'INITIAL SETUP'!V8</f>
        <v>2024</v>
      </c>
      <c r="G10" s="293"/>
      <c r="H10" s="277" t="s">
        <v>175</v>
      </c>
      <c r="I10" s="277"/>
      <c r="J10" s="277"/>
      <c r="K10" s="106">
        <f>'INITIAL SETUP'!AJ8</f>
        <v>0</v>
      </c>
      <c r="L10" s="84"/>
      <c r="M10" s="84"/>
    </row>
    <row r="11" spans="1:31" ht="16.5" customHeight="1" x14ac:dyDescent="0.25">
      <c r="A11" s="281" t="s">
        <v>538</v>
      </c>
      <c r="B11" s="282"/>
      <c r="C11" s="282"/>
      <c r="D11" s="282"/>
      <c r="E11" s="282"/>
      <c r="F11" s="282"/>
      <c r="G11" s="282"/>
      <c r="H11" s="282"/>
      <c r="I11" s="282"/>
      <c r="J11" s="282"/>
      <c r="K11" s="283"/>
    </row>
    <row r="12" spans="1:31" ht="60" customHeight="1" x14ac:dyDescent="0.25">
      <c r="A12" s="17" t="s">
        <v>15</v>
      </c>
      <c r="B12" s="67" t="s">
        <v>533</v>
      </c>
      <c r="C12" s="65" t="s">
        <v>507</v>
      </c>
      <c r="D12" s="67" t="s">
        <v>183</v>
      </c>
      <c r="E12" s="68" t="s">
        <v>184</v>
      </c>
      <c r="F12" s="18" t="s">
        <v>176</v>
      </c>
      <c r="G12" s="13" t="s">
        <v>4</v>
      </c>
      <c r="H12" s="19" t="s">
        <v>5</v>
      </c>
      <c r="I12" s="13" t="s">
        <v>167</v>
      </c>
      <c r="J12" s="19" t="s">
        <v>168</v>
      </c>
      <c r="K12" s="14" t="s">
        <v>7</v>
      </c>
    </row>
    <row r="13" spans="1:31" ht="45" customHeight="1" x14ac:dyDescent="0.25">
      <c r="A13" s="15">
        <f>ROW(A1)</f>
        <v>1</v>
      </c>
      <c r="B13" s="110"/>
      <c r="C13" s="111"/>
      <c r="D13" s="112"/>
      <c r="E13" s="105"/>
      <c r="F13" s="16"/>
      <c r="G13" s="20"/>
      <c r="H13" s="81"/>
      <c r="I13" s="80"/>
      <c r="J13" s="97"/>
      <c r="K13" s="21"/>
      <c r="L13" s="104" t="e">
        <f>'Discharge Information'!#REF!</f>
        <v>#REF!</v>
      </c>
    </row>
    <row r="14" spans="1:31" ht="45" customHeight="1" x14ac:dyDescent="0.25">
      <c r="A14" s="15">
        <f t="shared" ref="A14:A77" si="0">ROW(A2)</f>
        <v>2</v>
      </c>
      <c r="B14" s="110"/>
      <c r="C14" s="111"/>
      <c r="D14" s="105"/>
      <c r="E14" s="105"/>
      <c r="F14" s="16"/>
      <c r="G14" s="20"/>
      <c r="H14" s="81"/>
      <c r="I14" s="80"/>
      <c r="J14" s="97"/>
      <c r="K14" s="21"/>
      <c r="L14" s="104" t="e">
        <f>'Discharge Information'!#REF!</f>
        <v>#REF!</v>
      </c>
    </row>
    <row r="15" spans="1:31" ht="45" customHeight="1" x14ac:dyDescent="0.25">
      <c r="A15" s="15">
        <f t="shared" si="0"/>
        <v>3</v>
      </c>
      <c r="B15" s="110"/>
      <c r="C15" s="111"/>
      <c r="D15" s="105"/>
      <c r="E15" s="105"/>
      <c r="F15" s="16"/>
      <c r="G15" s="20"/>
      <c r="H15" s="81"/>
      <c r="I15" s="80"/>
      <c r="J15" s="97"/>
      <c r="K15" s="21"/>
      <c r="L15" s="104" t="e">
        <f>'Discharge Information'!#REF!</f>
        <v>#REF!</v>
      </c>
    </row>
    <row r="16" spans="1:31" ht="45" customHeight="1" x14ac:dyDescent="0.25">
      <c r="A16" s="15">
        <f t="shared" si="0"/>
        <v>4</v>
      </c>
      <c r="B16" s="110"/>
      <c r="C16" s="111"/>
      <c r="D16" s="105"/>
      <c r="E16" s="105"/>
      <c r="F16" s="16"/>
      <c r="G16" s="20"/>
      <c r="H16" s="81"/>
      <c r="I16" s="80"/>
      <c r="J16" s="97"/>
      <c r="K16" s="21"/>
      <c r="L16" s="104" t="e">
        <f>'Discharge Information'!#REF!</f>
        <v>#REF!</v>
      </c>
    </row>
    <row r="17" spans="1:12" ht="45" customHeight="1" x14ac:dyDescent="0.25">
      <c r="A17" s="15">
        <f t="shared" si="0"/>
        <v>5</v>
      </c>
      <c r="B17" s="110"/>
      <c r="C17" s="111"/>
      <c r="D17" s="105"/>
      <c r="E17" s="105"/>
      <c r="F17" s="16"/>
      <c r="G17" s="20"/>
      <c r="H17" s="81"/>
      <c r="I17" s="80"/>
      <c r="J17" s="97"/>
      <c r="K17" s="21"/>
      <c r="L17" s="104" t="e">
        <f>'Discharge Information'!#REF!</f>
        <v>#REF!</v>
      </c>
    </row>
    <row r="18" spans="1:12" ht="45" customHeight="1" x14ac:dyDescent="0.25">
      <c r="A18" s="15">
        <f t="shared" si="0"/>
        <v>6</v>
      </c>
      <c r="B18" s="110"/>
      <c r="C18" s="111"/>
      <c r="D18" s="105"/>
      <c r="E18" s="105"/>
      <c r="F18" s="16"/>
      <c r="G18" s="20"/>
      <c r="H18" s="81"/>
      <c r="I18" s="80"/>
      <c r="J18" s="97"/>
      <c r="K18" s="21"/>
      <c r="L18" s="104" t="e">
        <f>'Discharge Information'!#REF!</f>
        <v>#REF!</v>
      </c>
    </row>
    <row r="19" spans="1:12" ht="45" customHeight="1" x14ac:dyDescent="0.25">
      <c r="A19" s="15">
        <f t="shared" si="0"/>
        <v>7</v>
      </c>
      <c r="B19" s="110"/>
      <c r="C19" s="111"/>
      <c r="D19" s="105"/>
      <c r="E19" s="105"/>
      <c r="F19" s="16"/>
      <c r="G19" s="20"/>
      <c r="H19" s="81"/>
      <c r="I19" s="80"/>
      <c r="J19" s="97"/>
      <c r="K19" s="21"/>
      <c r="L19" s="104" t="e">
        <f>'Discharge Information'!#REF!</f>
        <v>#REF!</v>
      </c>
    </row>
    <row r="20" spans="1:12" ht="45" customHeight="1" x14ac:dyDescent="0.25">
      <c r="A20" s="15">
        <f t="shared" si="0"/>
        <v>8</v>
      </c>
      <c r="B20" s="110"/>
      <c r="C20" s="111"/>
      <c r="D20" s="105"/>
      <c r="E20" s="105"/>
      <c r="F20" s="16"/>
      <c r="G20" s="20"/>
      <c r="H20" s="81"/>
      <c r="I20" s="80"/>
      <c r="J20" s="97"/>
      <c r="K20" s="21"/>
      <c r="L20" s="104" t="e">
        <f>'Discharge Information'!#REF!</f>
        <v>#REF!</v>
      </c>
    </row>
    <row r="21" spans="1:12" ht="45" customHeight="1" x14ac:dyDescent="0.25">
      <c r="A21" s="15">
        <f t="shared" si="0"/>
        <v>9</v>
      </c>
      <c r="B21" s="110"/>
      <c r="C21" s="111"/>
      <c r="D21" s="105"/>
      <c r="E21" s="105"/>
      <c r="F21" s="16"/>
      <c r="G21" s="20"/>
      <c r="H21" s="81"/>
      <c r="I21" s="80"/>
      <c r="J21" s="97"/>
      <c r="K21" s="21"/>
      <c r="L21" s="104" t="e">
        <f>'Discharge Information'!#REF!</f>
        <v>#REF!</v>
      </c>
    </row>
    <row r="22" spans="1:12" ht="45" customHeight="1" x14ac:dyDescent="0.25">
      <c r="A22" s="15">
        <f t="shared" si="0"/>
        <v>10</v>
      </c>
      <c r="B22" s="110"/>
      <c r="C22" s="111"/>
      <c r="D22" s="105"/>
      <c r="E22" s="105"/>
      <c r="F22" s="16"/>
      <c r="G22" s="20"/>
      <c r="H22" s="81"/>
      <c r="I22" s="80"/>
      <c r="J22" s="97"/>
      <c r="K22" s="21"/>
      <c r="L22" s="104" t="e">
        <f>'Discharge Information'!#REF!</f>
        <v>#REF!</v>
      </c>
    </row>
    <row r="23" spans="1:12" ht="45" customHeight="1" x14ac:dyDescent="0.25">
      <c r="A23" s="15">
        <f t="shared" si="0"/>
        <v>11</v>
      </c>
      <c r="B23" s="110"/>
      <c r="C23" s="111"/>
      <c r="D23" s="105"/>
      <c r="E23" s="105"/>
      <c r="F23" s="16"/>
      <c r="G23" s="20"/>
      <c r="H23" s="81"/>
      <c r="I23" s="80"/>
      <c r="J23" s="97"/>
      <c r="K23" s="21"/>
      <c r="L23" s="104" t="e">
        <f>'Discharge Information'!#REF!</f>
        <v>#REF!</v>
      </c>
    </row>
    <row r="24" spans="1:12" ht="45" customHeight="1" x14ac:dyDescent="0.25">
      <c r="A24" s="15">
        <f t="shared" si="0"/>
        <v>12</v>
      </c>
      <c r="B24" s="110"/>
      <c r="C24" s="111"/>
      <c r="D24" s="105"/>
      <c r="E24" s="105"/>
      <c r="F24" s="16"/>
      <c r="G24" s="20"/>
      <c r="H24" s="81"/>
      <c r="I24" s="80"/>
      <c r="J24" s="97"/>
      <c r="K24" s="21"/>
      <c r="L24" s="104" t="e">
        <f>'Discharge Information'!#REF!</f>
        <v>#REF!</v>
      </c>
    </row>
    <row r="25" spans="1:12" ht="45" customHeight="1" x14ac:dyDescent="0.25">
      <c r="A25" s="15">
        <f t="shared" si="0"/>
        <v>13</v>
      </c>
      <c r="B25" s="110"/>
      <c r="C25" s="111"/>
      <c r="D25" s="105"/>
      <c r="E25" s="105"/>
      <c r="F25" s="16"/>
      <c r="G25" s="20"/>
      <c r="H25" s="81"/>
      <c r="I25" s="80"/>
      <c r="J25" s="97"/>
      <c r="K25" s="21"/>
      <c r="L25" s="104" t="e">
        <f>'Discharge Information'!#REF!</f>
        <v>#REF!</v>
      </c>
    </row>
    <row r="26" spans="1:12" ht="45" customHeight="1" x14ac:dyDescent="0.25">
      <c r="A26" s="15">
        <f t="shared" si="0"/>
        <v>14</v>
      </c>
      <c r="B26" s="110"/>
      <c r="C26" s="111"/>
      <c r="D26" s="29"/>
      <c r="E26" s="105"/>
      <c r="F26" s="16"/>
      <c r="G26" s="20"/>
      <c r="H26" s="81"/>
      <c r="I26" s="80"/>
      <c r="J26" s="97"/>
      <c r="K26" s="21"/>
      <c r="L26" s="104" t="e">
        <f>'Discharge Information'!#REF!</f>
        <v>#REF!</v>
      </c>
    </row>
    <row r="27" spans="1:12" ht="45" customHeight="1" x14ac:dyDescent="0.25">
      <c r="A27" s="15">
        <f t="shared" si="0"/>
        <v>15</v>
      </c>
      <c r="B27" s="110"/>
      <c r="C27" s="111"/>
      <c r="D27" s="29"/>
      <c r="E27" s="105"/>
      <c r="F27" s="16"/>
      <c r="G27" s="20"/>
      <c r="H27" s="81"/>
      <c r="I27" s="80"/>
      <c r="J27" s="97"/>
      <c r="K27" s="21"/>
      <c r="L27" s="104" t="e">
        <f>'Discharge Information'!#REF!</f>
        <v>#REF!</v>
      </c>
    </row>
    <row r="28" spans="1:12" ht="45" customHeight="1" x14ac:dyDescent="0.25">
      <c r="A28" s="15">
        <f t="shared" si="0"/>
        <v>16</v>
      </c>
      <c r="B28" s="110"/>
      <c r="C28" s="111"/>
      <c r="D28" s="29"/>
      <c r="E28" s="105"/>
      <c r="F28" s="16"/>
      <c r="G28" s="20"/>
      <c r="H28" s="81"/>
      <c r="I28" s="80"/>
      <c r="J28" s="97"/>
      <c r="K28" s="21"/>
      <c r="L28" s="104" t="e">
        <f>'Discharge Information'!#REF!</f>
        <v>#REF!</v>
      </c>
    </row>
    <row r="29" spans="1:12" ht="45" customHeight="1" x14ac:dyDescent="0.25">
      <c r="A29" s="15">
        <f t="shared" si="0"/>
        <v>17</v>
      </c>
      <c r="B29" s="110"/>
      <c r="C29" s="111"/>
      <c r="D29" s="29"/>
      <c r="E29" s="105"/>
      <c r="F29" s="16"/>
      <c r="G29" s="20"/>
      <c r="H29" s="81"/>
      <c r="I29" s="80"/>
      <c r="J29" s="97"/>
      <c r="K29" s="21"/>
      <c r="L29" s="104" t="e">
        <f>'Discharge Information'!#REF!</f>
        <v>#REF!</v>
      </c>
    </row>
    <row r="30" spans="1:12" ht="45" customHeight="1" x14ac:dyDescent="0.25">
      <c r="A30" s="15">
        <f t="shared" si="0"/>
        <v>18</v>
      </c>
      <c r="B30" s="110"/>
      <c r="C30" s="111"/>
      <c r="D30" s="29"/>
      <c r="E30" s="105"/>
      <c r="F30" s="16"/>
      <c r="G30" s="20"/>
      <c r="H30" s="81"/>
      <c r="I30" s="80"/>
      <c r="J30" s="97"/>
      <c r="K30" s="21"/>
      <c r="L30" s="104" t="e">
        <f>'Discharge Information'!#REF!</f>
        <v>#REF!</v>
      </c>
    </row>
    <row r="31" spans="1:12" ht="45" customHeight="1" x14ac:dyDescent="0.25">
      <c r="A31" s="15">
        <f t="shared" si="0"/>
        <v>19</v>
      </c>
      <c r="B31" s="110"/>
      <c r="C31" s="111"/>
      <c r="D31" s="29"/>
      <c r="E31" s="105"/>
      <c r="F31" s="16"/>
      <c r="G31" s="20"/>
      <c r="H31" s="81"/>
      <c r="I31" s="80"/>
      <c r="J31" s="97"/>
      <c r="K31" s="21"/>
      <c r="L31" s="104" t="e">
        <f>'Discharge Information'!#REF!</f>
        <v>#REF!</v>
      </c>
    </row>
    <row r="32" spans="1:12" ht="45" customHeight="1" x14ac:dyDescent="0.25">
      <c r="A32" s="15">
        <f t="shared" si="0"/>
        <v>20</v>
      </c>
      <c r="B32" s="110"/>
      <c r="C32" s="111"/>
      <c r="D32" s="29"/>
      <c r="E32" s="105"/>
      <c r="F32" s="16"/>
      <c r="G32" s="20"/>
      <c r="H32" s="81"/>
      <c r="I32" s="80"/>
      <c r="J32" s="97"/>
      <c r="K32" s="21"/>
      <c r="L32" s="104" t="e">
        <f>'Discharge Information'!#REF!</f>
        <v>#REF!</v>
      </c>
    </row>
    <row r="33" spans="1:12" ht="45" customHeight="1" x14ac:dyDescent="0.25">
      <c r="A33" s="15">
        <f t="shared" si="0"/>
        <v>21</v>
      </c>
      <c r="B33" s="110"/>
      <c r="C33" s="111"/>
      <c r="D33" s="29"/>
      <c r="E33" s="105"/>
      <c r="F33" s="16"/>
      <c r="G33" s="20"/>
      <c r="H33" s="81"/>
      <c r="I33" s="80"/>
      <c r="J33" s="97"/>
      <c r="K33" s="21"/>
      <c r="L33" s="104" t="e">
        <f>'Discharge Information'!#REF!</f>
        <v>#REF!</v>
      </c>
    </row>
    <row r="34" spans="1:12" ht="45" customHeight="1" x14ac:dyDescent="0.25">
      <c r="A34" s="15">
        <f t="shared" si="0"/>
        <v>22</v>
      </c>
      <c r="B34" s="110"/>
      <c r="C34" s="111"/>
      <c r="D34" s="29"/>
      <c r="E34" s="105"/>
      <c r="F34" s="16"/>
      <c r="G34" s="20"/>
      <c r="H34" s="81"/>
      <c r="I34" s="80"/>
      <c r="J34" s="97"/>
      <c r="K34" s="21"/>
      <c r="L34" s="104" t="e">
        <f>'Discharge Information'!#REF!</f>
        <v>#REF!</v>
      </c>
    </row>
    <row r="35" spans="1:12" ht="45" customHeight="1" x14ac:dyDescent="0.25">
      <c r="A35" s="15">
        <f t="shared" si="0"/>
        <v>23</v>
      </c>
      <c r="B35" s="110"/>
      <c r="C35" s="111"/>
      <c r="D35" s="29"/>
      <c r="E35" s="105"/>
      <c r="F35" s="16"/>
      <c r="G35" s="20"/>
      <c r="H35" s="81"/>
      <c r="I35" s="80"/>
      <c r="J35" s="97"/>
      <c r="K35" s="21"/>
      <c r="L35" s="104" t="e">
        <f>'Discharge Information'!#REF!</f>
        <v>#REF!</v>
      </c>
    </row>
    <row r="36" spans="1:12" ht="45" customHeight="1" x14ac:dyDescent="0.25">
      <c r="A36" s="15">
        <f t="shared" si="0"/>
        <v>24</v>
      </c>
      <c r="B36" s="110"/>
      <c r="C36" s="111"/>
      <c r="D36" s="29"/>
      <c r="E36" s="105"/>
      <c r="F36" s="16"/>
      <c r="G36" s="20"/>
      <c r="H36" s="81"/>
      <c r="I36" s="80"/>
      <c r="J36" s="97"/>
      <c r="K36" s="21"/>
      <c r="L36" s="104" t="e">
        <f>'Discharge Information'!#REF!</f>
        <v>#REF!</v>
      </c>
    </row>
    <row r="37" spans="1:12" ht="45" customHeight="1" x14ac:dyDescent="0.25">
      <c r="A37" s="15">
        <f t="shared" si="0"/>
        <v>25</v>
      </c>
      <c r="B37" s="110"/>
      <c r="C37" s="111"/>
      <c r="D37" s="29"/>
      <c r="E37" s="105"/>
      <c r="F37" s="16"/>
      <c r="G37" s="20"/>
      <c r="H37" s="81"/>
      <c r="I37" s="80"/>
      <c r="J37" s="97"/>
      <c r="K37" s="21"/>
      <c r="L37" s="104" t="e">
        <f>'Discharge Information'!#REF!</f>
        <v>#REF!</v>
      </c>
    </row>
    <row r="38" spans="1:12" ht="45" customHeight="1" x14ac:dyDescent="0.25">
      <c r="A38" s="15">
        <f t="shared" si="0"/>
        <v>26</v>
      </c>
      <c r="B38" s="110"/>
      <c r="C38" s="111"/>
      <c r="D38" s="29"/>
      <c r="E38" s="105"/>
      <c r="F38" s="16"/>
      <c r="G38" s="20"/>
      <c r="H38" s="81"/>
      <c r="I38" s="80"/>
      <c r="J38" s="97"/>
      <c r="K38" s="21"/>
      <c r="L38" s="104" t="e">
        <f>'Discharge Information'!#REF!</f>
        <v>#REF!</v>
      </c>
    </row>
    <row r="39" spans="1:12" ht="45" customHeight="1" x14ac:dyDescent="0.25">
      <c r="A39" s="15">
        <f t="shared" si="0"/>
        <v>27</v>
      </c>
      <c r="B39" s="110"/>
      <c r="C39" s="111"/>
      <c r="D39" s="29"/>
      <c r="E39" s="105"/>
      <c r="F39" s="16"/>
      <c r="G39" s="20"/>
      <c r="H39" s="81"/>
      <c r="I39" s="80"/>
      <c r="J39" s="97"/>
      <c r="K39" s="21"/>
      <c r="L39" s="104" t="e">
        <f>'Discharge Information'!#REF!</f>
        <v>#REF!</v>
      </c>
    </row>
    <row r="40" spans="1:12" ht="45" customHeight="1" x14ac:dyDescent="0.25">
      <c r="A40" s="15">
        <f t="shared" si="0"/>
        <v>28</v>
      </c>
      <c r="B40" s="110"/>
      <c r="C40" s="111"/>
      <c r="D40" s="29"/>
      <c r="E40" s="105"/>
      <c r="F40" s="16"/>
      <c r="G40" s="20"/>
      <c r="H40" s="81"/>
      <c r="I40" s="80"/>
      <c r="J40" s="97"/>
      <c r="K40" s="21"/>
      <c r="L40" s="104" t="e">
        <f>'Discharge Information'!#REF!</f>
        <v>#REF!</v>
      </c>
    </row>
    <row r="41" spans="1:12" ht="45" customHeight="1" x14ac:dyDescent="0.25">
      <c r="A41" s="15">
        <f t="shared" si="0"/>
        <v>29</v>
      </c>
      <c r="B41" s="110"/>
      <c r="C41" s="111"/>
      <c r="D41" s="29"/>
      <c r="E41" s="105"/>
      <c r="F41" s="16"/>
      <c r="G41" s="20"/>
      <c r="H41" s="81"/>
      <c r="I41" s="80"/>
      <c r="J41" s="97"/>
      <c r="K41" s="21"/>
      <c r="L41" s="104" t="e">
        <f>'Discharge Information'!#REF!</f>
        <v>#REF!</v>
      </c>
    </row>
    <row r="42" spans="1:12" ht="45" customHeight="1" x14ac:dyDescent="0.25">
      <c r="A42" s="15">
        <f t="shared" si="0"/>
        <v>30</v>
      </c>
      <c r="B42" s="110"/>
      <c r="C42" s="111"/>
      <c r="D42" s="29"/>
      <c r="E42" s="105"/>
      <c r="F42" s="16"/>
      <c r="G42" s="20"/>
      <c r="H42" s="81"/>
      <c r="I42" s="80"/>
      <c r="J42" s="97"/>
      <c r="K42" s="21"/>
      <c r="L42" s="104" t="e">
        <f>'Discharge Information'!#REF!</f>
        <v>#REF!</v>
      </c>
    </row>
    <row r="43" spans="1:12" ht="45" customHeight="1" x14ac:dyDescent="0.25">
      <c r="A43" s="15">
        <f t="shared" si="0"/>
        <v>31</v>
      </c>
      <c r="B43" s="110"/>
      <c r="C43" s="111"/>
      <c r="D43" s="29"/>
      <c r="E43" s="105"/>
      <c r="F43" s="16"/>
      <c r="G43" s="20"/>
      <c r="H43" s="81"/>
      <c r="I43" s="80"/>
      <c r="J43" s="97"/>
      <c r="K43" s="21"/>
      <c r="L43" s="104" t="e">
        <f>'Discharge Information'!#REF!</f>
        <v>#REF!</v>
      </c>
    </row>
    <row r="44" spans="1:12" ht="45" customHeight="1" x14ac:dyDescent="0.25">
      <c r="A44" s="15">
        <f t="shared" si="0"/>
        <v>32</v>
      </c>
      <c r="B44" s="110"/>
      <c r="C44" s="111"/>
      <c r="D44" s="29"/>
      <c r="E44" s="105"/>
      <c r="F44" s="16"/>
      <c r="G44" s="20"/>
      <c r="H44" s="81"/>
      <c r="I44" s="80"/>
      <c r="J44" s="97"/>
      <c r="K44" s="21"/>
      <c r="L44" s="104" t="e">
        <f>'Discharge Information'!#REF!</f>
        <v>#REF!</v>
      </c>
    </row>
    <row r="45" spans="1:12" ht="45" customHeight="1" x14ac:dyDescent="0.25">
      <c r="A45" s="15">
        <f t="shared" si="0"/>
        <v>33</v>
      </c>
      <c r="B45" s="110"/>
      <c r="C45" s="111"/>
      <c r="D45" s="29"/>
      <c r="E45" s="105"/>
      <c r="F45" s="16"/>
      <c r="G45" s="20"/>
      <c r="H45" s="81"/>
      <c r="I45" s="80"/>
      <c r="J45" s="97"/>
      <c r="K45" s="21"/>
      <c r="L45" s="104" t="e">
        <f>'Discharge Information'!#REF!</f>
        <v>#REF!</v>
      </c>
    </row>
    <row r="46" spans="1:12" ht="45" customHeight="1" x14ac:dyDescent="0.25">
      <c r="A46" s="15">
        <f t="shared" si="0"/>
        <v>34</v>
      </c>
      <c r="B46" s="110"/>
      <c r="C46" s="111"/>
      <c r="D46" s="29"/>
      <c r="E46" s="105"/>
      <c r="F46" s="16"/>
      <c r="G46" s="20"/>
      <c r="H46" s="81"/>
      <c r="I46" s="80"/>
      <c r="J46" s="97"/>
      <c r="K46" s="21"/>
      <c r="L46" s="104" t="e">
        <f>'Discharge Information'!#REF!</f>
        <v>#REF!</v>
      </c>
    </row>
    <row r="47" spans="1:12" ht="45" customHeight="1" x14ac:dyDescent="0.25">
      <c r="A47" s="15">
        <f t="shared" si="0"/>
        <v>35</v>
      </c>
      <c r="B47" s="110"/>
      <c r="C47" s="111"/>
      <c r="D47" s="29"/>
      <c r="E47" s="105"/>
      <c r="F47" s="16"/>
      <c r="G47" s="20"/>
      <c r="H47" s="81"/>
      <c r="I47" s="80"/>
      <c r="J47" s="97"/>
      <c r="K47" s="21"/>
      <c r="L47" s="104" t="e">
        <f>'Discharge Information'!#REF!</f>
        <v>#REF!</v>
      </c>
    </row>
    <row r="48" spans="1:12" ht="45" customHeight="1" x14ac:dyDescent="0.25">
      <c r="A48" s="15">
        <f t="shared" si="0"/>
        <v>36</v>
      </c>
      <c r="B48" s="110"/>
      <c r="C48" s="111"/>
      <c r="D48" s="29"/>
      <c r="E48" s="105"/>
      <c r="F48" s="16"/>
      <c r="G48" s="20"/>
      <c r="H48" s="81"/>
      <c r="I48" s="80"/>
      <c r="J48" s="97"/>
      <c r="K48" s="21"/>
      <c r="L48" s="104" t="e">
        <f>'Discharge Information'!#REF!</f>
        <v>#REF!</v>
      </c>
    </row>
    <row r="49" spans="1:12" ht="45" customHeight="1" x14ac:dyDescent="0.25">
      <c r="A49" s="15">
        <f t="shared" si="0"/>
        <v>37</v>
      </c>
      <c r="B49" s="110"/>
      <c r="C49" s="111"/>
      <c r="D49" s="29"/>
      <c r="E49" s="105"/>
      <c r="F49" s="16"/>
      <c r="G49" s="20"/>
      <c r="H49" s="81"/>
      <c r="I49" s="80"/>
      <c r="J49" s="97"/>
      <c r="K49" s="21"/>
      <c r="L49" s="104" t="e">
        <f>'Discharge Information'!#REF!</f>
        <v>#REF!</v>
      </c>
    </row>
    <row r="50" spans="1:12" ht="45" customHeight="1" x14ac:dyDescent="0.25">
      <c r="A50" s="15">
        <f t="shared" si="0"/>
        <v>38</v>
      </c>
      <c r="B50" s="110"/>
      <c r="C50" s="111"/>
      <c r="D50" s="29"/>
      <c r="E50" s="105"/>
      <c r="F50" s="16"/>
      <c r="G50" s="20"/>
      <c r="H50" s="81"/>
      <c r="I50" s="80"/>
      <c r="J50" s="97"/>
      <c r="K50" s="21"/>
      <c r="L50" s="104" t="e">
        <f>'Discharge Information'!#REF!</f>
        <v>#REF!</v>
      </c>
    </row>
    <row r="51" spans="1:12" ht="45" customHeight="1" x14ac:dyDescent="0.25">
      <c r="A51" s="15">
        <f t="shared" si="0"/>
        <v>39</v>
      </c>
      <c r="B51" s="110"/>
      <c r="C51" s="111"/>
      <c r="D51" s="29"/>
      <c r="E51" s="105"/>
      <c r="F51" s="16"/>
      <c r="G51" s="20"/>
      <c r="H51" s="81"/>
      <c r="I51" s="80"/>
      <c r="J51" s="97"/>
      <c r="K51" s="21"/>
      <c r="L51" s="104" t="e">
        <f>'Discharge Information'!#REF!</f>
        <v>#REF!</v>
      </c>
    </row>
    <row r="52" spans="1:12" ht="45" customHeight="1" x14ac:dyDescent="0.25">
      <c r="A52" s="15">
        <f t="shared" si="0"/>
        <v>40</v>
      </c>
      <c r="B52" s="110"/>
      <c r="C52" s="111"/>
      <c r="D52" s="29"/>
      <c r="E52" s="105"/>
      <c r="F52" s="16"/>
      <c r="G52" s="20"/>
      <c r="H52" s="81"/>
      <c r="I52" s="80"/>
      <c r="J52" s="97"/>
      <c r="K52" s="21"/>
      <c r="L52" s="104" t="e">
        <f>'Discharge Information'!#REF!</f>
        <v>#REF!</v>
      </c>
    </row>
    <row r="53" spans="1:12" ht="45" customHeight="1" x14ac:dyDescent="0.25">
      <c r="A53" s="15">
        <f t="shared" si="0"/>
        <v>41</v>
      </c>
      <c r="B53" s="110"/>
      <c r="C53" s="111"/>
      <c r="D53" s="29"/>
      <c r="E53" s="105"/>
      <c r="F53" s="16"/>
      <c r="G53" s="20"/>
      <c r="H53" s="81"/>
      <c r="I53" s="80"/>
      <c r="J53" s="97"/>
      <c r="K53" s="21"/>
      <c r="L53" s="104" t="e">
        <f>'Discharge Information'!#REF!</f>
        <v>#REF!</v>
      </c>
    </row>
    <row r="54" spans="1:12" ht="45" customHeight="1" x14ac:dyDescent="0.25">
      <c r="A54" s="15">
        <f t="shared" si="0"/>
        <v>42</v>
      </c>
      <c r="B54" s="110"/>
      <c r="C54" s="111"/>
      <c r="D54" s="29"/>
      <c r="E54" s="105"/>
      <c r="F54" s="16"/>
      <c r="G54" s="20"/>
      <c r="H54" s="81"/>
      <c r="I54" s="80"/>
      <c r="J54" s="97"/>
      <c r="K54" s="21"/>
      <c r="L54" s="104" t="e">
        <f>'Discharge Information'!#REF!</f>
        <v>#REF!</v>
      </c>
    </row>
    <row r="55" spans="1:12" ht="45" customHeight="1" x14ac:dyDescent="0.25">
      <c r="A55" s="15">
        <f t="shared" si="0"/>
        <v>43</v>
      </c>
      <c r="B55" s="110"/>
      <c r="C55" s="111"/>
      <c r="D55" s="29"/>
      <c r="E55" s="105"/>
      <c r="F55" s="16"/>
      <c r="G55" s="20"/>
      <c r="H55" s="81"/>
      <c r="I55" s="80"/>
      <c r="J55" s="97"/>
      <c r="K55" s="21"/>
      <c r="L55" s="104" t="e">
        <f>'Discharge Information'!#REF!</f>
        <v>#REF!</v>
      </c>
    </row>
    <row r="56" spans="1:12" ht="45" customHeight="1" x14ac:dyDescent="0.25">
      <c r="A56" s="15">
        <f t="shared" si="0"/>
        <v>44</v>
      </c>
      <c r="B56" s="110"/>
      <c r="C56" s="111"/>
      <c r="D56" s="29"/>
      <c r="E56" s="105"/>
      <c r="F56" s="16"/>
      <c r="G56" s="20"/>
      <c r="H56" s="81"/>
      <c r="I56" s="80"/>
      <c r="J56" s="97"/>
      <c r="K56" s="21"/>
      <c r="L56" s="104" t="e">
        <f>'Discharge Information'!#REF!</f>
        <v>#REF!</v>
      </c>
    </row>
    <row r="57" spans="1:12" ht="45" customHeight="1" x14ac:dyDescent="0.25">
      <c r="A57" s="15">
        <f t="shared" si="0"/>
        <v>45</v>
      </c>
      <c r="B57" s="110"/>
      <c r="C57" s="111"/>
      <c r="D57" s="29"/>
      <c r="E57" s="105"/>
      <c r="F57" s="16"/>
      <c r="G57" s="20"/>
      <c r="H57" s="81"/>
      <c r="I57" s="80"/>
      <c r="J57" s="97"/>
      <c r="K57" s="21"/>
      <c r="L57" s="104" t="e">
        <f>'Discharge Information'!#REF!</f>
        <v>#REF!</v>
      </c>
    </row>
    <row r="58" spans="1:12" ht="45" customHeight="1" x14ac:dyDescent="0.25">
      <c r="A58" s="15">
        <f t="shared" si="0"/>
        <v>46</v>
      </c>
      <c r="B58" s="110"/>
      <c r="C58" s="111"/>
      <c r="D58" s="29"/>
      <c r="E58" s="105"/>
      <c r="F58" s="16"/>
      <c r="G58" s="20"/>
      <c r="H58" s="81"/>
      <c r="I58" s="80"/>
      <c r="J58" s="97"/>
      <c r="K58" s="21"/>
      <c r="L58" s="104" t="e">
        <f>'Discharge Information'!#REF!</f>
        <v>#REF!</v>
      </c>
    </row>
    <row r="59" spans="1:12" ht="45" customHeight="1" x14ac:dyDescent="0.25">
      <c r="A59" s="15">
        <f t="shared" si="0"/>
        <v>47</v>
      </c>
      <c r="B59" s="110"/>
      <c r="C59" s="111"/>
      <c r="D59" s="29"/>
      <c r="E59" s="105"/>
      <c r="F59" s="16"/>
      <c r="G59" s="20"/>
      <c r="H59" s="81"/>
      <c r="I59" s="80"/>
      <c r="J59" s="97"/>
      <c r="K59" s="21"/>
      <c r="L59" s="104" t="e">
        <f>'Discharge Information'!#REF!</f>
        <v>#REF!</v>
      </c>
    </row>
    <row r="60" spans="1:12" ht="45" customHeight="1" x14ac:dyDescent="0.25">
      <c r="A60" s="15">
        <f t="shared" si="0"/>
        <v>48</v>
      </c>
      <c r="B60" s="110"/>
      <c r="C60" s="111"/>
      <c r="D60" s="29"/>
      <c r="E60" s="105"/>
      <c r="F60" s="16"/>
      <c r="G60" s="20"/>
      <c r="H60" s="81"/>
      <c r="I60" s="80"/>
      <c r="J60" s="97"/>
      <c r="K60" s="21"/>
      <c r="L60" s="104" t="e">
        <f>'Discharge Information'!#REF!</f>
        <v>#REF!</v>
      </c>
    </row>
    <row r="61" spans="1:12" ht="45" customHeight="1" x14ac:dyDescent="0.25">
      <c r="A61" s="15">
        <f t="shared" si="0"/>
        <v>49</v>
      </c>
      <c r="B61" s="110"/>
      <c r="C61" s="111"/>
      <c r="D61" s="29"/>
      <c r="E61" s="105"/>
      <c r="F61" s="16"/>
      <c r="G61" s="20"/>
      <c r="H61" s="81"/>
      <c r="I61" s="80"/>
      <c r="J61" s="97"/>
      <c r="K61" s="21"/>
      <c r="L61" s="104" t="e">
        <f>'Discharge Information'!#REF!</f>
        <v>#REF!</v>
      </c>
    </row>
    <row r="62" spans="1:12" ht="45" customHeight="1" x14ac:dyDescent="0.25">
      <c r="A62" s="15">
        <f t="shared" si="0"/>
        <v>50</v>
      </c>
      <c r="B62" s="110"/>
      <c r="C62" s="111"/>
      <c r="D62" s="29"/>
      <c r="E62" s="105"/>
      <c r="F62" s="16"/>
      <c r="G62" s="20"/>
      <c r="H62" s="81"/>
      <c r="I62" s="80"/>
      <c r="J62" s="97"/>
      <c r="K62" s="21"/>
      <c r="L62" s="104" t="e">
        <f>'Discharge Information'!#REF!</f>
        <v>#REF!</v>
      </c>
    </row>
    <row r="63" spans="1:12" ht="45" customHeight="1" x14ac:dyDescent="0.25">
      <c r="A63" s="15">
        <f t="shared" si="0"/>
        <v>51</v>
      </c>
      <c r="B63" s="110"/>
      <c r="C63" s="111"/>
      <c r="D63" s="29"/>
      <c r="E63" s="105"/>
      <c r="F63" s="16"/>
      <c r="G63" s="20"/>
      <c r="H63" s="81"/>
      <c r="I63" s="80"/>
      <c r="J63" s="97"/>
      <c r="K63" s="21"/>
      <c r="L63" s="104" t="e">
        <f>'Discharge Information'!#REF!</f>
        <v>#REF!</v>
      </c>
    </row>
    <row r="64" spans="1:12" ht="45" customHeight="1" x14ac:dyDescent="0.25">
      <c r="A64" s="15">
        <f t="shared" si="0"/>
        <v>52</v>
      </c>
      <c r="B64" s="110"/>
      <c r="C64" s="111"/>
      <c r="D64" s="29"/>
      <c r="E64" s="105"/>
      <c r="F64" s="16"/>
      <c r="G64" s="20"/>
      <c r="H64" s="81"/>
      <c r="I64" s="80"/>
      <c r="J64" s="97"/>
      <c r="K64" s="21"/>
      <c r="L64" s="104" t="e">
        <f>'Discharge Information'!#REF!</f>
        <v>#REF!</v>
      </c>
    </row>
    <row r="65" spans="1:12" ht="45" customHeight="1" x14ac:dyDescent="0.25">
      <c r="A65" s="15">
        <f t="shared" si="0"/>
        <v>53</v>
      </c>
      <c r="B65" s="110"/>
      <c r="C65" s="111"/>
      <c r="D65" s="29"/>
      <c r="E65" s="105"/>
      <c r="F65" s="16"/>
      <c r="G65" s="20"/>
      <c r="H65" s="81"/>
      <c r="I65" s="80"/>
      <c r="J65" s="97"/>
      <c r="K65" s="21"/>
      <c r="L65" s="104" t="e">
        <f>'Discharge Information'!#REF!</f>
        <v>#REF!</v>
      </c>
    </row>
    <row r="66" spans="1:12" ht="45" customHeight="1" x14ac:dyDescent="0.25">
      <c r="A66" s="15">
        <f t="shared" si="0"/>
        <v>54</v>
      </c>
      <c r="B66" s="110"/>
      <c r="C66" s="111"/>
      <c r="D66" s="29"/>
      <c r="E66" s="105"/>
      <c r="F66" s="16"/>
      <c r="G66" s="20"/>
      <c r="H66" s="81"/>
      <c r="I66" s="80"/>
      <c r="J66" s="97"/>
      <c r="K66" s="21"/>
      <c r="L66" s="104" t="e">
        <f>'Discharge Information'!#REF!</f>
        <v>#REF!</v>
      </c>
    </row>
    <row r="67" spans="1:12" ht="45" customHeight="1" x14ac:dyDescent="0.25">
      <c r="A67" s="15">
        <f t="shared" si="0"/>
        <v>55</v>
      </c>
      <c r="B67" s="110"/>
      <c r="C67" s="111"/>
      <c r="D67" s="29"/>
      <c r="E67" s="105"/>
      <c r="F67" s="16"/>
      <c r="G67" s="20"/>
      <c r="H67" s="81"/>
      <c r="I67" s="80"/>
      <c r="J67" s="97"/>
      <c r="K67" s="21"/>
      <c r="L67" s="104" t="e">
        <f>'Discharge Information'!#REF!</f>
        <v>#REF!</v>
      </c>
    </row>
    <row r="68" spans="1:12" ht="45" customHeight="1" x14ac:dyDescent="0.25">
      <c r="A68" s="15">
        <f t="shared" si="0"/>
        <v>56</v>
      </c>
      <c r="B68" s="110"/>
      <c r="C68" s="111"/>
      <c r="D68" s="29"/>
      <c r="E68" s="105"/>
      <c r="F68" s="16"/>
      <c r="G68" s="20"/>
      <c r="H68" s="81"/>
      <c r="I68" s="80"/>
      <c r="J68" s="97"/>
      <c r="K68" s="21"/>
      <c r="L68" s="104" t="e">
        <f>'Discharge Information'!#REF!</f>
        <v>#REF!</v>
      </c>
    </row>
    <row r="69" spans="1:12" ht="45" customHeight="1" x14ac:dyDescent="0.25">
      <c r="A69" s="15">
        <f t="shared" si="0"/>
        <v>57</v>
      </c>
      <c r="B69" s="110"/>
      <c r="C69" s="111"/>
      <c r="D69" s="29"/>
      <c r="E69" s="105"/>
      <c r="F69" s="16"/>
      <c r="G69" s="20"/>
      <c r="H69" s="81"/>
      <c r="I69" s="80"/>
      <c r="J69" s="97"/>
      <c r="K69" s="21"/>
      <c r="L69" s="104" t="e">
        <f>'Discharge Information'!#REF!</f>
        <v>#REF!</v>
      </c>
    </row>
    <row r="70" spans="1:12" ht="45" customHeight="1" x14ac:dyDescent="0.25">
      <c r="A70" s="15">
        <f t="shared" si="0"/>
        <v>58</v>
      </c>
      <c r="B70" s="110"/>
      <c r="C70" s="111"/>
      <c r="D70" s="29"/>
      <c r="E70" s="105"/>
      <c r="F70" s="16"/>
      <c r="G70" s="20"/>
      <c r="H70" s="81"/>
      <c r="I70" s="80"/>
      <c r="J70" s="97"/>
      <c r="K70" s="21"/>
      <c r="L70" s="104" t="e">
        <f>'Discharge Information'!#REF!</f>
        <v>#REF!</v>
      </c>
    </row>
    <row r="71" spans="1:12" ht="45" customHeight="1" x14ac:dyDescent="0.25">
      <c r="A71" s="15">
        <f t="shared" si="0"/>
        <v>59</v>
      </c>
      <c r="B71" s="110"/>
      <c r="C71" s="111"/>
      <c r="D71" s="29"/>
      <c r="E71" s="105"/>
      <c r="F71" s="16"/>
      <c r="G71" s="20"/>
      <c r="H71" s="81"/>
      <c r="I71" s="80"/>
      <c r="J71" s="97"/>
      <c r="K71" s="21"/>
      <c r="L71" s="104" t="e">
        <f>'Discharge Information'!#REF!</f>
        <v>#REF!</v>
      </c>
    </row>
    <row r="72" spans="1:12" ht="45" customHeight="1" x14ac:dyDescent="0.25">
      <c r="A72" s="15">
        <f t="shared" si="0"/>
        <v>60</v>
      </c>
      <c r="B72" s="110"/>
      <c r="C72" s="111"/>
      <c r="D72" s="29"/>
      <c r="E72" s="105"/>
      <c r="F72" s="16"/>
      <c r="G72" s="20"/>
      <c r="H72" s="81"/>
      <c r="I72" s="80"/>
      <c r="J72" s="97"/>
      <c r="K72" s="21"/>
      <c r="L72" s="104" t="e">
        <f>'Discharge Information'!#REF!</f>
        <v>#REF!</v>
      </c>
    </row>
    <row r="73" spans="1:12" ht="45" customHeight="1" x14ac:dyDescent="0.25">
      <c r="A73" s="15">
        <f t="shared" si="0"/>
        <v>61</v>
      </c>
      <c r="B73" s="110"/>
      <c r="C73" s="111"/>
      <c r="D73" s="29"/>
      <c r="E73" s="105"/>
      <c r="F73" s="16"/>
      <c r="G73" s="20"/>
      <c r="H73" s="81"/>
      <c r="I73" s="80"/>
      <c r="J73" s="97"/>
      <c r="K73" s="21"/>
      <c r="L73" s="104" t="e">
        <f>'Discharge Information'!#REF!</f>
        <v>#REF!</v>
      </c>
    </row>
    <row r="74" spans="1:12" ht="45" customHeight="1" x14ac:dyDescent="0.25">
      <c r="A74" s="15">
        <f t="shared" si="0"/>
        <v>62</v>
      </c>
      <c r="B74" s="110"/>
      <c r="C74" s="111"/>
      <c r="D74" s="29"/>
      <c r="E74" s="105"/>
      <c r="F74" s="16"/>
      <c r="G74" s="20"/>
      <c r="H74" s="81"/>
      <c r="I74" s="80"/>
      <c r="J74" s="97"/>
      <c r="K74" s="21"/>
      <c r="L74" s="104" t="e">
        <f>'Discharge Information'!#REF!</f>
        <v>#REF!</v>
      </c>
    </row>
    <row r="75" spans="1:12" ht="45" customHeight="1" x14ac:dyDescent="0.25">
      <c r="A75" s="15">
        <f t="shared" si="0"/>
        <v>63</v>
      </c>
      <c r="B75" s="110"/>
      <c r="C75" s="111"/>
      <c r="D75" s="29"/>
      <c r="E75" s="105"/>
      <c r="F75" s="16"/>
      <c r="G75" s="20"/>
      <c r="H75" s="81"/>
      <c r="I75" s="80"/>
      <c r="J75" s="97"/>
      <c r="K75" s="21"/>
      <c r="L75" s="104" t="e">
        <f>'Discharge Information'!#REF!</f>
        <v>#REF!</v>
      </c>
    </row>
    <row r="76" spans="1:12" ht="45" customHeight="1" x14ac:dyDescent="0.25">
      <c r="A76" s="15">
        <f t="shared" si="0"/>
        <v>64</v>
      </c>
      <c r="B76" s="110"/>
      <c r="C76" s="111"/>
      <c r="D76" s="29"/>
      <c r="E76" s="105"/>
      <c r="F76" s="16"/>
      <c r="G76" s="20"/>
      <c r="H76" s="81"/>
      <c r="I76" s="80"/>
      <c r="J76" s="97"/>
      <c r="K76" s="21"/>
      <c r="L76" s="104" t="e">
        <f>'Discharge Information'!#REF!</f>
        <v>#REF!</v>
      </c>
    </row>
    <row r="77" spans="1:12" ht="45" customHeight="1" x14ac:dyDescent="0.25">
      <c r="A77" s="15">
        <f t="shared" si="0"/>
        <v>65</v>
      </c>
      <c r="B77" s="110"/>
      <c r="C77" s="111"/>
      <c r="D77" s="29"/>
      <c r="E77" s="105"/>
      <c r="F77" s="16"/>
      <c r="G77" s="20"/>
      <c r="H77" s="81"/>
      <c r="I77" s="80"/>
      <c r="J77" s="97"/>
      <c r="K77" s="21"/>
      <c r="L77" s="104" t="e">
        <f>'Discharge Information'!#REF!</f>
        <v>#REF!</v>
      </c>
    </row>
    <row r="78" spans="1:12" ht="45" customHeight="1" x14ac:dyDescent="0.25">
      <c r="A78" s="15">
        <f t="shared" ref="A78:A141" si="1">ROW(A66)</f>
        <v>66</v>
      </c>
      <c r="B78" s="110"/>
      <c r="C78" s="111"/>
      <c r="D78" s="29"/>
      <c r="E78" s="105"/>
      <c r="F78" s="16"/>
      <c r="G78" s="20"/>
      <c r="H78" s="81"/>
      <c r="I78" s="80"/>
      <c r="J78" s="97"/>
      <c r="K78" s="21"/>
      <c r="L78" s="104" t="e">
        <f>'Discharge Information'!#REF!</f>
        <v>#REF!</v>
      </c>
    </row>
    <row r="79" spans="1:12" ht="45" customHeight="1" x14ac:dyDescent="0.25">
      <c r="A79" s="15">
        <f t="shared" si="1"/>
        <v>67</v>
      </c>
      <c r="B79" s="110"/>
      <c r="C79" s="111"/>
      <c r="D79" s="29"/>
      <c r="E79" s="105"/>
      <c r="F79" s="16"/>
      <c r="G79" s="20"/>
      <c r="H79" s="81"/>
      <c r="I79" s="80"/>
      <c r="J79" s="97"/>
      <c r="K79" s="21"/>
      <c r="L79" s="104" t="e">
        <f>'Discharge Information'!#REF!</f>
        <v>#REF!</v>
      </c>
    </row>
    <row r="80" spans="1:12" ht="45" customHeight="1" x14ac:dyDescent="0.25">
      <c r="A80" s="15">
        <f t="shared" si="1"/>
        <v>68</v>
      </c>
      <c r="B80" s="110"/>
      <c r="C80" s="111"/>
      <c r="D80" s="29"/>
      <c r="E80" s="105"/>
      <c r="F80" s="16"/>
      <c r="G80" s="20"/>
      <c r="H80" s="81"/>
      <c r="I80" s="80"/>
      <c r="J80" s="97"/>
      <c r="K80" s="21"/>
      <c r="L80" s="104" t="e">
        <f>'Discharge Information'!#REF!</f>
        <v>#REF!</v>
      </c>
    </row>
    <row r="81" spans="1:12" ht="45" customHeight="1" x14ac:dyDescent="0.25">
      <c r="A81" s="15">
        <f t="shared" si="1"/>
        <v>69</v>
      </c>
      <c r="B81" s="110"/>
      <c r="C81" s="111"/>
      <c r="D81" s="29"/>
      <c r="E81" s="105"/>
      <c r="F81" s="16"/>
      <c r="G81" s="20"/>
      <c r="H81" s="81"/>
      <c r="I81" s="80"/>
      <c r="J81" s="97"/>
      <c r="K81" s="21"/>
      <c r="L81" s="104" t="e">
        <f>'Discharge Information'!#REF!</f>
        <v>#REF!</v>
      </c>
    </row>
    <row r="82" spans="1:12" ht="45" customHeight="1" x14ac:dyDescent="0.25">
      <c r="A82" s="15">
        <f t="shared" si="1"/>
        <v>70</v>
      </c>
      <c r="B82" s="110"/>
      <c r="C82" s="111"/>
      <c r="D82" s="29"/>
      <c r="E82" s="105"/>
      <c r="F82" s="16"/>
      <c r="G82" s="20"/>
      <c r="H82" s="81"/>
      <c r="I82" s="80"/>
      <c r="J82" s="97"/>
      <c r="K82" s="21"/>
      <c r="L82" s="104" t="e">
        <f>'Discharge Information'!#REF!</f>
        <v>#REF!</v>
      </c>
    </row>
    <row r="83" spans="1:12" ht="45" customHeight="1" x14ac:dyDescent="0.25">
      <c r="A83" s="15">
        <f t="shared" si="1"/>
        <v>71</v>
      </c>
      <c r="B83" s="110"/>
      <c r="C83" s="111"/>
      <c r="D83" s="29"/>
      <c r="E83" s="105"/>
      <c r="F83" s="16"/>
      <c r="G83" s="20"/>
      <c r="H83" s="81"/>
      <c r="I83" s="80"/>
      <c r="J83" s="97"/>
      <c r="K83" s="21"/>
      <c r="L83" s="104" t="e">
        <f>'Discharge Information'!#REF!</f>
        <v>#REF!</v>
      </c>
    </row>
    <row r="84" spans="1:12" ht="45" customHeight="1" x14ac:dyDescent="0.25">
      <c r="A84" s="15">
        <f t="shared" si="1"/>
        <v>72</v>
      </c>
      <c r="B84" s="110"/>
      <c r="C84" s="111"/>
      <c r="D84" s="29"/>
      <c r="E84" s="105"/>
      <c r="F84" s="16"/>
      <c r="G84" s="20"/>
      <c r="H84" s="81"/>
      <c r="I84" s="80"/>
      <c r="J84" s="97"/>
      <c r="K84" s="21"/>
      <c r="L84" s="104" t="e">
        <f>'Discharge Information'!#REF!</f>
        <v>#REF!</v>
      </c>
    </row>
    <row r="85" spans="1:12" ht="45" customHeight="1" x14ac:dyDescent="0.25">
      <c r="A85" s="15">
        <f t="shared" si="1"/>
        <v>73</v>
      </c>
      <c r="B85" s="110"/>
      <c r="C85" s="111"/>
      <c r="D85" s="29"/>
      <c r="E85" s="105"/>
      <c r="F85" s="16"/>
      <c r="G85" s="20"/>
      <c r="H85" s="81"/>
      <c r="I85" s="80"/>
      <c r="J85" s="97"/>
      <c r="K85" s="21"/>
      <c r="L85" s="104" t="e">
        <f>'Discharge Information'!#REF!</f>
        <v>#REF!</v>
      </c>
    </row>
    <row r="86" spans="1:12" ht="45" customHeight="1" x14ac:dyDescent="0.25">
      <c r="A86" s="15">
        <f t="shared" si="1"/>
        <v>74</v>
      </c>
      <c r="B86" s="110"/>
      <c r="C86" s="111"/>
      <c r="D86" s="29"/>
      <c r="E86" s="105"/>
      <c r="F86" s="16"/>
      <c r="G86" s="20"/>
      <c r="H86" s="81"/>
      <c r="I86" s="80"/>
      <c r="J86" s="97"/>
      <c r="K86" s="21"/>
      <c r="L86" s="104" t="e">
        <f>'Discharge Information'!#REF!</f>
        <v>#REF!</v>
      </c>
    </row>
    <row r="87" spans="1:12" ht="45" customHeight="1" x14ac:dyDescent="0.25">
      <c r="A87" s="15">
        <f t="shared" si="1"/>
        <v>75</v>
      </c>
      <c r="B87" s="110"/>
      <c r="C87" s="111"/>
      <c r="D87" s="29"/>
      <c r="E87" s="105"/>
      <c r="F87" s="16"/>
      <c r="G87" s="20"/>
      <c r="H87" s="81"/>
      <c r="I87" s="80"/>
      <c r="J87" s="97"/>
      <c r="K87" s="21"/>
      <c r="L87" s="104" t="e">
        <f>'Discharge Information'!#REF!</f>
        <v>#REF!</v>
      </c>
    </row>
    <row r="88" spans="1:12" ht="45" customHeight="1" x14ac:dyDescent="0.25">
      <c r="A88" s="15">
        <f t="shared" si="1"/>
        <v>76</v>
      </c>
      <c r="B88" s="110"/>
      <c r="C88" s="111"/>
      <c r="D88" s="29"/>
      <c r="E88" s="105"/>
      <c r="F88" s="16"/>
      <c r="G88" s="20"/>
      <c r="H88" s="81"/>
      <c r="I88" s="80"/>
      <c r="J88" s="97"/>
      <c r="K88" s="21"/>
      <c r="L88" s="104" t="e">
        <f>'Discharge Information'!#REF!</f>
        <v>#REF!</v>
      </c>
    </row>
    <row r="89" spans="1:12" ht="45" customHeight="1" x14ac:dyDescent="0.25">
      <c r="A89" s="15">
        <f t="shared" si="1"/>
        <v>77</v>
      </c>
      <c r="B89" s="110"/>
      <c r="C89" s="111"/>
      <c r="D89" s="29"/>
      <c r="E89" s="105"/>
      <c r="F89" s="16"/>
      <c r="G89" s="20"/>
      <c r="H89" s="81"/>
      <c r="I89" s="80"/>
      <c r="J89" s="97"/>
      <c r="K89" s="21"/>
      <c r="L89" s="104" t="e">
        <f>'Discharge Information'!#REF!</f>
        <v>#REF!</v>
      </c>
    </row>
    <row r="90" spans="1:12" ht="45" customHeight="1" x14ac:dyDescent="0.25">
      <c r="A90" s="15">
        <f t="shared" si="1"/>
        <v>78</v>
      </c>
      <c r="B90" s="110"/>
      <c r="C90" s="111"/>
      <c r="D90" s="29"/>
      <c r="E90" s="105"/>
      <c r="F90" s="16"/>
      <c r="G90" s="20"/>
      <c r="H90" s="81"/>
      <c r="I90" s="80"/>
      <c r="J90" s="97"/>
      <c r="K90" s="21"/>
      <c r="L90" s="104" t="e">
        <f>'Discharge Information'!#REF!</f>
        <v>#REF!</v>
      </c>
    </row>
    <row r="91" spans="1:12" ht="45" customHeight="1" x14ac:dyDescent="0.25">
      <c r="A91" s="15">
        <f t="shared" si="1"/>
        <v>79</v>
      </c>
      <c r="B91" s="110"/>
      <c r="C91" s="111"/>
      <c r="D91" s="29"/>
      <c r="E91" s="105"/>
      <c r="F91" s="16"/>
      <c r="G91" s="20"/>
      <c r="H91" s="81"/>
      <c r="I91" s="80"/>
      <c r="J91" s="97"/>
      <c r="K91" s="21"/>
      <c r="L91" s="104" t="e">
        <f>'Discharge Information'!#REF!</f>
        <v>#REF!</v>
      </c>
    </row>
    <row r="92" spans="1:12" ht="45" customHeight="1" x14ac:dyDescent="0.25">
      <c r="A92" s="15">
        <f t="shared" si="1"/>
        <v>80</v>
      </c>
      <c r="B92" s="110"/>
      <c r="C92" s="111"/>
      <c r="D92" s="29"/>
      <c r="E92" s="105"/>
      <c r="F92" s="16"/>
      <c r="G92" s="20"/>
      <c r="H92" s="81"/>
      <c r="I92" s="80"/>
      <c r="J92" s="97"/>
      <c r="K92" s="21"/>
      <c r="L92" s="104" t="e">
        <f>'Discharge Information'!#REF!</f>
        <v>#REF!</v>
      </c>
    </row>
    <row r="93" spans="1:12" ht="45" customHeight="1" x14ac:dyDescent="0.25">
      <c r="A93" s="15">
        <f t="shared" si="1"/>
        <v>81</v>
      </c>
      <c r="B93" s="110"/>
      <c r="C93" s="111"/>
      <c r="D93" s="29"/>
      <c r="E93" s="105"/>
      <c r="F93" s="16"/>
      <c r="G93" s="20"/>
      <c r="H93" s="81"/>
      <c r="I93" s="80"/>
      <c r="J93" s="97"/>
      <c r="K93" s="21"/>
      <c r="L93" s="104" t="e">
        <f>'Discharge Information'!#REF!</f>
        <v>#REF!</v>
      </c>
    </row>
    <row r="94" spans="1:12" ht="45" customHeight="1" x14ac:dyDescent="0.25">
      <c r="A94" s="15">
        <f t="shared" si="1"/>
        <v>82</v>
      </c>
      <c r="B94" s="110"/>
      <c r="C94" s="111"/>
      <c r="D94" s="29"/>
      <c r="E94" s="105"/>
      <c r="F94" s="16"/>
      <c r="G94" s="20"/>
      <c r="H94" s="81"/>
      <c r="I94" s="80"/>
      <c r="J94" s="97"/>
      <c r="K94" s="21"/>
      <c r="L94" s="104" t="e">
        <f>'Discharge Information'!#REF!</f>
        <v>#REF!</v>
      </c>
    </row>
    <row r="95" spans="1:12" ht="45" customHeight="1" x14ac:dyDescent="0.25">
      <c r="A95" s="15">
        <f t="shared" si="1"/>
        <v>83</v>
      </c>
      <c r="B95" s="110"/>
      <c r="C95" s="111"/>
      <c r="D95" s="29"/>
      <c r="E95" s="105"/>
      <c r="F95" s="16"/>
      <c r="G95" s="20"/>
      <c r="H95" s="81"/>
      <c r="I95" s="80"/>
      <c r="J95" s="97"/>
      <c r="K95" s="21"/>
      <c r="L95" s="104" t="e">
        <f>'Discharge Information'!#REF!</f>
        <v>#REF!</v>
      </c>
    </row>
    <row r="96" spans="1:12" ht="45" customHeight="1" x14ac:dyDescent="0.25">
      <c r="A96" s="15">
        <f t="shared" si="1"/>
        <v>84</v>
      </c>
      <c r="B96" s="110"/>
      <c r="C96" s="111"/>
      <c r="D96" s="29"/>
      <c r="E96" s="105"/>
      <c r="F96" s="16"/>
      <c r="G96" s="20"/>
      <c r="H96" s="81"/>
      <c r="I96" s="80"/>
      <c r="J96" s="97"/>
      <c r="K96" s="21"/>
      <c r="L96" s="104" t="e">
        <f>'Discharge Information'!#REF!</f>
        <v>#REF!</v>
      </c>
    </row>
    <row r="97" spans="1:12" ht="45" customHeight="1" x14ac:dyDescent="0.25">
      <c r="A97" s="15">
        <f t="shared" si="1"/>
        <v>85</v>
      </c>
      <c r="B97" s="110"/>
      <c r="C97" s="111"/>
      <c r="D97" s="29"/>
      <c r="E97" s="105"/>
      <c r="F97" s="16"/>
      <c r="G97" s="20"/>
      <c r="H97" s="81"/>
      <c r="I97" s="80"/>
      <c r="J97" s="97"/>
      <c r="K97" s="21"/>
      <c r="L97" s="104" t="e">
        <f>'Discharge Information'!#REF!</f>
        <v>#REF!</v>
      </c>
    </row>
    <row r="98" spans="1:12" ht="45" customHeight="1" x14ac:dyDescent="0.25">
      <c r="A98" s="15">
        <f t="shared" si="1"/>
        <v>86</v>
      </c>
      <c r="B98" s="110"/>
      <c r="C98" s="111"/>
      <c r="D98" s="29"/>
      <c r="E98" s="105"/>
      <c r="F98" s="16"/>
      <c r="G98" s="20"/>
      <c r="H98" s="81"/>
      <c r="I98" s="80"/>
      <c r="J98" s="97"/>
      <c r="K98" s="21"/>
      <c r="L98" s="104" t="e">
        <f>'Discharge Information'!#REF!</f>
        <v>#REF!</v>
      </c>
    </row>
    <row r="99" spans="1:12" ht="45" customHeight="1" x14ac:dyDescent="0.25">
      <c r="A99" s="15">
        <f t="shared" si="1"/>
        <v>87</v>
      </c>
      <c r="B99" s="110"/>
      <c r="C99" s="111"/>
      <c r="D99" s="29"/>
      <c r="E99" s="105"/>
      <c r="F99" s="16"/>
      <c r="G99" s="20"/>
      <c r="H99" s="81"/>
      <c r="I99" s="80"/>
      <c r="J99" s="97"/>
      <c r="K99" s="21"/>
      <c r="L99" s="104" t="e">
        <f>'Discharge Information'!#REF!</f>
        <v>#REF!</v>
      </c>
    </row>
    <row r="100" spans="1:12" ht="45" customHeight="1" x14ac:dyDescent="0.25">
      <c r="A100" s="15">
        <f t="shared" si="1"/>
        <v>88</v>
      </c>
      <c r="B100" s="110"/>
      <c r="C100" s="111"/>
      <c r="D100" s="29"/>
      <c r="E100" s="105"/>
      <c r="F100" s="16"/>
      <c r="G100" s="20"/>
      <c r="H100" s="81"/>
      <c r="I100" s="80"/>
      <c r="J100" s="97"/>
      <c r="K100" s="21"/>
      <c r="L100" s="104" t="e">
        <f>'Discharge Information'!#REF!</f>
        <v>#REF!</v>
      </c>
    </row>
    <row r="101" spans="1:12" ht="45" customHeight="1" x14ac:dyDescent="0.25">
      <c r="A101" s="15">
        <f t="shared" si="1"/>
        <v>89</v>
      </c>
      <c r="B101" s="110"/>
      <c r="C101" s="111"/>
      <c r="D101" s="29"/>
      <c r="E101" s="105"/>
      <c r="F101" s="16"/>
      <c r="G101" s="20"/>
      <c r="H101" s="81"/>
      <c r="I101" s="80"/>
      <c r="J101" s="97"/>
      <c r="K101" s="21"/>
      <c r="L101" s="104" t="e">
        <f>'Discharge Information'!#REF!</f>
        <v>#REF!</v>
      </c>
    </row>
    <row r="102" spans="1:12" ht="45" customHeight="1" x14ac:dyDescent="0.25">
      <c r="A102" s="15">
        <f t="shared" si="1"/>
        <v>90</v>
      </c>
      <c r="B102" s="110"/>
      <c r="C102" s="111"/>
      <c r="D102" s="29"/>
      <c r="E102" s="105"/>
      <c r="F102" s="16"/>
      <c r="G102" s="20"/>
      <c r="H102" s="81"/>
      <c r="I102" s="80"/>
      <c r="J102" s="97"/>
      <c r="K102" s="21"/>
      <c r="L102" s="104" t="e">
        <f>'Discharge Information'!#REF!</f>
        <v>#REF!</v>
      </c>
    </row>
    <row r="103" spans="1:12" ht="45" customHeight="1" x14ac:dyDescent="0.25">
      <c r="A103" s="15">
        <f t="shared" si="1"/>
        <v>91</v>
      </c>
      <c r="B103" s="110"/>
      <c r="C103" s="111"/>
      <c r="D103" s="29"/>
      <c r="E103" s="105"/>
      <c r="F103" s="16"/>
      <c r="G103" s="20"/>
      <c r="H103" s="81"/>
      <c r="I103" s="80"/>
      <c r="J103" s="97"/>
      <c r="K103" s="21"/>
      <c r="L103" s="104" t="e">
        <f>'Discharge Information'!#REF!</f>
        <v>#REF!</v>
      </c>
    </row>
    <row r="104" spans="1:12" ht="45" customHeight="1" x14ac:dyDescent="0.25">
      <c r="A104" s="15">
        <f t="shared" si="1"/>
        <v>92</v>
      </c>
      <c r="B104" s="110"/>
      <c r="C104" s="111"/>
      <c r="D104" s="29"/>
      <c r="E104" s="105"/>
      <c r="F104" s="16"/>
      <c r="G104" s="20"/>
      <c r="H104" s="81"/>
      <c r="I104" s="80"/>
      <c r="J104" s="97"/>
      <c r="K104" s="21"/>
      <c r="L104" s="104" t="e">
        <f>'Discharge Information'!#REF!</f>
        <v>#REF!</v>
      </c>
    </row>
    <row r="105" spans="1:12" ht="45" customHeight="1" x14ac:dyDescent="0.25">
      <c r="A105" s="15">
        <f t="shared" si="1"/>
        <v>93</v>
      </c>
      <c r="B105" s="110"/>
      <c r="C105" s="111"/>
      <c r="D105" s="29"/>
      <c r="E105" s="105"/>
      <c r="F105" s="16"/>
      <c r="G105" s="20"/>
      <c r="H105" s="81"/>
      <c r="I105" s="80"/>
      <c r="J105" s="97"/>
      <c r="K105" s="21"/>
      <c r="L105" s="104" t="e">
        <f>'Discharge Information'!#REF!</f>
        <v>#REF!</v>
      </c>
    </row>
    <row r="106" spans="1:12" ht="45" customHeight="1" x14ac:dyDescent="0.25">
      <c r="A106" s="15">
        <f t="shared" si="1"/>
        <v>94</v>
      </c>
      <c r="B106" s="110"/>
      <c r="C106" s="111"/>
      <c r="D106" s="29"/>
      <c r="E106" s="105"/>
      <c r="F106" s="16"/>
      <c r="G106" s="20"/>
      <c r="H106" s="81"/>
      <c r="I106" s="80"/>
      <c r="J106" s="97"/>
      <c r="K106" s="21"/>
      <c r="L106" s="104" t="e">
        <f>'Discharge Information'!#REF!</f>
        <v>#REF!</v>
      </c>
    </row>
    <row r="107" spans="1:12" ht="45" customHeight="1" x14ac:dyDescent="0.25">
      <c r="A107" s="15">
        <f t="shared" si="1"/>
        <v>95</v>
      </c>
      <c r="B107" s="110"/>
      <c r="C107" s="111"/>
      <c r="D107" s="29"/>
      <c r="E107" s="105"/>
      <c r="F107" s="16"/>
      <c r="G107" s="20"/>
      <c r="H107" s="81"/>
      <c r="I107" s="80"/>
      <c r="J107" s="97"/>
      <c r="K107" s="21"/>
      <c r="L107" s="104" t="e">
        <f>'Discharge Information'!#REF!</f>
        <v>#REF!</v>
      </c>
    </row>
    <row r="108" spans="1:12" ht="45" customHeight="1" x14ac:dyDescent="0.25">
      <c r="A108" s="15">
        <f t="shared" si="1"/>
        <v>96</v>
      </c>
      <c r="B108" s="110"/>
      <c r="C108" s="111"/>
      <c r="D108" s="29"/>
      <c r="E108" s="105"/>
      <c r="F108" s="16"/>
      <c r="G108" s="20"/>
      <c r="H108" s="81"/>
      <c r="I108" s="80"/>
      <c r="J108" s="97"/>
      <c r="K108" s="21"/>
      <c r="L108" s="104" t="e">
        <f>'Discharge Information'!#REF!</f>
        <v>#REF!</v>
      </c>
    </row>
    <row r="109" spans="1:12" ht="45" customHeight="1" x14ac:dyDescent="0.25">
      <c r="A109" s="15">
        <f t="shared" si="1"/>
        <v>97</v>
      </c>
      <c r="B109" s="110"/>
      <c r="C109" s="111"/>
      <c r="D109" s="29"/>
      <c r="E109" s="105"/>
      <c r="F109" s="16"/>
      <c r="G109" s="20"/>
      <c r="H109" s="81"/>
      <c r="I109" s="80"/>
      <c r="J109" s="97"/>
      <c r="K109" s="21"/>
      <c r="L109" s="104" t="e">
        <f>'Discharge Information'!#REF!</f>
        <v>#REF!</v>
      </c>
    </row>
    <row r="110" spans="1:12" ht="45" customHeight="1" x14ac:dyDescent="0.25">
      <c r="A110" s="15">
        <f t="shared" si="1"/>
        <v>98</v>
      </c>
      <c r="B110" s="110"/>
      <c r="C110" s="111"/>
      <c r="D110" s="29"/>
      <c r="E110" s="105"/>
      <c r="F110" s="16"/>
      <c r="G110" s="20"/>
      <c r="H110" s="81"/>
      <c r="I110" s="80"/>
      <c r="J110" s="97"/>
      <c r="K110" s="21"/>
      <c r="L110" s="104" t="e">
        <f>'Discharge Information'!#REF!</f>
        <v>#REF!</v>
      </c>
    </row>
    <row r="111" spans="1:12" ht="45" customHeight="1" x14ac:dyDescent="0.25">
      <c r="A111" s="15">
        <f t="shared" si="1"/>
        <v>99</v>
      </c>
      <c r="B111" s="110"/>
      <c r="C111" s="111"/>
      <c r="D111" s="29"/>
      <c r="E111" s="105"/>
      <c r="F111" s="16"/>
      <c r="G111" s="20"/>
      <c r="H111" s="81"/>
      <c r="I111" s="80"/>
      <c r="J111" s="97"/>
      <c r="K111" s="21"/>
      <c r="L111" s="104" t="e">
        <f>'Discharge Information'!#REF!</f>
        <v>#REF!</v>
      </c>
    </row>
    <row r="112" spans="1:12" ht="45" customHeight="1" x14ac:dyDescent="0.25">
      <c r="A112" s="15">
        <f t="shared" si="1"/>
        <v>100</v>
      </c>
      <c r="B112" s="110"/>
      <c r="C112" s="111"/>
      <c r="D112" s="29"/>
      <c r="E112" s="105"/>
      <c r="F112" s="16"/>
      <c r="G112" s="20"/>
      <c r="H112" s="81"/>
      <c r="I112" s="80"/>
      <c r="J112" s="97"/>
      <c r="K112" s="21"/>
      <c r="L112" s="104" t="e">
        <f>'Discharge Information'!#REF!</f>
        <v>#REF!</v>
      </c>
    </row>
    <row r="113" spans="1:12" ht="45" customHeight="1" x14ac:dyDescent="0.25">
      <c r="A113" s="15">
        <f t="shared" si="1"/>
        <v>101</v>
      </c>
      <c r="B113" s="110"/>
      <c r="C113" s="111"/>
      <c r="D113" s="29"/>
      <c r="E113" s="105"/>
      <c r="F113" s="16"/>
      <c r="G113" s="20"/>
      <c r="H113" s="81"/>
      <c r="I113" s="80"/>
      <c r="J113" s="97"/>
      <c r="K113" s="21"/>
      <c r="L113" s="104" t="e">
        <f>'Discharge Information'!#REF!</f>
        <v>#REF!</v>
      </c>
    </row>
    <row r="114" spans="1:12" ht="45" customHeight="1" x14ac:dyDescent="0.25">
      <c r="A114" s="15">
        <f t="shared" si="1"/>
        <v>102</v>
      </c>
      <c r="B114" s="110"/>
      <c r="C114" s="111"/>
      <c r="D114" s="29"/>
      <c r="E114" s="105"/>
      <c r="F114" s="16"/>
      <c r="G114" s="20"/>
      <c r="H114" s="81"/>
      <c r="I114" s="80"/>
      <c r="J114" s="97"/>
      <c r="K114" s="21"/>
      <c r="L114" s="104" t="e">
        <f>'Discharge Information'!#REF!</f>
        <v>#REF!</v>
      </c>
    </row>
    <row r="115" spans="1:12" ht="45" customHeight="1" x14ac:dyDescent="0.25">
      <c r="A115" s="15">
        <f t="shared" si="1"/>
        <v>103</v>
      </c>
      <c r="B115" s="110"/>
      <c r="C115" s="111"/>
      <c r="D115" s="29"/>
      <c r="E115" s="105"/>
      <c r="F115" s="16"/>
      <c r="G115" s="20"/>
      <c r="H115" s="81"/>
      <c r="I115" s="80"/>
      <c r="J115" s="97"/>
      <c r="K115" s="21"/>
      <c r="L115" s="104" t="e">
        <f>'Discharge Information'!#REF!</f>
        <v>#REF!</v>
      </c>
    </row>
    <row r="116" spans="1:12" ht="45" customHeight="1" x14ac:dyDescent="0.25">
      <c r="A116" s="15">
        <f t="shared" si="1"/>
        <v>104</v>
      </c>
      <c r="B116" s="110"/>
      <c r="C116" s="111"/>
      <c r="D116" s="29"/>
      <c r="E116" s="105"/>
      <c r="F116" s="16"/>
      <c r="G116" s="20"/>
      <c r="H116" s="81"/>
      <c r="I116" s="80"/>
      <c r="J116" s="97"/>
      <c r="K116" s="21"/>
      <c r="L116" s="104" t="e">
        <f>'Discharge Information'!#REF!</f>
        <v>#REF!</v>
      </c>
    </row>
    <row r="117" spans="1:12" ht="45" customHeight="1" x14ac:dyDescent="0.25">
      <c r="A117" s="15">
        <f t="shared" si="1"/>
        <v>105</v>
      </c>
      <c r="B117" s="110"/>
      <c r="C117" s="111"/>
      <c r="D117" s="29"/>
      <c r="E117" s="105"/>
      <c r="F117" s="16"/>
      <c r="G117" s="20"/>
      <c r="H117" s="81"/>
      <c r="I117" s="80"/>
      <c r="J117" s="97"/>
      <c r="K117" s="21"/>
      <c r="L117" s="104" t="e">
        <f>'Discharge Information'!#REF!</f>
        <v>#REF!</v>
      </c>
    </row>
    <row r="118" spans="1:12" ht="45" customHeight="1" x14ac:dyDescent="0.25">
      <c r="A118" s="15">
        <f t="shared" si="1"/>
        <v>106</v>
      </c>
      <c r="B118" s="110"/>
      <c r="C118" s="111"/>
      <c r="D118" s="29"/>
      <c r="E118" s="105"/>
      <c r="F118" s="16"/>
      <c r="G118" s="20"/>
      <c r="H118" s="81"/>
      <c r="I118" s="80"/>
      <c r="J118" s="97"/>
      <c r="K118" s="21"/>
      <c r="L118" s="104" t="e">
        <f>'Discharge Information'!#REF!</f>
        <v>#REF!</v>
      </c>
    </row>
    <row r="119" spans="1:12" ht="45" customHeight="1" x14ac:dyDescent="0.25">
      <c r="A119" s="15">
        <f t="shared" si="1"/>
        <v>107</v>
      </c>
      <c r="B119" s="110"/>
      <c r="C119" s="111"/>
      <c r="D119" s="29"/>
      <c r="E119" s="105"/>
      <c r="F119" s="16"/>
      <c r="G119" s="20"/>
      <c r="H119" s="81"/>
      <c r="I119" s="80"/>
      <c r="J119" s="97"/>
      <c r="K119" s="21"/>
      <c r="L119" s="104" t="e">
        <f>'Discharge Information'!#REF!</f>
        <v>#REF!</v>
      </c>
    </row>
    <row r="120" spans="1:12" ht="45" customHeight="1" x14ac:dyDescent="0.25">
      <c r="A120" s="15">
        <f t="shared" si="1"/>
        <v>108</v>
      </c>
      <c r="B120" s="110"/>
      <c r="C120" s="111"/>
      <c r="D120" s="29"/>
      <c r="E120" s="105"/>
      <c r="F120" s="16"/>
      <c r="G120" s="20"/>
      <c r="H120" s="81"/>
      <c r="I120" s="80"/>
      <c r="J120" s="97"/>
      <c r="K120" s="21"/>
      <c r="L120" s="104" t="e">
        <f>'Discharge Information'!#REF!</f>
        <v>#REF!</v>
      </c>
    </row>
    <row r="121" spans="1:12" ht="45" customHeight="1" x14ac:dyDescent="0.25">
      <c r="A121" s="15">
        <f t="shared" si="1"/>
        <v>109</v>
      </c>
      <c r="B121" s="110"/>
      <c r="C121" s="111"/>
      <c r="D121" s="29"/>
      <c r="E121" s="105"/>
      <c r="F121" s="16"/>
      <c r="G121" s="20"/>
      <c r="H121" s="81"/>
      <c r="I121" s="80"/>
      <c r="J121" s="97"/>
      <c r="K121" s="21"/>
      <c r="L121" s="104" t="e">
        <f>'Discharge Information'!#REF!</f>
        <v>#REF!</v>
      </c>
    </row>
    <row r="122" spans="1:12" ht="45" customHeight="1" x14ac:dyDescent="0.25">
      <c r="A122" s="15">
        <f t="shared" si="1"/>
        <v>110</v>
      </c>
      <c r="B122" s="110"/>
      <c r="C122" s="111"/>
      <c r="D122" s="29"/>
      <c r="E122" s="105"/>
      <c r="F122" s="16"/>
      <c r="G122" s="20"/>
      <c r="H122" s="81"/>
      <c r="I122" s="80"/>
      <c r="J122" s="97"/>
      <c r="K122" s="21"/>
      <c r="L122" s="104" t="e">
        <f>'Discharge Information'!#REF!</f>
        <v>#REF!</v>
      </c>
    </row>
    <row r="123" spans="1:12" ht="45" customHeight="1" x14ac:dyDescent="0.25">
      <c r="A123" s="15">
        <f t="shared" si="1"/>
        <v>111</v>
      </c>
      <c r="B123" s="110"/>
      <c r="C123" s="111"/>
      <c r="D123" s="29"/>
      <c r="E123" s="105"/>
      <c r="F123" s="16"/>
      <c r="G123" s="20"/>
      <c r="H123" s="81"/>
      <c r="I123" s="80"/>
      <c r="J123" s="97"/>
      <c r="K123" s="21"/>
      <c r="L123" s="104" t="e">
        <f>'Discharge Information'!#REF!</f>
        <v>#REF!</v>
      </c>
    </row>
    <row r="124" spans="1:12" ht="45" customHeight="1" x14ac:dyDescent="0.25">
      <c r="A124" s="15">
        <f t="shared" si="1"/>
        <v>112</v>
      </c>
      <c r="B124" s="110"/>
      <c r="C124" s="111"/>
      <c r="D124" s="29"/>
      <c r="E124" s="105"/>
      <c r="F124" s="16"/>
      <c r="G124" s="20"/>
      <c r="H124" s="81"/>
      <c r="I124" s="80"/>
      <c r="J124" s="97"/>
      <c r="K124" s="21"/>
      <c r="L124" s="104" t="e">
        <f>'Discharge Information'!#REF!</f>
        <v>#REF!</v>
      </c>
    </row>
    <row r="125" spans="1:12" ht="45" customHeight="1" x14ac:dyDescent="0.25">
      <c r="A125" s="15">
        <f t="shared" si="1"/>
        <v>113</v>
      </c>
      <c r="B125" s="110"/>
      <c r="C125" s="111"/>
      <c r="D125" s="29"/>
      <c r="E125" s="105"/>
      <c r="F125" s="16"/>
      <c r="G125" s="20"/>
      <c r="H125" s="81"/>
      <c r="I125" s="80"/>
      <c r="J125" s="97"/>
      <c r="K125" s="21"/>
      <c r="L125" s="104" t="e">
        <f>'Discharge Information'!#REF!</f>
        <v>#REF!</v>
      </c>
    </row>
    <row r="126" spans="1:12" ht="45" customHeight="1" x14ac:dyDescent="0.25">
      <c r="A126" s="15">
        <f t="shared" si="1"/>
        <v>114</v>
      </c>
      <c r="B126" s="110"/>
      <c r="C126" s="111"/>
      <c r="D126" s="29"/>
      <c r="E126" s="105"/>
      <c r="F126" s="16"/>
      <c r="G126" s="20"/>
      <c r="H126" s="81"/>
      <c r="I126" s="80"/>
      <c r="J126" s="97"/>
      <c r="K126" s="21"/>
      <c r="L126" s="104" t="e">
        <f>'Discharge Information'!#REF!</f>
        <v>#REF!</v>
      </c>
    </row>
    <row r="127" spans="1:12" ht="45" customHeight="1" x14ac:dyDescent="0.25">
      <c r="A127" s="15">
        <f t="shared" si="1"/>
        <v>115</v>
      </c>
      <c r="B127" s="110"/>
      <c r="C127" s="111"/>
      <c r="D127" s="29"/>
      <c r="E127" s="105"/>
      <c r="F127" s="16"/>
      <c r="G127" s="20"/>
      <c r="H127" s="81"/>
      <c r="I127" s="80"/>
      <c r="J127" s="97"/>
      <c r="K127" s="21"/>
      <c r="L127" s="104" t="e">
        <f>'Discharge Information'!#REF!</f>
        <v>#REF!</v>
      </c>
    </row>
    <row r="128" spans="1:12" ht="45" customHeight="1" x14ac:dyDescent="0.25">
      <c r="A128" s="15">
        <f t="shared" si="1"/>
        <v>116</v>
      </c>
      <c r="B128" s="110"/>
      <c r="C128" s="111"/>
      <c r="D128" s="29"/>
      <c r="E128" s="105"/>
      <c r="F128" s="16"/>
      <c r="G128" s="20"/>
      <c r="H128" s="81"/>
      <c r="I128" s="80"/>
      <c r="J128" s="97"/>
      <c r="K128" s="21"/>
      <c r="L128" s="104" t="e">
        <f>'Discharge Information'!#REF!</f>
        <v>#REF!</v>
      </c>
    </row>
    <row r="129" spans="1:12" ht="45" customHeight="1" x14ac:dyDescent="0.25">
      <c r="A129" s="15">
        <f t="shared" si="1"/>
        <v>117</v>
      </c>
      <c r="B129" s="110"/>
      <c r="C129" s="111"/>
      <c r="D129" s="29"/>
      <c r="E129" s="105"/>
      <c r="F129" s="16"/>
      <c r="G129" s="20"/>
      <c r="H129" s="81"/>
      <c r="I129" s="80"/>
      <c r="J129" s="97"/>
      <c r="K129" s="21"/>
      <c r="L129" s="104" t="e">
        <f>'Discharge Information'!#REF!</f>
        <v>#REF!</v>
      </c>
    </row>
    <row r="130" spans="1:12" ht="45" customHeight="1" x14ac:dyDescent="0.25">
      <c r="A130" s="15">
        <f t="shared" si="1"/>
        <v>118</v>
      </c>
      <c r="B130" s="110"/>
      <c r="C130" s="111"/>
      <c r="D130" s="29"/>
      <c r="E130" s="105"/>
      <c r="F130" s="16"/>
      <c r="G130" s="20"/>
      <c r="H130" s="81"/>
      <c r="I130" s="80"/>
      <c r="J130" s="97"/>
      <c r="K130" s="21"/>
      <c r="L130" s="104" t="e">
        <f>'Discharge Information'!#REF!</f>
        <v>#REF!</v>
      </c>
    </row>
    <row r="131" spans="1:12" ht="45" customHeight="1" x14ac:dyDescent="0.25">
      <c r="A131" s="15">
        <f t="shared" si="1"/>
        <v>119</v>
      </c>
      <c r="B131" s="110"/>
      <c r="C131" s="111"/>
      <c r="D131" s="29"/>
      <c r="E131" s="105"/>
      <c r="F131" s="16"/>
      <c r="G131" s="20"/>
      <c r="H131" s="81"/>
      <c r="I131" s="80"/>
      <c r="J131" s="97"/>
      <c r="K131" s="21"/>
      <c r="L131" s="104" t="e">
        <f>'Discharge Information'!#REF!</f>
        <v>#REF!</v>
      </c>
    </row>
    <row r="132" spans="1:12" ht="45" customHeight="1" x14ac:dyDescent="0.25">
      <c r="A132" s="15">
        <f t="shared" si="1"/>
        <v>120</v>
      </c>
      <c r="B132" s="110"/>
      <c r="C132" s="111"/>
      <c r="D132" s="29"/>
      <c r="E132" s="105"/>
      <c r="F132" s="16"/>
      <c r="G132" s="20"/>
      <c r="H132" s="81"/>
      <c r="I132" s="80"/>
      <c r="J132" s="97"/>
      <c r="K132" s="21"/>
      <c r="L132" s="104" t="e">
        <f>'Discharge Information'!#REF!</f>
        <v>#REF!</v>
      </c>
    </row>
    <row r="133" spans="1:12" ht="45" customHeight="1" x14ac:dyDescent="0.25">
      <c r="A133" s="15">
        <f t="shared" si="1"/>
        <v>121</v>
      </c>
      <c r="B133" s="110"/>
      <c r="C133" s="111"/>
      <c r="D133" s="29"/>
      <c r="E133" s="105"/>
      <c r="F133" s="16"/>
      <c r="G133" s="20"/>
      <c r="H133" s="81"/>
      <c r="I133" s="80"/>
      <c r="J133" s="97"/>
      <c r="K133" s="21"/>
      <c r="L133" s="104" t="e">
        <f>'Discharge Information'!#REF!</f>
        <v>#REF!</v>
      </c>
    </row>
    <row r="134" spans="1:12" ht="45" customHeight="1" x14ac:dyDescent="0.25">
      <c r="A134" s="15">
        <f t="shared" si="1"/>
        <v>122</v>
      </c>
      <c r="B134" s="110"/>
      <c r="C134" s="111"/>
      <c r="D134" s="29"/>
      <c r="E134" s="105"/>
      <c r="F134" s="16"/>
      <c r="G134" s="20"/>
      <c r="H134" s="81"/>
      <c r="I134" s="80"/>
      <c r="J134" s="97"/>
      <c r="K134" s="21"/>
      <c r="L134" s="104" t="e">
        <f>'Discharge Information'!#REF!</f>
        <v>#REF!</v>
      </c>
    </row>
    <row r="135" spans="1:12" ht="45" customHeight="1" x14ac:dyDescent="0.25">
      <c r="A135" s="15">
        <f t="shared" si="1"/>
        <v>123</v>
      </c>
      <c r="B135" s="110"/>
      <c r="C135" s="111"/>
      <c r="D135" s="29"/>
      <c r="E135" s="105"/>
      <c r="F135" s="16"/>
      <c r="G135" s="20"/>
      <c r="H135" s="81"/>
      <c r="I135" s="80"/>
      <c r="J135" s="97"/>
      <c r="K135" s="21"/>
      <c r="L135" s="104" t="e">
        <f>'Discharge Information'!#REF!</f>
        <v>#REF!</v>
      </c>
    </row>
    <row r="136" spans="1:12" ht="45" customHeight="1" x14ac:dyDescent="0.25">
      <c r="A136" s="15">
        <f t="shared" si="1"/>
        <v>124</v>
      </c>
      <c r="B136" s="110"/>
      <c r="C136" s="111"/>
      <c r="D136" s="29"/>
      <c r="E136" s="105"/>
      <c r="F136" s="16"/>
      <c r="G136" s="20"/>
      <c r="H136" s="81"/>
      <c r="I136" s="80"/>
      <c r="J136" s="97"/>
      <c r="K136" s="21"/>
      <c r="L136" s="104" t="e">
        <f>'Discharge Information'!#REF!</f>
        <v>#REF!</v>
      </c>
    </row>
    <row r="137" spans="1:12" ht="45" customHeight="1" x14ac:dyDescent="0.25">
      <c r="A137" s="15">
        <f t="shared" si="1"/>
        <v>125</v>
      </c>
      <c r="B137" s="110"/>
      <c r="C137" s="111"/>
      <c r="D137" s="29"/>
      <c r="E137" s="105"/>
      <c r="F137" s="16"/>
      <c r="G137" s="20"/>
      <c r="H137" s="81"/>
      <c r="I137" s="80"/>
      <c r="J137" s="97"/>
      <c r="K137" s="21"/>
      <c r="L137" s="104" t="e">
        <f>'Discharge Information'!#REF!</f>
        <v>#REF!</v>
      </c>
    </row>
    <row r="138" spans="1:12" ht="45" customHeight="1" x14ac:dyDescent="0.25">
      <c r="A138" s="15">
        <f t="shared" si="1"/>
        <v>126</v>
      </c>
      <c r="B138" s="110"/>
      <c r="C138" s="111"/>
      <c r="D138" s="29"/>
      <c r="E138" s="105"/>
      <c r="F138" s="16"/>
      <c r="G138" s="20"/>
      <c r="H138" s="81"/>
      <c r="I138" s="80"/>
      <c r="J138" s="97"/>
      <c r="K138" s="21"/>
      <c r="L138" s="104" t="e">
        <f>'Discharge Information'!#REF!</f>
        <v>#REF!</v>
      </c>
    </row>
    <row r="139" spans="1:12" ht="45" customHeight="1" x14ac:dyDescent="0.25">
      <c r="A139" s="15">
        <f t="shared" si="1"/>
        <v>127</v>
      </c>
      <c r="B139" s="110"/>
      <c r="C139" s="111"/>
      <c r="D139" s="29"/>
      <c r="E139" s="105"/>
      <c r="F139" s="16"/>
      <c r="G139" s="20"/>
      <c r="H139" s="81"/>
      <c r="I139" s="80"/>
      <c r="J139" s="97"/>
      <c r="K139" s="21"/>
      <c r="L139" s="104" t="e">
        <f>'Discharge Information'!#REF!</f>
        <v>#REF!</v>
      </c>
    </row>
    <row r="140" spans="1:12" ht="45" customHeight="1" x14ac:dyDescent="0.25">
      <c r="A140" s="15">
        <f t="shared" si="1"/>
        <v>128</v>
      </c>
      <c r="B140" s="110"/>
      <c r="C140" s="111"/>
      <c r="D140" s="29"/>
      <c r="E140" s="105"/>
      <c r="F140" s="16"/>
      <c r="G140" s="20"/>
      <c r="H140" s="81"/>
      <c r="I140" s="80"/>
      <c r="J140" s="97"/>
      <c r="K140" s="21"/>
      <c r="L140" s="104" t="e">
        <f>'Discharge Information'!#REF!</f>
        <v>#REF!</v>
      </c>
    </row>
    <row r="141" spans="1:12" ht="45" customHeight="1" x14ac:dyDescent="0.25">
      <c r="A141" s="15">
        <f t="shared" si="1"/>
        <v>129</v>
      </c>
      <c r="B141" s="110"/>
      <c r="C141" s="111"/>
      <c r="D141" s="29"/>
      <c r="E141" s="105"/>
      <c r="F141" s="16"/>
      <c r="G141" s="20"/>
      <c r="H141" s="81"/>
      <c r="I141" s="80"/>
      <c r="J141" s="97"/>
      <c r="K141" s="21"/>
      <c r="L141" s="104" t="e">
        <f>'Discharge Information'!#REF!</f>
        <v>#REF!</v>
      </c>
    </row>
    <row r="142" spans="1:12" ht="45" customHeight="1" x14ac:dyDescent="0.25">
      <c r="A142" s="15">
        <f t="shared" ref="A142:A205" si="2">ROW(A130)</f>
        <v>130</v>
      </c>
      <c r="B142" s="110"/>
      <c r="C142" s="111"/>
      <c r="D142" s="29"/>
      <c r="E142" s="105"/>
      <c r="F142" s="16"/>
      <c r="G142" s="20"/>
      <c r="H142" s="81"/>
      <c r="I142" s="80"/>
      <c r="J142" s="97"/>
      <c r="K142" s="21"/>
      <c r="L142" s="104" t="e">
        <f>'Discharge Information'!#REF!</f>
        <v>#REF!</v>
      </c>
    </row>
    <row r="143" spans="1:12" ht="45" customHeight="1" x14ac:dyDescent="0.25">
      <c r="A143" s="15">
        <f t="shared" si="2"/>
        <v>131</v>
      </c>
      <c r="B143" s="110"/>
      <c r="C143" s="111"/>
      <c r="D143" s="29"/>
      <c r="E143" s="105"/>
      <c r="F143" s="16"/>
      <c r="G143" s="20"/>
      <c r="H143" s="81"/>
      <c r="I143" s="80"/>
      <c r="J143" s="97"/>
      <c r="K143" s="21"/>
      <c r="L143" s="104" t="e">
        <f>'Discharge Information'!#REF!</f>
        <v>#REF!</v>
      </c>
    </row>
    <row r="144" spans="1:12" ht="45" customHeight="1" x14ac:dyDescent="0.25">
      <c r="A144" s="15">
        <f t="shared" si="2"/>
        <v>132</v>
      </c>
      <c r="B144" s="110"/>
      <c r="C144" s="111"/>
      <c r="D144" s="29"/>
      <c r="E144" s="105"/>
      <c r="F144" s="16"/>
      <c r="G144" s="20"/>
      <c r="H144" s="81"/>
      <c r="I144" s="80"/>
      <c r="J144" s="97"/>
      <c r="K144" s="21"/>
      <c r="L144" s="104" t="e">
        <f>'Discharge Information'!#REF!</f>
        <v>#REF!</v>
      </c>
    </row>
    <row r="145" spans="1:12" ht="45" customHeight="1" x14ac:dyDescent="0.25">
      <c r="A145" s="15">
        <f t="shared" si="2"/>
        <v>133</v>
      </c>
      <c r="B145" s="110"/>
      <c r="C145" s="111"/>
      <c r="D145" s="29"/>
      <c r="E145" s="105"/>
      <c r="F145" s="16"/>
      <c r="G145" s="20"/>
      <c r="H145" s="81"/>
      <c r="I145" s="80"/>
      <c r="J145" s="97"/>
      <c r="K145" s="21"/>
      <c r="L145" s="104" t="e">
        <f>'Discharge Information'!#REF!</f>
        <v>#REF!</v>
      </c>
    </row>
    <row r="146" spans="1:12" ht="45" customHeight="1" x14ac:dyDescent="0.25">
      <c r="A146" s="15">
        <f t="shared" si="2"/>
        <v>134</v>
      </c>
      <c r="B146" s="110"/>
      <c r="C146" s="111"/>
      <c r="D146" s="29"/>
      <c r="E146" s="105"/>
      <c r="F146" s="16"/>
      <c r="G146" s="20"/>
      <c r="H146" s="81"/>
      <c r="I146" s="80"/>
      <c r="J146" s="97"/>
      <c r="K146" s="21"/>
      <c r="L146" s="104" t="e">
        <f>'Discharge Information'!#REF!</f>
        <v>#REF!</v>
      </c>
    </row>
    <row r="147" spans="1:12" ht="45" customHeight="1" x14ac:dyDescent="0.25">
      <c r="A147" s="15">
        <f t="shared" si="2"/>
        <v>135</v>
      </c>
      <c r="B147" s="110"/>
      <c r="C147" s="111"/>
      <c r="D147" s="29"/>
      <c r="E147" s="105"/>
      <c r="F147" s="16"/>
      <c r="G147" s="20"/>
      <c r="H147" s="81"/>
      <c r="I147" s="80"/>
      <c r="J147" s="97"/>
      <c r="K147" s="21"/>
      <c r="L147" s="104" t="e">
        <f>'Discharge Information'!#REF!</f>
        <v>#REF!</v>
      </c>
    </row>
    <row r="148" spans="1:12" ht="45" customHeight="1" x14ac:dyDescent="0.25">
      <c r="A148" s="15">
        <f t="shared" si="2"/>
        <v>136</v>
      </c>
      <c r="B148" s="110"/>
      <c r="C148" s="111"/>
      <c r="D148" s="29"/>
      <c r="E148" s="105"/>
      <c r="F148" s="16"/>
      <c r="G148" s="20"/>
      <c r="H148" s="81"/>
      <c r="I148" s="80"/>
      <c r="J148" s="97"/>
      <c r="K148" s="21"/>
      <c r="L148" s="104" t="e">
        <f>'Discharge Information'!#REF!</f>
        <v>#REF!</v>
      </c>
    </row>
    <row r="149" spans="1:12" ht="45" customHeight="1" x14ac:dyDescent="0.25">
      <c r="A149" s="15">
        <f t="shared" si="2"/>
        <v>137</v>
      </c>
      <c r="B149" s="110"/>
      <c r="C149" s="111"/>
      <c r="D149" s="29"/>
      <c r="E149" s="105"/>
      <c r="F149" s="16"/>
      <c r="G149" s="20"/>
      <c r="H149" s="81"/>
      <c r="I149" s="80"/>
      <c r="J149" s="97"/>
      <c r="K149" s="21"/>
      <c r="L149" s="104" t="e">
        <f>'Discharge Information'!#REF!</f>
        <v>#REF!</v>
      </c>
    </row>
    <row r="150" spans="1:12" ht="45" customHeight="1" x14ac:dyDescent="0.25">
      <c r="A150" s="15">
        <f t="shared" si="2"/>
        <v>138</v>
      </c>
      <c r="B150" s="110"/>
      <c r="C150" s="111"/>
      <c r="D150" s="29"/>
      <c r="E150" s="105"/>
      <c r="F150" s="16"/>
      <c r="G150" s="20"/>
      <c r="H150" s="81"/>
      <c r="I150" s="80"/>
      <c r="J150" s="97"/>
      <c r="K150" s="21"/>
      <c r="L150" s="104" t="e">
        <f>'Discharge Information'!#REF!</f>
        <v>#REF!</v>
      </c>
    </row>
    <row r="151" spans="1:12" ht="45" customHeight="1" x14ac:dyDescent="0.25">
      <c r="A151" s="15">
        <f t="shared" si="2"/>
        <v>139</v>
      </c>
      <c r="B151" s="110"/>
      <c r="C151" s="111"/>
      <c r="D151" s="29"/>
      <c r="E151" s="105"/>
      <c r="F151" s="16"/>
      <c r="G151" s="20"/>
      <c r="H151" s="81"/>
      <c r="I151" s="80"/>
      <c r="J151" s="97"/>
      <c r="K151" s="21"/>
      <c r="L151" s="104" t="e">
        <f>'Discharge Information'!#REF!</f>
        <v>#REF!</v>
      </c>
    </row>
    <row r="152" spans="1:12" ht="45" customHeight="1" x14ac:dyDescent="0.25">
      <c r="A152" s="15">
        <f t="shared" si="2"/>
        <v>140</v>
      </c>
      <c r="B152" s="110"/>
      <c r="C152" s="111"/>
      <c r="D152" s="29"/>
      <c r="E152" s="105"/>
      <c r="F152" s="16"/>
      <c r="G152" s="20"/>
      <c r="H152" s="81"/>
      <c r="I152" s="80"/>
      <c r="J152" s="97"/>
      <c r="K152" s="21"/>
      <c r="L152" s="104" t="e">
        <f>'Discharge Information'!#REF!</f>
        <v>#REF!</v>
      </c>
    </row>
    <row r="153" spans="1:12" ht="45" customHeight="1" x14ac:dyDescent="0.25">
      <c r="A153" s="15">
        <f t="shared" si="2"/>
        <v>141</v>
      </c>
      <c r="B153" s="110"/>
      <c r="C153" s="111"/>
      <c r="D153" s="29"/>
      <c r="E153" s="105"/>
      <c r="F153" s="16"/>
      <c r="G153" s="20"/>
      <c r="H153" s="81"/>
      <c r="I153" s="80"/>
      <c r="J153" s="97"/>
      <c r="K153" s="21"/>
      <c r="L153" s="104" t="e">
        <f>'Discharge Information'!#REF!</f>
        <v>#REF!</v>
      </c>
    </row>
    <row r="154" spans="1:12" ht="45" customHeight="1" x14ac:dyDescent="0.25">
      <c r="A154" s="15">
        <f t="shared" si="2"/>
        <v>142</v>
      </c>
      <c r="B154" s="110"/>
      <c r="C154" s="111"/>
      <c r="D154" s="29"/>
      <c r="E154" s="105"/>
      <c r="F154" s="16"/>
      <c r="G154" s="20"/>
      <c r="H154" s="81"/>
      <c r="I154" s="80"/>
      <c r="J154" s="97"/>
      <c r="K154" s="21"/>
      <c r="L154" s="104" t="e">
        <f>'Discharge Information'!#REF!</f>
        <v>#REF!</v>
      </c>
    </row>
    <row r="155" spans="1:12" ht="45" customHeight="1" x14ac:dyDescent="0.25">
      <c r="A155" s="15">
        <f t="shared" si="2"/>
        <v>143</v>
      </c>
      <c r="B155" s="110"/>
      <c r="C155" s="111"/>
      <c r="D155" s="29"/>
      <c r="E155" s="105"/>
      <c r="F155" s="16"/>
      <c r="G155" s="20"/>
      <c r="H155" s="81"/>
      <c r="I155" s="80"/>
      <c r="J155" s="97"/>
      <c r="K155" s="21"/>
      <c r="L155" s="104" t="e">
        <f>'Discharge Information'!#REF!</f>
        <v>#REF!</v>
      </c>
    </row>
    <row r="156" spans="1:12" ht="45" customHeight="1" x14ac:dyDescent="0.25">
      <c r="A156" s="15">
        <f t="shared" si="2"/>
        <v>144</v>
      </c>
      <c r="B156" s="110"/>
      <c r="C156" s="111"/>
      <c r="D156" s="29"/>
      <c r="E156" s="105"/>
      <c r="F156" s="16"/>
      <c r="G156" s="20"/>
      <c r="H156" s="81"/>
      <c r="I156" s="80"/>
      <c r="J156" s="97"/>
      <c r="K156" s="21"/>
      <c r="L156" s="104" t="e">
        <f>'Discharge Information'!#REF!</f>
        <v>#REF!</v>
      </c>
    </row>
    <row r="157" spans="1:12" ht="45" customHeight="1" x14ac:dyDescent="0.25">
      <c r="A157" s="15">
        <f t="shared" si="2"/>
        <v>145</v>
      </c>
      <c r="B157" s="110"/>
      <c r="C157" s="111"/>
      <c r="D157" s="29"/>
      <c r="E157" s="105"/>
      <c r="F157" s="16"/>
      <c r="G157" s="20"/>
      <c r="H157" s="81"/>
      <c r="I157" s="80"/>
      <c r="J157" s="97"/>
      <c r="K157" s="21"/>
      <c r="L157" s="104" t="e">
        <f>'Discharge Information'!#REF!</f>
        <v>#REF!</v>
      </c>
    </row>
    <row r="158" spans="1:12" ht="45" customHeight="1" x14ac:dyDescent="0.25">
      <c r="A158" s="15">
        <f t="shared" si="2"/>
        <v>146</v>
      </c>
      <c r="B158" s="110"/>
      <c r="C158" s="111"/>
      <c r="D158" s="29"/>
      <c r="E158" s="105"/>
      <c r="F158" s="16"/>
      <c r="G158" s="20"/>
      <c r="H158" s="81"/>
      <c r="I158" s="80"/>
      <c r="J158" s="97"/>
      <c r="K158" s="21"/>
      <c r="L158" s="104" t="e">
        <f>'Discharge Information'!#REF!</f>
        <v>#REF!</v>
      </c>
    </row>
    <row r="159" spans="1:12" ht="45" customHeight="1" x14ac:dyDescent="0.25">
      <c r="A159" s="15">
        <f t="shared" si="2"/>
        <v>147</v>
      </c>
      <c r="B159" s="110"/>
      <c r="C159" s="111"/>
      <c r="D159" s="29"/>
      <c r="E159" s="105"/>
      <c r="F159" s="16"/>
      <c r="G159" s="20"/>
      <c r="H159" s="81"/>
      <c r="I159" s="80"/>
      <c r="J159" s="97"/>
      <c r="K159" s="21"/>
      <c r="L159" s="104" t="e">
        <f>'Discharge Information'!#REF!</f>
        <v>#REF!</v>
      </c>
    </row>
    <row r="160" spans="1:12" ht="45" customHeight="1" x14ac:dyDescent="0.25">
      <c r="A160" s="15">
        <f t="shared" si="2"/>
        <v>148</v>
      </c>
      <c r="B160" s="110"/>
      <c r="C160" s="111"/>
      <c r="D160" s="29"/>
      <c r="E160" s="105"/>
      <c r="F160" s="16"/>
      <c r="G160" s="20"/>
      <c r="H160" s="81"/>
      <c r="I160" s="80"/>
      <c r="J160" s="97"/>
      <c r="K160" s="21"/>
      <c r="L160" s="104" t="e">
        <f>'Discharge Information'!#REF!</f>
        <v>#REF!</v>
      </c>
    </row>
    <row r="161" spans="1:12" ht="45" customHeight="1" x14ac:dyDescent="0.25">
      <c r="A161" s="15">
        <f t="shared" si="2"/>
        <v>149</v>
      </c>
      <c r="B161" s="110"/>
      <c r="C161" s="111"/>
      <c r="D161" s="29"/>
      <c r="E161" s="105"/>
      <c r="F161" s="16"/>
      <c r="G161" s="20"/>
      <c r="H161" s="81"/>
      <c r="I161" s="80"/>
      <c r="J161" s="97"/>
      <c r="K161" s="21"/>
      <c r="L161" s="104" t="e">
        <f>'Discharge Information'!#REF!</f>
        <v>#REF!</v>
      </c>
    </row>
    <row r="162" spans="1:12" ht="45" customHeight="1" x14ac:dyDescent="0.25">
      <c r="A162" s="15">
        <f t="shared" si="2"/>
        <v>150</v>
      </c>
      <c r="B162" s="110"/>
      <c r="C162" s="111"/>
      <c r="D162" s="29"/>
      <c r="E162" s="105"/>
      <c r="F162" s="16"/>
      <c r="G162" s="20"/>
      <c r="H162" s="81"/>
      <c r="I162" s="80"/>
      <c r="J162" s="97"/>
      <c r="K162" s="21"/>
      <c r="L162" s="104" t="e">
        <f>'Discharge Information'!#REF!</f>
        <v>#REF!</v>
      </c>
    </row>
    <row r="163" spans="1:12" ht="45" customHeight="1" x14ac:dyDescent="0.25">
      <c r="A163" s="15">
        <f t="shared" si="2"/>
        <v>151</v>
      </c>
      <c r="B163" s="110"/>
      <c r="C163" s="111"/>
      <c r="D163" s="29"/>
      <c r="E163" s="105"/>
      <c r="F163" s="16"/>
      <c r="G163" s="20"/>
      <c r="H163" s="81"/>
      <c r="I163" s="80"/>
      <c r="J163" s="97"/>
      <c r="K163" s="21"/>
      <c r="L163" s="104" t="e">
        <f>'Discharge Information'!#REF!</f>
        <v>#REF!</v>
      </c>
    </row>
    <row r="164" spans="1:12" ht="45" customHeight="1" x14ac:dyDescent="0.25">
      <c r="A164" s="15">
        <f t="shared" si="2"/>
        <v>152</v>
      </c>
      <c r="B164" s="110"/>
      <c r="C164" s="111"/>
      <c r="D164" s="29"/>
      <c r="E164" s="105"/>
      <c r="F164" s="16"/>
      <c r="G164" s="20"/>
      <c r="H164" s="81"/>
      <c r="I164" s="80"/>
      <c r="J164" s="97"/>
      <c r="K164" s="21"/>
      <c r="L164" s="104" t="e">
        <f>'Discharge Information'!#REF!</f>
        <v>#REF!</v>
      </c>
    </row>
    <row r="165" spans="1:12" ht="45" customHeight="1" x14ac:dyDescent="0.25">
      <c r="A165" s="15">
        <f t="shared" si="2"/>
        <v>153</v>
      </c>
      <c r="B165" s="110"/>
      <c r="C165" s="111"/>
      <c r="D165" s="29"/>
      <c r="E165" s="105"/>
      <c r="F165" s="16"/>
      <c r="G165" s="20"/>
      <c r="H165" s="81"/>
      <c r="I165" s="80"/>
      <c r="J165" s="97"/>
      <c r="K165" s="21"/>
      <c r="L165" s="104" t="e">
        <f>'Discharge Information'!#REF!</f>
        <v>#REF!</v>
      </c>
    </row>
    <row r="166" spans="1:12" ht="45" customHeight="1" x14ac:dyDescent="0.25">
      <c r="A166" s="15">
        <f t="shared" si="2"/>
        <v>154</v>
      </c>
      <c r="B166" s="110"/>
      <c r="C166" s="111"/>
      <c r="D166" s="29"/>
      <c r="E166" s="105"/>
      <c r="F166" s="16"/>
      <c r="G166" s="20"/>
      <c r="H166" s="81"/>
      <c r="I166" s="80"/>
      <c r="J166" s="97"/>
      <c r="K166" s="21"/>
      <c r="L166" s="104" t="e">
        <f>'Discharge Information'!#REF!</f>
        <v>#REF!</v>
      </c>
    </row>
    <row r="167" spans="1:12" ht="45" customHeight="1" x14ac:dyDescent="0.25">
      <c r="A167" s="15">
        <f t="shared" si="2"/>
        <v>155</v>
      </c>
      <c r="B167" s="110"/>
      <c r="C167" s="111"/>
      <c r="D167" s="29"/>
      <c r="E167" s="105"/>
      <c r="F167" s="16"/>
      <c r="G167" s="20"/>
      <c r="H167" s="81"/>
      <c r="I167" s="80"/>
      <c r="J167" s="97"/>
      <c r="K167" s="21"/>
      <c r="L167" s="104" t="e">
        <f>'Discharge Information'!#REF!</f>
        <v>#REF!</v>
      </c>
    </row>
    <row r="168" spans="1:12" ht="45" customHeight="1" x14ac:dyDescent="0.25">
      <c r="A168" s="15">
        <f t="shared" si="2"/>
        <v>156</v>
      </c>
      <c r="B168" s="110"/>
      <c r="C168" s="111"/>
      <c r="D168" s="29"/>
      <c r="E168" s="105"/>
      <c r="F168" s="16"/>
      <c r="G168" s="20"/>
      <c r="H168" s="81"/>
      <c r="I168" s="80"/>
      <c r="J168" s="97"/>
      <c r="K168" s="21"/>
      <c r="L168" s="104" t="e">
        <f>'Discharge Information'!#REF!</f>
        <v>#REF!</v>
      </c>
    </row>
    <row r="169" spans="1:12" ht="45" customHeight="1" x14ac:dyDescent="0.25">
      <c r="A169" s="15">
        <f t="shared" si="2"/>
        <v>157</v>
      </c>
      <c r="B169" s="110"/>
      <c r="C169" s="111"/>
      <c r="D169" s="29"/>
      <c r="E169" s="105"/>
      <c r="F169" s="16"/>
      <c r="G169" s="20"/>
      <c r="H169" s="81"/>
      <c r="I169" s="80"/>
      <c r="J169" s="97"/>
      <c r="K169" s="21"/>
      <c r="L169" s="104" t="e">
        <f>'Discharge Information'!#REF!</f>
        <v>#REF!</v>
      </c>
    </row>
    <row r="170" spans="1:12" ht="45" customHeight="1" x14ac:dyDescent="0.25">
      <c r="A170" s="15">
        <f t="shared" si="2"/>
        <v>158</v>
      </c>
      <c r="B170" s="110"/>
      <c r="C170" s="111"/>
      <c r="D170" s="29"/>
      <c r="E170" s="105"/>
      <c r="F170" s="16"/>
      <c r="G170" s="20"/>
      <c r="H170" s="81"/>
      <c r="I170" s="80"/>
      <c r="J170" s="97"/>
      <c r="K170" s="21"/>
      <c r="L170" s="104" t="e">
        <f>'Discharge Information'!#REF!</f>
        <v>#REF!</v>
      </c>
    </row>
    <row r="171" spans="1:12" ht="45" customHeight="1" x14ac:dyDescent="0.25">
      <c r="A171" s="15">
        <f t="shared" si="2"/>
        <v>159</v>
      </c>
      <c r="B171" s="110"/>
      <c r="C171" s="111"/>
      <c r="D171" s="29"/>
      <c r="E171" s="105"/>
      <c r="F171" s="16"/>
      <c r="G171" s="20"/>
      <c r="H171" s="81"/>
      <c r="I171" s="80"/>
      <c r="J171" s="97"/>
      <c r="K171" s="21"/>
      <c r="L171" s="104" t="e">
        <f>'Discharge Information'!#REF!</f>
        <v>#REF!</v>
      </c>
    </row>
    <row r="172" spans="1:12" ht="45" customHeight="1" x14ac:dyDescent="0.25">
      <c r="A172" s="15">
        <f t="shared" si="2"/>
        <v>160</v>
      </c>
      <c r="B172" s="110"/>
      <c r="C172" s="111"/>
      <c r="D172" s="29"/>
      <c r="E172" s="105"/>
      <c r="F172" s="16"/>
      <c r="G172" s="20"/>
      <c r="H172" s="81"/>
      <c r="I172" s="80"/>
      <c r="J172" s="97"/>
      <c r="K172" s="21"/>
      <c r="L172" s="104" t="e">
        <f>'Discharge Information'!#REF!</f>
        <v>#REF!</v>
      </c>
    </row>
    <row r="173" spans="1:12" ht="45" customHeight="1" x14ac:dyDescent="0.25">
      <c r="A173" s="15">
        <f t="shared" si="2"/>
        <v>161</v>
      </c>
      <c r="B173" s="110"/>
      <c r="C173" s="111"/>
      <c r="D173" s="29"/>
      <c r="E173" s="105"/>
      <c r="F173" s="16"/>
      <c r="G173" s="20"/>
      <c r="H173" s="81"/>
      <c r="I173" s="80"/>
      <c r="J173" s="97"/>
      <c r="K173" s="21"/>
      <c r="L173" s="104" t="e">
        <f>'Discharge Information'!#REF!</f>
        <v>#REF!</v>
      </c>
    </row>
    <row r="174" spans="1:12" ht="45" customHeight="1" x14ac:dyDescent="0.25">
      <c r="A174" s="15">
        <f t="shared" si="2"/>
        <v>162</v>
      </c>
      <c r="B174" s="110"/>
      <c r="C174" s="111"/>
      <c r="D174" s="29"/>
      <c r="E174" s="105"/>
      <c r="F174" s="16"/>
      <c r="G174" s="20"/>
      <c r="H174" s="81"/>
      <c r="I174" s="80"/>
      <c r="J174" s="97"/>
      <c r="K174" s="21"/>
      <c r="L174" s="104" t="e">
        <f>'Discharge Information'!#REF!</f>
        <v>#REF!</v>
      </c>
    </row>
    <row r="175" spans="1:12" ht="45" customHeight="1" x14ac:dyDescent="0.25">
      <c r="A175" s="15">
        <f t="shared" si="2"/>
        <v>163</v>
      </c>
      <c r="B175" s="110"/>
      <c r="C175" s="111"/>
      <c r="D175" s="29"/>
      <c r="E175" s="105"/>
      <c r="F175" s="16"/>
      <c r="G175" s="20"/>
      <c r="H175" s="81"/>
      <c r="I175" s="80"/>
      <c r="J175" s="97"/>
      <c r="K175" s="21"/>
      <c r="L175" s="104" t="e">
        <f>'Discharge Information'!#REF!</f>
        <v>#REF!</v>
      </c>
    </row>
    <row r="176" spans="1:12" ht="45" customHeight="1" x14ac:dyDescent="0.25">
      <c r="A176" s="15">
        <f t="shared" si="2"/>
        <v>164</v>
      </c>
      <c r="B176" s="110"/>
      <c r="C176" s="111"/>
      <c r="D176" s="29"/>
      <c r="E176" s="105"/>
      <c r="F176" s="16"/>
      <c r="G176" s="20"/>
      <c r="H176" s="81"/>
      <c r="I176" s="80"/>
      <c r="J176" s="97"/>
      <c r="K176" s="21"/>
      <c r="L176" s="104" t="e">
        <f>'Discharge Information'!#REF!</f>
        <v>#REF!</v>
      </c>
    </row>
    <row r="177" spans="1:12" ht="45" customHeight="1" x14ac:dyDescent="0.25">
      <c r="A177" s="15">
        <f t="shared" si="2"/>
        <v>165</v>
      </c>
      <c r="B177" s="110"/>
      <c r="C177" s="111"/>
      <c r="D177" s="29"/>
      <c r="E177" s="105"/>
      <c r="F177" s="16"/>
      <c r="G177" s="20"/>
      <c r="H177" s="81"/>
      <c r="I177" s="80"/>
      <c r="J177" s="97"/>
      <c r="K177" s="21"/>
      <c r="L177" s="104" t="e">
        <f>'Discharge Information'!#REF!</f>
        <v>#REF!</v>
      </c>
    </row>
    <row r="178" spans="1:12" ht="45" customHeight="1" x14ac:dyDescent="0.25">
      <c r="A178" s="15">
        <f t="shared" si="2"/>
        <v>166</v>
      </c>
      <c r="B178" s="110"/>
      <c r="C178" s="111"/>
      <c r="D178" s="29"/>
      <c r="E178" s="105"/>
      <c r="F178" s="16"/>
      <c r="G178" s="20"/>
      <c r="H178" s="81"/>
      <c r="I178" s="80"/>
      <c r="J178" s="97"/>
      <c r="K178" s="21"/>
      <c r="L178" s="104" t="e">
        <f>'Discharge Information'!#REF!</f>
        <v>#REF!</v>
      </c>
    </row>
    <row r="179" spans="1:12" ht="45" customHeight="1" x14ac:dyDescent="0.25">
      <c r="A179" s="15">
        <f t="shared" si="2"/>
        <v>167</v>
      </c>
      <c r="B179" s="110"/>
      <c r="C179" s="111"/>
      <c r="D179" s="29"/>
      <c r="E179" s="105"/>
      <c r="F179" s="16"/>
      <c r="G179" s="20"/>
      <c r="H179" s="81"/>
      <c r="I179" s="80"/>
      <c r="J179" s="97"/>
      <c r="K179" s="21"/>
      <c r="L179" s="104" t="e">
        <f>'Discharge Information'!#REF!</f>
        <v>#REF!</v>
      </c>
    </row>
    <row r="180" spans="1:12" ht="45" customHeight="1" x14ac:dyDescent="0.25">
      <c r="A180" s="15">
        <f t="shared" si="2"/>
        <v>168</v>
      </c>
      <c r="B180" s="110"/>
      <c r="C180" s="111"/>
      <c r="D180" s="29"/>
      <c r="E180" s="105"/>
      <c r="F180" s="16"/>
      <c r="G180" s="20"/>
      <c r="H180" s="81"/>
      <c r="I180" s="80"/>
      <c r="J180" s="97"/>
      <c r="K180" s="21"/>
      <c r="L180" s="104" t="e">
        <f>'Discharge Information'!#REF!</f>
        <v>#REF!</v>
      </c>
    </row>
    <row r="181" spans="1:12" ht="45" customHeight="1" x14ac:dyDescent="0.25">
      <c r="A181" s="15">
        <f t="shared" si="2"/>
        <v>169</v>
      </c>
      <c r="B181" s="110"/>
      <c r="C181" s="111"/>
      <c r="D181" s="29"/>
      <c r="E181" s="105"/>
      <c r="F181" s="16"/>
      <c r="G181" s="20"/>
      <c r="H181" s="81"/>
      <c r="I181" s="80"/>
      <c r="J181" s="97"/>
      <c r="K181" s="21"/>
      <c r="L181" s="104" t="e">
        <f>'Discharge Information'!#REF!</f>
        <v>#REF!</v>
      </c>
    </row>
    <row r="182" spans="1:12" ht="45" customHeight="1" x14ac:dyDescent="0.25">
      <c r="A182" s="15">
        <f t="shared" si="2"/>
        <v>170</v>
      </c>
      <c r="B182" s="110"/>
      <c r="C182" s="111"/>
      <c r="D182" s="29"/>
      <c r="E182" s="105"/>
      <c r="F182" s="16"/>
      <c r="G182" s="20"/>
      <c r="H182" s="81"/>
      <c r="I182" s="80"/>
      <c r="J182" s="97"/>
      <c r="K182" s="21"/>
      <c r="L182" s="104" t="e">
        <f>'Discharge Information'!#REF!</f>
        <v>#REF!</v>
      </c>
    </row>
    <row r="183" spans="1:12" ht="45" customHeight="1" x14ac:dyDescent="0.25">
      <c r="A183" s="15">
        <f t="shared" si="2"/>
        <v>171</v>
      </c>
      <c r="B183" s="110"/>
      <c r="C183" s="111"/>
      <c r="D183" s="29"/>
      <c r="E183" s="105"/>
      <c r="F183" s="16"/>
      <c r="G183" s="20"/>
      <c r="H183" s="81"/>
      <c r="I183" s="80"/>
      <c r="J183" s="97"/>
      <c r="K183" s="21"/>
      <c r="L183" s="104" t="e">
        <f>'Discharge Information'!#REF!</f>
        <v>#REF!</v>
      </c>
    </row>
    <row r="184" spans="1:12" ht="45" customHeight="1" x14ac:dyDescent="0.25">
      <c r="A184" s="15">
        <f t="shared" si="2"/>
        <v>172</v>
      </c>
      <c r="B184" s="110"/>
      <c r="C184" s="111"/>
      <c r="D184" s="29"/>
      <c r="E184" s="105"/>
      <c r="F184" s="16"/>
      <c r="G184" s="20"/>
      <c r="H184" s="81"/>
      <c r="I184" s="80"/>
      <c r="J184" s="97"/>
      <c r="K184" s="21"/>
      <c r="L184" s="104" t="e">
        <f>'Discharge Information'!#REF!</f>
        <v>#REF!</v>
      </c>
    </row>
    <row r="185" spans="1:12" ht="45" customHeight="1" x14ac:dyDescent="0.25">
      <c r="A185" s="15">
        <f t="shared" si="2"/>
        <v>173</v>
      </c>
      <c r="B185" s="110"/>
      <c r="C185" s="111"/>
      <c r="D185" s="29"/>
      <c r="E185" s="105"/>
      <c r="F185" s="16"/>
      <c r="G185" s="20"/>
      <c r="H185" s="81"/>
      <c r="I185" s="80"/>
      <c r="J185" s="97"/>
      <c r="K185" s="21"/>
      <c r="L185" s="104" t="e">
        <f>'Discharge Information'!#REF!</f>
        <v>#REF!</v>
      </c>
    </row>
    <row r="186" spans="1:12" ht="45" customHeight="1" x14ac:dyDescent="0.25">
      <c r="A186" s="15">
        <f t="shared" si="2"/>
        <v>174</v>
      </c>
      <c r="B186" s="110"/>
      <c r="C186" s="111"/>
      <c r="D186" s="29"/>
      <c r="E186" s="105"/>
      <c r="F186" s="16"/>
      <c r="G186" s="20"/>
      <c r="H186" s="81"/>
      <c r="I186" s="80"/>
      <c r="J186" s="97"/>
      <c r="K186" s="21"/>
      <c r="L186" s="104" t="e">
        <f>'Discharge Information'!#REF!</f>
        <v>#REF!</v>
      </c>
    </row>
    <row r="187" spans="1:12" ht="45" customHeight="1" x14ac:dyDescent="0.25">
      <c r="A187" s="15">
        <f t="shared" si="2"/>
        <v>175</v>
      </c>
      <c r="B187" s="110"/>
      <c r="C187" s="111"/>
      <c r="D187" s="29"/>
      <c r="E187" s="105"/>
      <c r="F187" s="16"/>
      <c r="G187" s="20"/>
      <c r="H187" s="81"/>
      <c r="I187" s="80"/>
      <c r="J187" s="97"/>
      <c r="K187" s="21"/>
      <c r="L187" s="104" t="e">
        <f>'Discharge Information'!#REF!</f>
        <v>#REF!</v>
      </c>
    </row>
    <row r="188" spans="1:12" ht="45" customHeight="1" x14ac:dyDescent="0.25">
      <c r="A188" s="15">
        <f t="shared" si="2"/>
        <v>176</v>
      </c>
      <c r="B188" s="110"/>
      <c r="C188" s="111"/>
      <c r="D188" s="29"/>
      <c r="E188" s="105"/>
      <c r="F188" s="16"/>
      <c r="G188" s="20"/>
      <c r="H188" s="81"/>
      <c r="I188" s="80"/>
      <c r="J188" s="97"/>
      <c r="K188" s="21"/>
      <c r="L188" s="104" t="e">
        <f>'Discharge Information'!#REF!</f>
        <v>#REF!</v>
      </c>
    </row>
    <row r="189" spans="1:12" ht="45" customHeight="1" x14ac:dyDescent="0.25">
      <c r="A189" s="15">
        <f t="shared" si="2"/>
        <v>177</v>
      </c>
      <c r="B189" s="110"/>
      <c r="C189" s="111"/>
      <c r="D189" s="29"/>
      <c r="E189" s="105"/>
      <c r="F189" s="16"/>
      <c r="G189" s="20"/>
      <c r="H189" s="81"/>
      <c r="I189" s="80"/>
      <c r="J189" s="97"/>
      <c r="K189" s="21"/>
      <c r="L189" s="104" t="e">
        <f>'Discharge Information'!#REF!</f>
        <v>#REF!</v>
      </c>
    </row>
    <row r="190" spans="1:12" ht="45" customHeight="1" x14ac:dyDescent="0.25">
      <c r="A190" s="15">
        <f t="shared" si="2"/>
        <v>178</v>
      </c>
      <c r="B190" s="110"/>
      <c r="C190" s="111"/>
      <c r="D190" s="29"/>
      <c r="E190" s="105"/>
      <c r="F190" s="16"/>
      <c r="G190" s="20"/>
      <c r="H190" s="81"/>
      <c r="I190" s="80"/>
      <c r="J190" s="97"/>
      <c r="K190" s="21"/>
      <c r="L190" s="104" t="e">
        <f>'Discharge Information'!#REF!</f>
        <v>#REF!</v>
      </c>
    </row>
    <row r="191" spans="1:12" ht="45" customHeight="1" x14ac:dyDescent="0.25">
      <c r="A191" s="15">
        <f t="shared" si="2"/>
        <v>179</v>
      </c>
      <c r="B191" s="110"/>
      <c r="C191" s="111"/>
      <c r="D191" s="29"/>
      <c r="E191" s="105"/>
      <c r="F191" s="16"/>
      <c r="G191" s="20"/>
      <c r="H191" s="81"/>
      <c r="I191" s="80"/>
      <c r="J191" s="97"/>
      <c r="K191" s="21"/>
      <c r="L191" s="104" t="e">
        <f>'Discharge Information'!#REF!</f>
        <v>#REF!</v>
      </c>
    </row>
    <row r="192" spans="1:12" ht="45" customHeight="1" x14ac:dyDescent="0.25">
      <c r="A192" s="15">
        <f t="shared" si="2"/>
        <v>180</v>
      </c>
      <c r="B192" s="110"/>
      <c r="C192" s="111"/>
      <c r="D192" s="29"/>
      <c r="E192" s="105"/>
      <c r="F192" s="16"/>
      <c r="G192" s="20"/>
      <c r="H192" s="81"/>
      <c r="I192" s="80"/>
      <c r="J192" s="97"/>
      <c r="K192" s="21"/>
      <c r="L192" s="104" t="e">
        <f>'Discharge Information'!#REF!</f>
        <v>#REF!</v>
      </c>
    </row>
    <row r="193" spans="1:12" ht="45" customHeight="1" x14ac:dyDescent="0.25">
      <c r="A193" s="15">
        <f t="shared" si="2"/>
        <v>181</v>
      </c>
      <c r="B193" s="110"/>
      <c r="C193" s="111"/>
      <c r="D193" s="29"/>
      <c r="E193" s="105"/>
      <c r="F193" s="16"/>
      <c r="G193" s="20"/>
      <c r="H193" s="81"/>
      <c r="I193" s="80"/>
      <c r="J193" s="97"/>
      <c r="K193" s="21"/>
      <c r="L193" s="104" t="e">
        <f>'Discharge Information'!#REF!</f>
        <v>#REF!</v>
      </c>
    </row>
    <row r="194" spans="1:12" ht="45" customHeight="1" x14ac:dyDescent="0.25">
      <c r="A194" s="15">
        <f t="shared" si="2"/>
        <v>182</v>
      </c>
      <c r="B194" s="110"/>
      <c r="C194" s="111"/>
      <c r="D194" s="29"/>
      <c r="E194" s="105"/>
      <c r="F194" s="16"/>
      <c r="G194" s="20"/>
      <c r="H194" s="81"/>
      <c r="I194" s="80"/>
      <c r="J194" s="97"/>
      <c r="K194" s="21"/>
      <c r="L194" s="104" t="e">
        <f>'Discharge Information'!#REF!</f>
        <v>#REF!</v>
      </c>
    </row>
    <row r="195" spans="1:12" ht="45" customHeight="1" x14ac:dyDescent="0.25">
      <c r="A195" s="15">
        <f t="shared" si="2"/>
        <v>183</v>
      </c>
      <c r="B195" s="110"/>
      <c r="C195" s="111"/>
      <c r="D195" s="29"/>
      <c r="E195" s="105"/>
      <c r="F195" s="16"/>
      <c r="G195" s="20"/>
      <c r="H195" s="81"/>
      <c r="I195" s="80"/>
      <c r="J195" s="97"/>
      <c r="K195" s="21"/>
      <c r="L195" s="104" t="e">
        <f>'Discharge Information'!#REF!</f>
        <v>#REF!</v>
      </c>
    </row>
    <row r="196" spans="1:12" ht="45" customHeight="1" x14ac:dyDescent="0.25">
      <c r="A196" s="15">
        <f t="shared" si="2"/>
        <v>184</v>
      </c>
      <c r="B196" s="110"/>
      <c r="C196" s="111"/>
      <c r="D196" s="29"/>
      <c r="E196" s="105"/>
      <c r="F196" s="16"/>
      <c r="G196" s="20"/>
      <c r="H196" s="81"/>
      <c r="I196" s="80"/>
      <c r="J196" s="97"/>
      <c r="K196" s="21"/>
      <c r="L196" s="104" t="e">
        <f>'Discharge Information'!#REF!</f>
        <v>#REF!</v>
      </c>
    </row>
    <row r="197" spans="1:12" ht="45" customHeight="1" x14ac:dyDescent="0.25">
      <c r="A197" s="15">
        <f t="shared" si="2"/>
        <v>185</v>
      </c>
      <c r="B197" s="110"/>
      <c r="C197" s="111"/>
      <c r="D197" s="29"/>
      <c r="E197" s="105"/>
      <c r="F197" s="16"/>
      <c r="G197" s="20"/>
      <c r="H197" s="81"/>
      <c r="I197" s="80"/>
      <c r="J197" s="97"/>
      <c r="K197" s="21"/>
      <c r="L197" s="104" t="e">
        <f>'Discharge Information'!#REF!</f>
        <v>#REF!</v>
      </c>
    </row>
    <row r="198" spans="1:12" ht="45" customHeight="1" x14ac:dyDescent="0.25">
      <c r="A198" s="15">
        <f t="shared" si="2"/>
        <v>186</v>
      </c>
      <c r="B198" s="110"/>
      <c r="C198" s="111"/>
      <c r="D198" s="29"/>
      <c r="E198" s="105"/>
      <c r="F198" s="16"/>
      <c r="G198" s="20"/>
      <c r="H198" s="81"/>
      <c r="I198" s="80"/>
      <c r="J198" s="97"/>
      <c r="K198" s="21"/>
      <c r="L198" s="104" t="e">
        <f>'Discharge Information'!#REF!</f>
        <v>#REF!</v>
      </c>
    </row>
    <row r="199" spans="1:12" ht="45" customHeight="1" x14ac:dyDescent="0.25">
      <c r="A199" s="15">
        <f t="shared" si="2"/>
        <v>187</v>
      </c>
      <c r="B199" s="110"/>
      <c r="C199" s="111"/>
      <c r="D199" s="29"/>
      <c r="E199" s="105"/>
      <c r="F199" s="16"/>
      <c r="G199" s="20"/>
      <c r="H199" s="81"/>
      <c r="I199" s="80"/>
      <c r="J199" s="97"/>
      <c r="K199" s="21"/>
      <c r="L199" s="104" t="e">
        <f>'Discharge Information'!#REF!</f>
        <v>#REF!</v>
      </c>
    </row>
    <row r="200" spans="1:12" ht="45" customHeight="1" x14ac:dyDescent="0.25">
      <c r="A200" s="15">
        <f t="shared" si="2"/>
        <v>188</v>
      </c>
      <c r="B200" s="110"/>
      <c r="C200" s="111"/>
      <c r="D200" s="29"/>
      <c r="E200" s="105"/>
      <c r="F200" s="16"/>
      <c r="G200" s="20"/>
      <c r="H200" s="81"/>
      <c r="I200" s="80"/>
      <c r="J200" s="97"/>
      <c r="K200" s="21"/>
      <c r="L200" s="104" t="e">
        <f>'Discharge Information'!#REF!</f>
        <v>#REF!</v>
      </c>
    </row>
    <row r="201" spans="1:12" ht="45" customHeight="1" x14ac:dyDescent="0.25">
      <c r="A201" s="15">
        <f t="shared" si="2"/>
        <v>189</v>
      </c>
      <c r="B201" s="110"/>
      <c r="C201" s="111"/>
      <c r="D201" s="29"/>
      <c r="E201" s="105"/>
      <c r="F201" s="16"/>
      <c r="G201" s="20"/>
      <c r="H201" s="81"/>
      <c r="I201" s="80"/>
      <c r="J201" s="97"/>
      <c r="K201" s="21"/>
      <c r="L201" s="104" t="e">
        <f>'Discharge Information'!#REF!</f>
        <v>#REF!</v>
      </c>
    </row>
    <row r="202" spans="1:12" ht="45" customHeight="1" x14ac:dyDescent="0.25">
      <c r="A202" s="15">
        <f t="shared" si="2"/>
        <v>190</v>
      </c>
      <c r="B202" s="110"/>
      <c r="C202" s="111"/>
      <c r="D202" s="29"/>
      <c r="E202" s="105"/>
      <c r="F202" s="16"/>
      <c r="G202" s="20"/>
      <c r="H202" s="81"/>
      <c r="I202" s="80"/>
      <c r="J202" s="97"/>
      <c r="K202" s="21"/>
      <c r="L202" s="104" t="e">
        <f>'Discharge Information'!#REF!</f>
        <v>#REF!</v>
      </c>
    </row>
    <row r="203" spans="1:12" ht="45" customHeight="1" x14ac:dyDescent="0.25">
      <c r="A203" s="15">
        <f t="shared" si="2"/>
        <v>191</v>
      </c>
      <c r="B203" s="110"/>
      <c r="C203" s="111"/>
      <c r="D203" s="29"/>
      <c r="E203" s="105"/>
      <c r="F203" s="16"/>
      <c r="G203" s="20"/>
      <c r="H203" s="81"/>
      <c r="I203" s="80"/>
      <c r="J203" s="97"/>
      <c r="K203" s="21"/>
      <c r="L203" s="104" t="e">
        <f>'Discharge Information'!#REF!</f>
        <v>#REF!</v>
      </c>
    </row>
    <row r="204" spans="1:12" ht="45" customHeight="1" x14ac:dyDescent="0.25">
      <c r="A204" s="15">
        <f t="shared" si="2"/>
        <v>192</v>
      </c>
      <c r="B204" s="110"/>
      <c r="C204" s="111"/>
      <c r="D204" s="29"/>
      <c r="E204" s="105"/>
      <c r="F204" s="16"/>
      <c r="G204" s="20"/>
      <c r="H204" s="81"/>
      <c r="I204" s="80"/>
      <c r="J204" s="97"/>
      <c r="K204" s="21"/>
      <c r="L204" s="104" t="e">
        <f>'Discharge Information'!#REF!</f>
        <v>#REF!</v>
      </c>
    </row>
    <row r="205" spans="1:12" ht="45" customHeight="1" x14ac:dyDescent="0.25">
      <c r="A205" s="15">
        <f t="shared" si="2"/>
        <v>193</v>
      </c>
      <c r="B205" s="110"/>
      <c r="C205" s="111"/>
      <c r="D205" s="29"/>
      <c r="E205" s="105"/>
      <c r="F205" s="16"/>
      <c r="G205" s="20"/>
      <c r="H205" s="81"/>
      <c r="I205" s="80"/>
      <c r="J205" s="97"/>
      <c r="K205" s="21"/>
      <c r="L205" s="104" t="e">
        <f>'Discharge Information'!#REF!</f>
        <v>#REF!</v>
      </c>
    </row>
    <row r="206" spans="1:12" ht="45" customHeight="1" x14ac:dyDescent="0.25">
      <c r="A206" s="15">
        <f t="shared" ref="A206:A269" si="3">ROW(A194)</f>
        <v>194</v>
      </c>
      <c r="B206" s="110"/>
      <c r="C206" s="111"/>
      <c r="D206" s="29"/>
      <c r="E206" s="105"/>
      <c r="F206" s="16"/>
      <c r="G206" s="20"/>
      <c r="H206" s="81"/>
      <c r="I206" s="80"/>
      <c r="J206" s="97"/>
      <c r="K206" s="21"/>
      <c r="L206" s="104" t="e">
        <f>'Discharge Information'!#REF!</f>
        <v>#REF!</v>
      </c>
    </row>
    <row r="207" spans="1:12" ht="45" customHeight="1" x14ac:dyDescent="0.25">
      <c r="A207" s="15">
        <f t="shared" si="3"/>
        <v>195</v>
      </c>
      <c r="B207" s="110"/>
      <c r="C207" s="111"/>
      <c r="D207" s="29"/>
      <c r="E207" s="105"/>
      <c r="F207" s="16"/>
      <c r="G207" s="20"/>
      <c r="H207" s="81"/>
      <c r="I207" s="80"/>
      <c r="J207" s="97"/>
      <c r="K207" s="21"/>
      <c r="L207" s="104" t="e">
        <f>'Discharge Information'!#REF!</f>
        <v>#REF!</v>
      </c>
    </row>
    <row r="208" spans="1:12" ht="45" customHeight="1" x14ac:dyDescent="0.25">
      <c r="A208" s="15">
        <f t="shared" si="3"/>
        <v>196</v>
      </c>
      <c r="B208" s="110"/>
      <c r="C208" s="111"/>
      <c r="D208" s="29"/>
      <c r="E208" s="105"/>
      <c r="F208" s="16"/>
      <c r="G208" s="20"/>
      <c r="H208" s="81"/>
      <c r="I208" s="80"/>
      <c r="J208" s="97"/>
      <c r="K208" s="21"/>
      <c r="L208" s="104" t="e">
        <f>'Discharge Information'!#REF!</f>
        <v>#REF!</v>
      </c>
    </row>
    <row r="209" spans="1:12" ht="45" customHeight="1" x14ac:dyDescent="0.25">
      <c r="A209" s="15">
        <f t="shared" si="3"/>
        <v>197</v>
      </c>
      <c r="B209" s="110"/>
      <c r="C209" s="111"/>
      <c r="D209" s="29"/>
      <c r="E209" s="105"/>
      <c r="F209" s="16"/>
      <c r="G209" s="20"/>
      <c r="H209" s="81"/>
      <c r="I209" s="80"/>
      <c r="J209" s="97"/>
      <c r="K209" s="21"/>
      <c r="L209" s="104" t="e">
        <f>'Discharge Information'!#REF!</f>
        <v>#REF!</v>
      </c>
    </row>
    <row r="210" spans="1:12" ht="45" customHeight="1" x14ac:dyDescent="0.25">
      <c r="A210" s="15">
        <f t="shared" si="3"/>
        <v>198</v>
      </c>
      <c r="B210" s="110"/>
      <c r="C210" s="111"/>
      <c r="D210" s="29"/>
      <c r="E210" s="105"/>
      <c r="F210" s="16"/>
      <c r="G210" s="20"/>
      <c r="H210" s="81"/>
      <c r="I210" s="80"/>
      <c r="J210" s="97"/>
      <c r="K210" s="21"/>
      <c r="L210" s="104" t="e">
        <f>'Discharge Information'!#REF!</f>
        <v>#REF!</v>
      </c>
    </row>
    <row r="211" spans="1:12" ht="45" customHeight="1" x14ac:dyDescent="0.25">
      <c r="A211" s="15">
        <f t="shared" si="3"/>
        <v>199</v>
      </c>
      <c r="B211" s="110"/>
      <c r="C211" s="111"/>
      <c r="D211" s="29"/>
      <c r="E211" s="105"/>
      <c r="F211" s="16"/>
      <c r="G211" s="20"/>
      <c r="H211" s="81"/>
      <c r="I211" s="80"/>
      <c r="J211" s="97"/>
      <c r="K211" s="21"/>
      <c r="L211" s="104" t="e">
        <f>'Discharge Information'!#REF!</f>
        <v>#REF!</v>
      </c>
    </row>
    <row r="212" spans="1:12" ht="45" customHeight="1" x14ac:dyDescent="0.25">
      <c r="A212" s="15">
        <f t="shared" si="3"/>
        <v>200</v>
      </c>
      <c r="B212" s="110"/>
      <c r="C212" s="111"/>
      <c r="D212" s="29"/>
      <c r="E212" s="105"/>
      <c r="F212" s="16"/>
      <c r="G212" s="20"/>
      <c r="H212" s="81"/>
      <c r="I212" s="80"/>
      <c r="J212" s="97"/>
      <c r="K212" s="21"/>
      <c r="L212" s="104" t="e">
        <f>'Discharge Information'!#REF!</f>
        <v>#REF!</v>
      </c>
    </row>
    <row r="213" spans="1:12" ht="45" customHeight="1" x14ac:dyDescent="0.25">
      <c r="A213" s="15">
        <f t="shared" si="3"/>
        <v>201</v>
      </c>
      <c r="B213" s="110"/>
      <c r="C213" s="111"/>
      <c r="D213" s="29"/>
      <c r="E213" s="105"/>
      <c r="F213" s="16"/>
      <c r="G213" s="20"/>
      <c r="H213" s="81"/>
      <c r="I213" s="80"/>
      <c r="J213" s="97"/>
      <c r="K213" s="21"/>
      <c r="L213" s="104" t="e">
        <f>'Discharge Information'!#REF!</f>
        <v>#REF!</v>
      </c>
    </row>
    <row r="214" spans="1:12" ht="45" customHeight="1" x14ac:dyDescent="0.25">
      <c r="A214" s="15">
        <f t="shared" si="3"/>
        <v>202</v>
      </c>
      <c r="B214" s="110"/>
      <c r="C214" s="111"/>
      <c r="D214" s="29"/>
      <c r="E214" s="105"/>
      <c r="F214" s="16"/>
      <c r="G214" s="20"/>
      <c r="H214" s="81"/>
      <c r="I214" s="80"/>
      <c r="J214" s="97"/>
      <c r="K214" s="21"/>
      <c r="L214" s="104" t="e">
        <f>'Discharge Information'!#REF!</f>
        <v>#REF!</v>
      </c>
    </row>
    <row r="215" spans="1:12" ht="45" customHeight="1" x14ac:dyDescent="0.25">
      <c r="A215" s="15">
        <f t="shared" si="3"/>
        <v>203</v>
      </c>
      <c r="B215" s="110"/>
      <c r="C215" s="111"/>
      <c r="D215" s="29"/>
      <c r="E215" s="105"/>
      <c r="F215" s="16"/>
      <c r="G215" s="20"/>
      <c r="H215" s="81"/>
      <c r="I215" s="80"/>
      <c r="J215" s="97"/>
      <c r="K215" s="21"/>
      <c r="L215" s="104" t="e">
        <f>'Discharge Information'!#REF!</f>
        <v>#REF!</v>
      </c>
    </row>
    <row r="216" spans="1:12" ht="45" customHeight="1" x14ac:dyDescent="0.25">
      <c r="A216" s="15">
        <f t="shared" si="3"/>
        <v>204</v>
      </c>
      <c r="B216" s="110"/>
      <c r="C216" s="111"/>
      <c r="D216" s="29"/>
      <c r="E216" s="105"/>
      <c r="F216" s="16"/>
      <c r="G216" s="20"/>
      <c r="H216" s="81"/>
      <c r="I216" s="80"/>
      <c r="J216" s="97"/>
      <c r="K216" s="21"/>
      <c r="L216" s="104" t="e">
        <f>'Discharge Information'!#REF!</f>
        <v>#REF!</v>
      </c>
    </row>
    <row r="217" spans="1:12" ht="45" customHeight="1" x14ac:dyDescent="0.25">
      <c r="A217" s="15">
        <f t="shared" si="3"/>
        <v>205</v>
      </c>
      <c r="B217" s="110"/>
      <c r="C217" s="111"/>
      <c r="D217" s="29"/>
      <c r="E217" s="105"/>
      <c r="F217" s="16"/>
      <c r="G217" s="20"/>
      <c r="H217" s="81"/>
      <c r="I217" s="80"/>
      <c r="J217" s="97"/>
      <c r="K217" s="21"/>
      <c r="L217" s="104" t="e">
        <f>'Discharge Information'!#REF!</f>
        <v>#REF!</v>
      </c>
    </row>
    <row r="218" spans="1:12" ht="45" customHeight="1" x14ac:dyDescent="0.25">
      <c r="A218" s="15">
        <f t="shared" si="3"/>
        <v>206</v>
      </c>
      <c r="B218" s="110"/>
      <c r="C218" s="111"/>
      <c r="D218" s="29"/>
      <c r="E218" s="105"/>
      <c r="F218" s="16"/>
      <c r="G218" s="20"/>
      <c r="H218" s="81"/>
      <c r="I218" s="80"/>
      <c r="J218" s="97"/>
      <c r="K218" s="21"/>
      <c r="L218" s="104" t="e">
        <f>'Discharge Information'!#REF!</f>
        <v>#REF!</v>
      </c>
    </row>
    <row r="219" spans="1:12" ht="45" customHeight="1" x14ac:dyDescent="0.25">
      <c r="A219" s="15">
        <f t="shared" si="3"/>
        <v>207</v>
      </c>
      <c r="B219" s="110"/>
      <c r="C219" s="111"/>
      <c r="D219" s="29"/>
      <c r="E219" s="105"/>
      <c r="F219" s="16"/>
      <c r="G219" s="20"/>
      <c r="H219" s="81"/>
      <c r="I219" s="80"/>
      <c r="J219" s="97"/>
      <c r="K219" s="21"/>
      <c r="L219" s="104" t="e">
        <f>'Discharge Information'!#REF!</f>
        <v>#REF!</v>
      </c>
    </row>
    <row r="220" spans="1:12" ht="45" customHeight="1" x14ac:dyDescent="0.25">
      <c r="A220" s="15">
        <f t="shared" si="3"/>
        <v>208</v>
      </c>
      <c r="B220" s="110"/>
      <c r="C220" s="111"/>
      <c r="D220" s="29"/>
      <c r="E220" s="105"/>
      <c r="F220" s="16"/>
      <c r="G220" s="20"/>
      <c r="H220" s="81"/>
      <c r="I220" s="80"/>
      <c r="J220" s="97"/>
      <c r="K220" s="21"/>
      <c r="L220" s="104" t="e">
        <f>'Discharge Information'!#REF!</f>
        <v>#REF!</v>
      </c>
    </row>
    <row r="221" spans="1:12" ht="45" customHeight="1" x14ac:dyDescent="0.25">
      <c r="A221" s="15">
        <f t="shared" si="3"/>
        <v>209</v>
      </c>
      <c r="B221" s="110"/>
      <c r="C221" s="111"/>
      <c r="D221" s="29"/>
      <c r="E221" s="105"/>
      <c r="F221" s="16"/>
      <c r="G221" s="20"/>
      <c r="H221" s="81"/>
      <c r="I221" s="80"/>
      <c r="J221" s="97"/>
      <c r="K221" s="21"/>
      <c r="L221" s="104" t="e">
        <f>'Discharge Information'!#REF!</f>
        <v>#REF!</v>
      </c>
    </row>
    <row r="222" spans="1:12" ht="45" customHeight="1" x14ac:dyDescent="0.25">
      <c r="A222" s="15">
        <f t="shared" si="3"/>
        <v>210</v>
      </c>
      <c r="B222" s="110"/>
      <c r="C222" s="111"/>
      <c r="D222" s="29"/>
      <c r="E222" s="105"/>
      <c r="F222" s="16"/>
      <c r="G222" s="20"/>
      <c r="H222" s="81"/>
      <c r="I222" s="80"/>
      <c r="J222" s="97"/>
      <c r="K222" s="21"/>
      <c r="L222" s="104" t="e">
        <f>'Discharge Information'!#REF!</f>
        <v>#REF!</v>
      </c>
    </row>
    <row r="223" spans="1:12" ht="45" customHeight="1" x14ac:dyDescent="0.25">
      <c r="A223" s="15">
        <f t="shared" si="3"/>
        <v>211</v>
      </c>
      <c r="B223" s="110"/>
      <c r="C223" s="111"/>
      <c r="D223" s="29"/>
      <c r="E223" s="105"/>
      <c r="F223" s="16"/>
      <c r="G223" s="20"/>
      <c r="H223" s="81"/>
      <c r="I223" s="80"/>
      <c r="J223" s="97"/>
      <c r="K223" s="21"/>
      <c r="L223" s="104" t="e">
        <f>'Discharge Information'!#REF!</f>
        <v>#REF!</v>
      </c>
    </row>
    <row r="224" spans="1:12" ht="45" customHeight="1" x14ac:dyDescent="0.25">
      <c r="A224" s="15">
        <f t="shared" si="3"/>
        <v>212</v>
      </c>
      <c r="B224" s="110"/>
      <c r="C224" s="111"/>
      <c r="D224" s="29"/>
      <c r="E224" s="105"/>
      <c r="F224" s="16"/>
      <c r="G224" s="20"/>
      <c r="H224" s="81"/>
      <c r="I224" s="80"/>
      <c r="J224" s="97"/>
      <c r="K224" s="21"/>
      <c r="L224" s="104" t="e">
        <f>'Discharge Information'!#REF!</f>
        <v>#REF!</v>
      </c>
    </row>
    <row r="225" spans="1:12" ht="45" customHeight="1" x14ac:dyDescent="0.25">
      <c r="A225" s="15">
        <f t="shared" si="3"/>
        <v>213</v>
      </c>
      <c r="B225" s="110"/>
      <c r="C225" s="111"/>
      <c r="D225" s="29"/>
      <c r="E225" s="105"/>
      <c r="F225" s="16"/>
      <c r="G225" s="20"/>
      <c r="H225" s="81"/>
      <c r="I225" s="80"/>
      <c r="J225" s="97"/>
      <c r="K225" s="21"/>
      <c r="L225" s="104" t="e">
        <f>'Discharge Information'!#REF!</f>
        <v>#REF!</v>
      </c>
    </row>
    <row r="226" spans="1:12" ht="45" customHeight="1" x14ac:dyDescent="0.25">
      <c r="A226" s="15">
        <f t="shared" si="3"/>
        <v>214</v>
      </c>
      <c r="B226" s="110"/>
      <c r="C226" s="111"/>
      <c r="D226" s="29"/>
      <c r="E226" s="105"/>
      <c r="F226" s="16"/>
      <c r="G226" s="20"/>
      <c r="H226" s="81"/>
      <c r="I226" s="80"/>
      <c r="J226" s="97"/>
      <c r="K226" s="21"/>
      <c r="L226" s="104" t="e">
        <f>'Discharge Information'!#REF!</f>
        <v>#REF!</v>
      </c>
    </row>
    <row r="227" spans="1:12" ht="45" customHeight="1" x14ac:dyDescent="0.25">
      <c r="A227" s="15">
        <f t="shared" si="3"/>
        <v>215</v>
      </c>
      <c r="B227" s="110"/>
      <c r="C227" s="111"/>
      <c r="D227" s="29"/>
      <c r="E227" s="105"/>
      <c r="F227" s="16"/>
      <c r="G227" s="20"/>
      <c r="H227" s="81"/>
      <c r="I227" s="80"/>
      <c r="J227" s="97"/>
      <c r="K227" s="21"/>
      <c r="L227" s="104" t="e">
        <f>'Discharge Information'!#REF!</f>
        <v>#REF!</v>
      </c>
    </row>
    <row r="228" spans="1:12" ht="45" customHeight="1" x14ac:dyDescent="0.25">
      <c r="A228" s="15">
        <f t="shared" si="3"/>
        <v>216</v>
      </c>
      <c r="B228" s="110"/>
      <c r="C228" s="111"/>
      <c r="D228" s="29"/>
      <c r="E228" s="105"/>
      <c r="F228" s="16"/>
      <c r="G228" s="20"/>
      <c r="H228" s="81"/>
      <c r="I228" s="80"/>
      <c r="J228" s="97"/>
      <c r="K228" s="21"/>
      <c r="L228" s="104" t="e">
        <f>'Discharge Information'!#REF!</f>
        <v>#REF!</v>
      </c>
    </row>
    <row r="229" spans="1:12" ht="45" customHeight="1" x14ac:dyDescent="0.25">
      <c r="A229" s="15">
        <f t="shared" si="3"/>
        <v>217</v>
      </c>
      <c r="B229" s="110"/>
      <c r="C229" s="111"/>
      <c r="D229" s="29"/>
      <c r="E229" s="105"/>
      <c r="F229" s="16"/>
      <c r="G229" s="20"/>
      <c r="H229" s="81"/>
      <c r="I229" s="80"/>
      <c r="J229" s="97"/>
      <c r="K229" s="21"/>
      <c r="L229" s="104" t="e">
        <f>'Discharge Information'!#REF!</f>
        <v>#REF!</v>
      </c>
    </row>
    <row r="230" spans="1:12" ht="45" customHeight="1" x14ac:dyDescent="0.25">
      <c r="A230" s="15">
        <f t="shared" si="3"/>
        <v>218</v>
      </c>
      <c r="B230" s="110"/>
      <c r="C230" s="111"/>
      <c r="D230" s="29"/>
      <c r="E230" s="105"/>
      <c r="F230" s="16"/>
      <c r="G230" s="20"/>
      <c r="H230" s="81"/>
      <c r="I230" s="80"/>
      <c r="J230" s="97"/>
      <c r="K230" s="21"/>
      <c r="L230" s="104" t="e">
        <f>'Discharge Information'!#REF!</f>
        <v>#REF!</v>
      </c>
    </row>
    <row r="231" spans="1:12" ht="45" customHeight="1" x14ac:dyDescent="0.25">
      <c r="A231" s="15">
        <f t="shared" si="3"/>
        <v>219</v>
      </c>
      <c r="B231" s="110"/>
      <c r="C231" s="111"/>
      <c r="D231" s="29"/>
      <c r="E231" s="105"/>
      <c r="F231" s="16"/>
      <c r="G231" s="20"/>
      <c r="H231" s="81"/>
      <c r="I231" s="80"/>
      <c r="J231" s="97"/>
      <c r="K231" s="21"/>
      <c r="L231" s="104" t="e">
        <f>'Discharge Information'!#REF!</f>
        <v>#REF!</v>
      </c>
    </row>
    <row r="232" spans="1:12" ht="45" customHeight="1" x14ac:dyDescent="0.25">
      <c r="A232" s="15">
        <f t="shared" si="3"/>
        <v>220</v>
      </c>
      <c r="B232" s="110"/>
      <c r="C232" s="111"/>
      <c r="D232" s="29"/>
      <c r="E232" s="105"/>
      <c r="F232" s="16"/>
      <c r="G232" s="20"/>
      <c r="H232" s="81"/>
      <c r="I232" s="80"/>
      <c r="J232" s="97"/>
      <c r="K232" s="21"/>
      <c r="L232" s="104" t="e">
        <f>'Discharge Information'!#REF!</f>
        <v>#REF!</v>
      </c>
    </row>
    <row r="233" spans="1:12" ht="45" customHeight="1" x14ac:dyDescent="0.25">
      <c r="A233" s="15">
        <f t="shared" si="3"/>
        <v>221</v>
      </c>
      <c r="B233" s="110"/>
      <c r="C233" s="111"/>
      <c r="D233" s="29"/>
      <c r="E233" s="105"/>
      <c r="F233" s="16"/>
      <c r="G233" s="20"/>
      <c r="H233" s="81"/>
      <c r="I233" s="80"/>
      <c r="J233" s="97"/>
      <c r="K233" s="21"/>
      <c r="L233" s="104" t="e">
        <f>'Discharge Information'!#REF!</f>
        <v>#REF!</v>
      </c>
    </row>
    <row r="234" spans="1:12" ht="45" customHeight="1" x14ac:dyDescent="0.25">
      <c r="A234" s="15">
        <f t="shared" si="3"/>
        <v>222</v>
      </c>
      <c r="B234" s="110"/>
      <c r="C234" s="111"/>
      <c r="D234" s="29"/>
      <c r="E234" s="105"/>
      <c r="F234" s="16"/>
      <c r="G234" s="20"/>
      <c r="H234" s="81"/>
      <c r="I234" s="80"/>
      <c r="J234" s="97"/>
      <c r="K234" s="21"/>
      <c r="L234" s="104" t="e">
        <f>'Discharge Information'!#REF!</f>
        <v>#REF!</v>
      </c>
    </row>
    <row r="235" spans="1:12" ht="45" customHeight="1" x14ac:dyDescent="0.25">
      <c r="A235" s="15">
        <f t="shared" si="3"/>
        <v>223</v>
      </c>
      <c r="B235" s="110"/>
      <c r="C235" s="111"/>
      <c r="D235" s="29"/>
      <c r="E235" s="105"/>
      <c r="F235" s="16"/>
      <c r="G235" s="20"/>
      <c r="H235" s="81"/>
      <c r="I235" s="80"/>
      <c r="J235" s="97"/>
      <c r="K235" s="21"/>
      <c r="L235" s="104" t="e">
        <f>'Discharge Information'!#REF!</f>
        <v>#REF!</v>
      </c>
    </row>
    <row r="236" spans="1:12" ht="45" customHeight="1" x14ac:dyDescent="0.25">
      <c r="A236" s="15">
        <f t="shared" si="3"/>
        <v>224</v>
      </c>
      <c r="B236" s="110"/>
      <c r="C236" s="111"/>
      <c r="D236" s="29"/>
      <c r="E236" s="105"/>
      <c r="F236" s="16"/>
      <c r="G236" s="20"/>
      <c r="H236" s="81"/>
      <c r="I236" s="80"/>
      <c r="J236" s="97"/>
      <c r="K236" s="21"/>
      <c r="L236" s="104" t="e">
        <f>'Discharge Information'!#REF!</f>
        <v>#REF!</v>
      </c>
    </row>
    <row r="237" spans="1:12" ht="45" customHeight="1" x14ac:dyDescent="0.25">
      <c r="A237" s="15">
        <f t="shared" si="3"/>
        <v>225</v>
      </c>
      <c r="B237" s="110"/>
      <c r="C237" s="111"/>
      <c r="D237" s="29"/>
      <c r="E237" s="105"/>
      <c r="F237" s="16"/>
      <c r="G237" s="20"/>
      <c r="H237" s="81"/>
      <c r="I237" s="80"/>
      <c r="J237" s="97"/>
      <c r="K237" s="21"/>
      <c r="L237" s="104" t="e">
        <f>'Discharge Information'!#REF!</f>
        <v>#REF!</v>
      </c>
    </row>
    <row r="238" spans="1:12" ht="45" customHeight="1" x14ac:dyDescent="0.25">
      <c r="A238" s="15">
        <f t="shared" si="3"/>
        <v>226</v>
      </c>
      <c r="B238" s="110"/>
      <c r="C238" s="111"/>
      <c r="D238" s="29"/>
      <c r="E238" s="105"/>
      <c r="F238" s="16"/>
      <c r="G238" s="20"/>
      <c r="H238" s="81"/>
      <c r="I238" s="80"/>
      <c r="J238" s="97"/>
      <c r="K238" s="21"/>
      <c r="L238" s="104" t="e">
        <f>'Discharge Information'!#REF!</f>
        <v>#REF!</v>
      </c>
    </row>
    <row r="239" spans="1:12" ht="45" customHeight="1" x14ac:dyDescent="0.25">
      <c r="A239" s="15">
        <f t="shared" si="3"/>
        <v>227</v>
      </c>
      <c r="B239" s="110"/>
      <c r="C239" s="111"/>
      <c r="D239" s="29"/>
      <c r="E239" s="105"/>
      <c r="F239" s="16"/>
      <c r="G239" s="20"/>
      <c r="H239" s="81"/>
      <c r="I239" s="80"/>
      <c r="J239" s="97"/>
      <c r="K239" s="21"/>
      <c r="L239" s="104" t="e">
        <f>'Discharge Information'!#REF!</f>
        <v>#REF!</v>
      </c>
    </row>
    <row r="240" spans="1:12" ht="45" customHeight="1" x14ac:dyDescent="0.25">
      <c r="A240" s="15">
        <f t="shared" si="3"/>
        <v>228</v>
      </c>
      <c r="B240" s="110"/>
      <c r="C240" s="111"/>
      <c r="D240" s="29"/>
      <c r="E240" s="105"/>
      <c r="F240" s="16"/>
      <c r="G240" s="20"/>
      <c r="H240" s="81"/>
      <c r="I240" s="80"/>
      <c r="J240" s="97"/>
      <c r="K240" s="21"/>
      <c r="L240" s="104" t="e">
        <f>'Discharge Information'!#REF!</f>
        <v>#REF!</v>
      </c>
    </row>
    <row r="241" spans="1:12" ht="45" customHeight="1" x14ac:dyDescent="0.25">
      <c r="A241" s="15">
        <f t="shared" si="3"/>
        <v>229</v>
      </c>
      <c r="B241" s="110"/>
      <c r="C241" s="111"/>
      <c r="D241" s="29"/>
      <c r="E241" s="105"/>
      <c r="F241" s="16"/>
      <c r="G241" s="20"/>
      <c r="H241" s="81"/>
      <c r="I241" s="80"/>
      <c r="J241" s="97"/>
      <c r="K241" s="21"/>
      <c r="L241" s="104" t="e">
        <f>'Discharge Information'!#REF!</f>
        <v>#REF!</v>
      </c>
    </row>
    <row r="242" spans="1:12" ht="45" customHeight="1" x14ac:dyDescent="0.25">
      <c r="A242" s="15">
        <f t="shared" si="3"/>
        <v>230</v>
      </c>
      <c r="B242" s="110"/>
      <c r="C242" s="111"/>
      <c r="D242" s="29"/>
      <c r="E242" s="105"/>
      <c r="F242" s="16"/>
      <c r="G242" s="20"/>
      <c r="H242" s="81"/>
      <c r="I242" s="80"/>
      <c r="J242" s="97"/>
      <c r="K242" s="21"/>
      <c r="L242" s="104" t="e">
        <f>'Discharge Information'!#REF!</f>
        <v>#REF!</v>
      </c>
    </row>
    <row r="243" spans="1:12" ht="45" customHeight="1" x14ac:dyDescent="0.25">
      <c r="A243" s="15">
        <f t="shared" si="3"/>
        <v>231</v>
      </c>
      <c r="B243" s="110"/>
      <c r="C243" s="111"/>
      <c r="D243" s="29"/>
      <c r="E243" s="105"/>
      <c r="F243" s="16"/>
      <c r="G243" s="20"/>
      <c r="H243" s="81"/>
      <c r="I243" s="80"/>
      <c r="J243" s="97"/>
      <c r="K243" s="21"/>
      <c r="L243" s="104" t="e">
        <f>'Discharge Information'!#REF!</f>
        <v>#REF!</v>
      </c>
    </row>
    <row r="244" spans="1:12" ht="45" customHeight="1" x14ac:dyDescent="0.25">
      <c r="A244" s="15">
        <f t="shared" si="3"/>
        <v>232</v>
      </c>
      <c r="B244" s="110"/>
      <c r="C244" s="111"/>
      <c r="D244" s="29"/>
      <c r="E244" s="105"/>
      <c r="F244" s="16"/>
      <c r="G244" s="20"/>
      <c r="H244" s="81"/>
      <c r="I244" s="80"/>
      <c r="J244" s="97"/>
      <c r="K244" s="21"/>
      <c r="L244" s="104" t="e">
        <f>'Discharge Information'!#REF!</f>
        <v>#REF!</v>
      </c>
    </row>
    <row r="245" spans="1:12" ht="45" customHeight="1" x14ac:dyDescent="0.25">
      <c r="A245" s="15">
        <f t="shared" si="3"/>
        <v>233</v>
      </c>
      <c r="B245" s="110"/>
      <c r="C245" s="111"/>
      <c r="D245" s="29"/>
      <c r="E245" s="105"/>
      <c r="F245" s="16"/>
      <c r="G245" s="20"/>
      <c r="H245" s="81"/>
      <c r="I245" s="80"/>
      <c r="J245" s="97"/>
      <c r="K245" s="21"/>
      <c r="L245" s="104" t="e">
        <f>'Discharge Information'!#REF!</f>
        <v>#REF!</v>
      </c>
    </row>
    <row r="246" spans="1:12" ht="45" customHeight="1" x14ac:dyDescent="0.25">
      <c r="A246" s="15">
        <f t="shared" si="3"/>
        <v>234</v>
      </c>
      <c r="B246" s="110"/>
      <c r="C246" s="111"/>
      <c r="D246" s="29"/>
      <c r="E246" s="105"/>
      <c r="F246" s="16"/>
      <c r="G246" s="20"/>
      <c r="H246" s="81"/>
      <c r="I246" s="80"/>
      <c r="J246" s="97"/>
      <c r="K246" s="21"/>
      <c r="L246" s="104" t="e">
        <f>'Discharge Information'!#REF!</f>
        <v>#REF!</v>
      </c>
    </row>
    <row r="247" spans="1:12" ht="45" customHeight="1" x14ac:dyDescent="0.25">
      <c r="A247" s="15">
        <f t="shared" si="3"/>
        <v>235</v>
      </c>
      <c r="B247" s="110"/>
      <c r="C247" s="111"/>
      <c r="D247" s="29"/>
      <c r="E247" s="105"/>
      <c r="F247" s="16"/>
      <c r="G247" s="20"/>
      <c r="H247" s="81"/>
      <c r="I247" s="80"/>
      <c r="J247" s="97"/>
      <c r="K247" s="21"/>
      <c r="L247" s="104" t="e">
        <f>'Discharge Information'!#REF!</f>
        <v>#REF!</v>
      </c>
    </row>
    <row r="248" spans="1:12" ht="45" customHeight="1" x14ac:dyDescent="0.25">
      <c r="A248" s="15">
        <f t="shared" si="3"/>
        <v>236</v>
      </c>
      <c r="B248" s="110"/>
      <c r="C248" s="111"/>
      <c r="D248" s="29"/>
      <c r="E248" s="105"/>
      <c r="F248" s="16"/>
      <c r="G248" s="20"/>
      <c r="H248" s="81"/>
      <c r="I248" s="80"/>
      <c r="J248" s="97"/>
      <c r="K248" s="21"/>
      <c r="L248" s="104" t="e">
        <f>'Discharge Information'!#REF!</f>
        <v>#REF!</v>
      </c>
    </row>
    <row r="249" spans="1:12" ht="45" customHeight="1" x14ac:dyDescent="0.25">
      <c r="A249" s="15">
        <f t="shared" si="3"/>
        <v>237</v>
      </c>
      <c r="B249" s="110"/>
      <c r="C249" s="111"/>
      <c r="D249" s="29"/>
      <c r="E249" s="105"/>
      <c r="F249" s="16"/>
      <c r="G249" s="20"/>
      <c r="H249" s="81"/>
      <c r="I249" s="80"/>
      <c r="J249" s="97"/>
      <c r="K249" s="21"/>
      <c r="L249" s="104" t="e">
        <f>'Discharge Information'!#REF!</f>
        <v>#REF!</v>
      </c>
    </row>
    <row r="250" spans="1:12" ht="45" customHeight="1" x14ac:dyDescent="0.25">
      <c r="A250" s="15">
        <f t="shared" si="3"/>
        <v>238</v>
      </c>
      <c r="B250" s="110"/>
      <c r="C250" s="111"/>
      <c r="D250" s="29"/>
      <c r="E250" s="105"/>
      <c r="F250" s="16"/>
      <c r="G250" s="20"/>
      <c r="H250" s="81"/>
      <c r="I250" s="80"/>
      <c r="J250" s="97"/>
      <c r="K250" s="21"/>
      <c r="L250" s="104" t="e">
        <f>'Discharge Information'!#REF!</f>
        <v>#REF!</v>
      </c>
    </row>
    <row r="251" spans="1:12" ht="45" customHeight="1" x14ac:dyDescent="0.25">
      <c r="A251" s="15">
        <f t="shared" si="3"/>
        <v>239</v>
      </c>
      <c r="B251" s="110"/>
      <c r="C251" s="111"/>
      <c r="D251" s="29"/>
      <c r="E251" s="105"/>
      <c r="F251" s="16"/>
      <c r="G251" s="20"/>
      <c r="H251" s="81"/>
      <c r="I251" s="80"/>
      <c r="J251" s="97"/>
      <c r="K251" s="21"/>
      <c r="L251" s="104" t="e">
        <f>'Discharge Information'!#REF!</f>
        <v>#REF!</v>
      </c>
    </row>
    <row r="252" spans="1:12" ht="45" customHeight="1" x14ac:dyDescent="0.25">
      <c r="A252" s="15">
        <f t="shared" si="3"/>
        <v>240</v>
      </c>
      <c r="B252" s="110"/>
      <c r="C252" s="111"/>
      <c r="D252" s="29"/>
      <c r="E252" s="105"/>
      <c r="F252" s="16"/>
      <c r="G252" s="20"/>
      <c r="H252" s="81"/>
      <c r="I252" s="80"/>
      <c r="J252" s="97"/>
      <c r="K252" s="21"/>
      <c r="L252" s="104" t="e">
        <f>'Discharge Information'!#REF!</f>
        <v>#REF!</v>
      </c>
    </row>
    <row r="253" spans="1:12" ht="45" customHeight="1" x14ac:dyDescent="0.25">
      <c r="A253" s="15">
        <f t="shared" si="3"/>
        <v>241</v>
      </c>
      <c r="B253" s="110"/>
      <c r="C253" s="111"/>
      <c r="D253" s="29"/>
      <c r="E253" s="105"/>
      <c r="F253" s="16"/>
      <c r="G253" s="20"/>
      <c r="H253" s="81"/>
      <c r="I253" s="80"/>
      <c r="J253" s="97"/>
      <c r="K253" s="21"/>
      <c r="L253" s="104" t="e">
        <f>'Discharge Information'!#REF!</f>
        <v>#REF!</v>
      </c>
    </row>
    <row r="254" spans="1:12" ht="45" customHeight="1" x14ac:dyDescent="0.25">
      <c r="A254" s="15">
        <f t="shared" si="3"/>
        <v>242</v>
      </c>
      <c r="B254" s="110"/>
      <c r="C254" s="111"/>
      <c r="D254" s="29"/>
      <c r="E254" s="105"/>
      <c r="F254" s="16"/>
      <c r="G254" s="20"/>
      <c r="H254" s="81"/>
      <c r="I254" s="80"/>
      <c r="J254" s="97"/>
      <c r="K254" s="21"/>
      <c r="L254" s="104" t="e">
        <f>'Discharge Information'!#REF!</f>
        <v>#REF!</v>
      </c>
    </row>
    <row r="255" spans="1:12" ht="45" customHeight="1" x14ac:dyDescent="0.25">
      <c r="A255" s="15">
        <f t="shared" si="3"/>
        <v>243</v>
      </c>
      <c r="B255" s="110"/>
      <c r="C255" s="111"/>
      <c r="D255" s="29"/>
      <c r="E255" s="105"/>
      <c r="F255" s="16"/>
      <c r="G255" s="20"/>
      <c r="H255" s="81"/>
      <c r="I255" s="80"/>
      <c r="J255" s="97"/>
      <c r="K255" s="21"/>
      <c r="L255" s="104" t="e">
        <f>'Discharge Information'!#REF!</f>
        <v>#REF!</v>
      </c>
    </row>
    <row r="256" spans="1:12" ht="45" customHeight="1" x14ac:dyDescent="0.25">
      <c r="A256" s="15">
        <f t="shared" si="3"/>
        <v>244</v>
      </c>
      <c r="B256" s="110"/>
      <c r="C256" s="111"/>
      <c r="D256" s="29"/>
      <c r="E256" s="105"/>
      <c r="F256" s="16"/>
      <c r="G256" s="20"/>
      <c r="H256" s="81"/>
      <c r="I256" s="80"/>
      <c r="J256" s="97"/>
      <c r="K256" s="21"/>
      <c r="L256" s="104" t="e">
        <f>'Discharge Information'!#REF!</f>
        <v>#REF!</v>
      </c>
    </row>
    <row r="257" spans="1:12" ht="45" customHeight="1" x14ac:dyDescent="0.25">
      <c r="A257" s="15">
        <f t="shared" si="3"/>
        <v>245</v>
      </c>
      <c r="B257" s="110"/>
      <c r="C257" s="111"/>
      <c r="D257" s="29"/>
      <c r="E257" s="105"/>
      <c r="F257" s="16"/>
      <c r="G257" s="20"/>
      <c r="H257" s="81"/>
      <c r="I257" s="80"/>
      <c r="J257" s="97"/>
      <c r="K257" s="21"/>
      <c r="L257" s="104" t="e">
        <f>'Discharge Information'!#REF!</f>
        <v>#REF!</v>
      </c>
    </row>
    <row r="258" spans="1:12" ht="45" customHeight="1" x14ac:dyDescent="0.25">
      <c r="A258" s="15">
        <f t="shared" si="3"/>
        <v>246</v>
      </c>
      <c r="B258" s="110"/>
      <c r="C258" s="111"/>
      <c r="D258" s="29"/>
      <c r="E258" s="105"/>
      <c r="F258" s="16"/>
      <c r="G258" s="20"/>
      <c r="H258" s="81"/>
      <c r="I258" s="80"/>
      <c r="J258" s="97"/>
      <c r="K258" s="21"/>
      <c r="L258" s="104" t="e">
        <f>'Discharge Information'!#REF!</f>
        <v>#REF!</v>
      </c>
    </row>
    <row r="259" spans="1:12" ht="45" customHeight="1" x14ac:dyDescent="0.25">
      <c r="A259" s="15">
        <f t="shared" si="3"/>
        <v>247</v>
      </c>
      <c r="B259" s="110"/>
      <c r="C259" s="111"/>
      <c r="D259" s="29"/>
      <c r="E259" s="105"/>
      <c r="F259" s="16"/>
      <c r="G259" s="20"/>
      <c r="H259" s="81"/>
      <c r="I259" s="80"/>
      <c r="J259" s="97"/>
      <c r="K259" s="21"/>
      <c r="L259" s="104" t="e">
        <f>'Discharge Information'!#REF!</f>
        <v>#REF!</v>
      </c>
    </row>
    <row r="260" spans="1:12" ht="45" customHeight="1" x14ac:dyDescent="0.25">
      <c r="A260" s="15">
        <f t="shared" si="3"/>
        <v>248</v>
      </c>
      <c r="B260" s="110"/>
      <c r="C260" s="111"/>
      <c r="D260" s="29"/>
      <c r="E260" s="105"/>
      <c r="F260" s="16"/>
      <c r="G260" s="20"/>
      <c r="H260" s="81"/>
      <c r="I260" s="80"/>
      <c r="J260" s="97"/>
      <c r="K260" s="21"/>
      <c r="L260" s="104" t="e">
        <f>'Discharge Information'!#REF!</f>
        <v>#REF!</v>
      </c>
    </row>
    <row r="261" spans="1:12" ht="45" customHeight="1" x14ac:dyDescent="0.25">
      <c r="A261" s="15">
        <f t="shared" si="3"/>
        <v>249</v>
      </c>
      <c r="B261" s="110"/>
      <c r="C261" s="111"/>
      <c r="D261" s="29"/>
      <c r="E261" s="105"/>
      <c r="F261" s="16"/>
      <c r="G261" s="20"/>
      <c r="H261" s="81"/>
      <c r="I261" s="80"/>
      <c r="J261" s="97"/>
      <c r="K261" s="21"/>
      <c r="L261" s="104" t="e">
        <f>'Discharge Information'!#REF!</f>
        <v>#REF!</v>
      </c>
    </row>
    <row r="262" spans="1:12" ht="45" customHeight="1" x14ac:dyDescent="0.25">
      <c r="A262" s="15">
        <f t="shared" si="3"/>
        <v>250</v>
      </c>
      <c r="B262" s="110"/>
      <c r="C262" s="111"/>
      <c r="D262" s="29"/>
      <c r="E262" s="105"/>
      <c r="F262" s="16"/>
      <c r="G262" s="20"/>
      <c r="H262" s="81"/>
      <c r="I262" s="80"/>
      <c r="J262" s="97"/>
      <c r="K262" s="21"/>
      <c r="L262" s="104" t="e">
        <f>'Discharge Information'!#REF!</f>
        <v>#REF!</v>
      </c>
    </row>
    <row r="263" spans="1:12" ht="45" customHeight="1" x14ac:dyDescent="0.25">
      <c r="A263" s="15">
        <f t="shared" si="3"/>
        <v>251</v>
      </c>
      <c r="B263" s="110"/>
      <c r="C263" s="111"/>
      <c r="D263" s="29"/>
      <c r="E263" s="105"/>
      <c r="F263" s="16"/>
      <c r="G263" s="20"/>
      <c r="H263" s="81"/>
      <c r="I263" s="80"/>
      <c r="J263" s="97"/>
      <c r="K263" s="21"/>
      <c r="L263" s="104" t="e">
        <f>'Discharge Information'!#REF!</f>
        <v>#REF!</v>
      </c>
    </row>
    <row r="264" spans="1:12" ht="45" customHeight="1" x14ac:dyDescent="0.25">
      <c r="A264" s="15">
        <f t="shared" si="3"/>
        <v>252</v>
      </c>
      <c r="B264" s="110"/>
      <c r="C264" s="111"/>
      <c r="D264" s="29"/>
      <c r="E264" s="105"/>
      <c r="F264" s="16"/>
      <c r="G264" s="20"/>
      <c r="H264" s="81"/>
      <c r="I264" s="80"/>
      <c r="J264" s="97"/>
      <c r="K264" s="21"/>
      <c r="L264" s="104" t="e">
        <f>'Discharge Information'!#REF!</f>
        <v>#REF!</v>
      </c>
    </row>
    <row r="265" spans="1:12" ht="45" customHeight="1" x14ac:dyDescent="0.25">
      <c r="A265" s="15">
        <f t="shared" si="3"/>
        <v>253</v>
      </c>
      <c r="B265" s="110"/>
      <c r="C265" s="111"/>
      <c r="D265" s="29"/>
      <c r="E265" s="105"/>
      <c r="F265" s="16"/>
      <c r="G265" s="20"/>
      <c r="H265" s="81"/>
      <c r="I265" s="80"/>
      <c r="J265" s="97"/>
      <c r="K265" s="21"/>
      <c r="L265" s="104" t="e">
        <f>'Discharge Information'!#REF!</f>
        <v>#REF!</v>
      </c>
    </row>
    <row r="266" spans="1:12" ht="45" customHeight="1" x14ac:dyDescent="0.25">
      <c r="A266" s="15">
        <f t="shared" si="3"/>
        <v>254</v>
      </c>
      <c r="B266" s="110"/>
      <c r="C266" s="111"/>
      <c r="D266" s="29"/>
      <c r="E266" s="105"/>
      <c r="F266" s="16"/>
      <c r="G266" s="20"/>
      <c r="H266" s="81"/>
      <c r="I266" s="80"/>
      <c r="J266" s="97"/>
      <c r="K266" s="21"/>
      <c r="L266" s="104" t="e">
        <f>'Discharge Information'!#REF!</f>
        <v>#REF!</v>
      </c>
    </row>
    <row r="267" spans="1:12" ht="45" customHeight="1" x14ac:dyDescent="0.25">
      <c r="A267" s="15">
        <f t="shared" si="3"/>
        <v>255</v>
      </c>
      <c r="B267" s="110"/>
      <c r="C267" s="111"/>
      <c r="D267" s="29"/>
      <c r="E267" s="105"/>
      <c r="F267" s="16"/>
      <c r="G267" s="20"/>
      <c r="H267" s="81"/>
      <c r="I267" s="80"/>
      <c r="J267" s="97"/>
      <c r="K267" s="21"/>
      <c r="L267" s="104" t="e">
        <f>'Discharge Information'!#REF!</f>
        <v>#REF!</v>
      </c>
    </row>
    <row r="268" spans="1:12" ht="45" customHeight="1" x14ac:dyDescent="0.25">
      <c r="A268" s="15">
        <f t="shared" si="3"/>
        <v>256</v>
      </c>
      <c r="B268" s="110"/>
      <c r="C268" s="111"/>
      <c r="D268" s="29"/>
      <c r="E268" s="105"/>
      <c r="F268" s="16"/>
      <c r="G268" s="20"/>
      <c r="H268" s="81"/>
      <c r="I268" s="80"/>
      <c r="J268" s="97"/>
      <c r="K268" s="21"/>
      <c r="L268" s="104" t="e">
        <f>'Discharge Information'!#REF!</f>
        <v>#REF!</v>
      </c>
    </row>
    <row r="269" spans="1:12" ht="45" customHeight="1" x14ac:dyDescent="0.25">
      <c r="A269" s="15">
        <f t="shared" si="3"/>
        <v>257</v>
      </c>
      <c r="B269" s="110"/>
      <c r="C269" s="111"/>
      <c r="D269" s="29"/>
      <c r="E269" s="105"/>
      <c r="F269" s="16"/>
      <c r="G269" s="20"/>
      <c r="H269" s="81"/>
      <c r="I269" s="80"/>
      <c r="J269" s="97"/>
      <c r="K269" s="21"/>
      <c r="L269" s="104" t="e">
        <f>'Discharge Information'!#REF!</f>
        <v>#REF!</v>
      </c>
    </row>
    <row r="270" spans="1:12" ht="45" customHeight="1" x14ac:dyDescent="0.25">
      <c r="A270" s="15">
        <f t="shared" ref="A270:A333" si="4">ROW(A258)</f>
        <v>258</v>
      </c>
      <c r="B270" s="110"/>
      <c r="C270" s="111"/>
      <c r="D270" s="29"/>
      <c r="E270" s="105"/>
      <c r="F270" s="16"/>
      <c r="G270" s="20"/>
      <c r="H270" s="81"/>
      <c r="I270" s="80"/>
      <c r="J270" s="97"/>
      <c r="K270" s="21"/>
      <c r="L270" s="104" t="e">
        <f>'Discharge Information'!#REF!</f>
        <v>#REF!</v>
      </c>
    </row>
    <row r="271" spans="1:12" ht="45" customHeight="1" x14ac:dyDescent="0.25">
      <c r="A271" s="15">
        <f t="shared" si="4"/>
        <v>259</v>
      </c>
      <c r="B271" s="110"/>
      <c r="C271" s="111"/>
      <c r="D271" s="29"/>
      <c r="E271" s="105"/>
      <c r="F271" s="16"/>
      <c r="G271" s="20"/>
      <c r="H271" s="81"/>
      <c r="I271" s="80"/>
      <c r="J271" s="97"/>
      <c r="K271" s="21"/>
      <c r="L271" s="104" t="e">
        <f>'Discharge Information'!#REF!</f>
        <v>#REF!</v>
      </c>
    </row>
    <row r="272" spans="1:12" ht="45" customHeight="1" x14ac:dyDescent="0.25">
      <c r="A272" s="15">
        <f t="shared" si="4"/>
        <v>260</v>
      </c>
      <c r="B272" s="110"/>
      <c r="C272" s="111"/>
      <c r="D272" s="29"/>
      <c r="E272" s="105"/>
      <c r="F272" s="16"/>
      <c r="G272" s="20"/>
      <c r="H272" s="81"/>
      <c r="I272" s="80"/>
      <c r="J272" s="97"/>
      <c r="K272" s="21"/>
      <c r="L272" s="104" t="e">
        <f>'Discharge Information'!#REF!</f>
        <v>#REF!</v>
      </c>
    </row>
    <row r="273" spans="1:12" ht="45" customHeight="1" x14ac:dyDescent="0.25">
      <c r="A273" s="15">
        <f t="shared" si="4"/>
        <v>261</v>
      </c>
      <c r="B273" s="110"/>
      <c r="C273" s="111"/>
      <c r="D273" s="29"/>
      <c r="E273" s="105"/>
      <c r="F273" s="16"/>
      <c r="G273" s="20"/>
      <c r="H273" s="81"/>
      <c r="I273" s="80"/>
      <c r="J273" s="97"/>
      <c r="K273" s="21"/>
      <c r="L273" s="104" t="e">
        <f>'Discharge Information'!#REF!</f>
        <v>#REF!</v>
      </c>
    </row>
    <row r="274" spans="1:12" ht="45" customHeight="1" x14ac:dyDescent="0.25">
      <c r="A274" s="15">
        <f t="shared" si="4"/>
        <v>262</v>
      </c>
      <c r="B274" s="110"/>
      <c r="C274" s="111"/>
      <c r="D274" s="29"/>
      <c r="E274" s="105"/>
      <c r="F274" s="16"/>
      <c r="G274" s="20"/>
      <c r="H274" s="81"/>
      <c r="I274" s="80"/>
      <c r="J274" s="97"/>
      <c r="K274" s="21"/>
      <c r="L274" s="104" t="e">
        <f>'Discharge Information'!#REF!</f>
        <v>#REF!</v>
      </c>
    </row>
    <row r="275" spans="1:12" ht="45" customHeight="1" x14ac:dyDescent="0.25">
      <c r="A275" s="15">
        <f t="shared" si="4"/>
        <v>263</v>
      </c>
      <c r="B275" s="110"/>
      <c r="C275" s="111"/>
      <c r="D275" s="29"/>
      <c r="E275" s="105"/>
      <c r="F275" s="16"/>
      <c r="G275" s="20"/>
      <c r="H275" s="81"/>
      <c r="I275" s="80"/>
      <c r="J275" s="97"/>
      <c r="K275" s="21"/>
      <c r="L275" s="104" t="e">
        <f>'Discharge Information'!#REF!</f>
        <v>#REF!</v>
      </c>
    </row>
    <row r="276" spans="1:12" ht="45" customHeight="1" x14ac:dyDescent="0.25">
      <c r="A276" s="15">
        <f t="shared" si="4"/>
        <v>264</v>
      </c>
      <c r="B276" s="110"/>
      <c r="C276" s="111"/>
      <c r="D276" s="29"/>
      <c r="E276" s="105"/>
      <c r="F276" s="16"/>
      <c r="G276" s="20"/>
      <c r="H276" s="81"/>
      <c r="I276" s="80"/>
      <c r="J276" s="97"/>
      <c r="K276" s="21"/>
      <c r="L276" s="104" t="e">
        <f>'Discharge Information'!#REF!</f>
        <v>#REF!</v>
      </c>
    </row>
    <row r="277" spans="1:12" ht="45" customHeight="1" x14ac:dyDescent="0.25">
      <c r="A277" s="15">
        <f t="shared" si="4"/>
        <v>265</v>
      </c>
      <c r="B277" s="110"/>
      <c r="C277" s="111"/>
      <c r="D277" s="29"/>
      <c r="E277" s="105"/>
      <c r="F277" s="16"/>
      <c r="G277" s="20"/>
      <c r="H277" s="81"/>
      <c r="I277" s="80"/>
      <c r="J277" s="97"/>
      <c r="K277" s="21"/>
      <c r="L277" s="104" t="e">
        <f>'Discharge Information'!#REF!</f>
        <v>#REF!</v>
      </c>
    </row>
    <row r="278" spans="1:12" ht="45" customHeight="1" x14ac:dyDescent="0.25">
      <c r="A278" s="15">
        <f t="shared" si="4"/>
        <v>266</v>
      </c>
      <c r="B278" s="110"/>
      <c r="C278" s="111"/>
      <c r="D278" s="29"/>
      <c r="E278" s="105"/>
      <c r="F278" s="16"/>
      <c r="G278" s="20"/>
      <c r="H278" s="81"/>
      <c r="I278" s="80"/>
      <c r="J278" s="97"/>
      <c r="K278" s="21"/>
      <c r="L278" s="104" t="e">
        <f>'Discharge Information'!#REF!</f>
        <v>#REF!</v>
      </c>
    </row>
    <row r="279" spans="1:12" ht="45" customHeight="1" x14ac:dyDescent="0.25">
      <c r="A279" s="15">
        <f t="shared" si="4"/>
        <v>267</v>
      </c>
      <c r="B279" s="110"/>
      <c r="C279" s="111"/>
      <c r="D279" s="29"/>
      <c r="E279" s="105"/>
      <c r="F279" s="16"/>
      <c r="G279" s="20"/>
      <c r="H279" s="81"/>
      <c r="I279" s="80"/>
      <c r="J279" s="97"/>
      <c r="K279" s="21"/>
      <c r="L279" s="104" t="e">
        <f>'Discharge Information'!#REF!</f>
        <v>#REF!</v>
      </c>
    </row>
    <row r="280" spans="1:12" ht="45" customHeight="1" x14ac:dyDescent="0.25">
      <c r="A280" s="15">
        <f t="shared" si="4"/>
        <v>268</v>
      </c>
      <c r="B280" s="110"/>
      <c r="C280" s="111"/>
      <c r="D280" s="29"/>
      <c r="E280" s="105"/>
      <c r="F280" s="16"/>
      <c r="G280" s="20"/>
      <c r="H280" s="81"/>
      <c r="I280" s="80"/>
      <c r="J280" s="97"/>
      <c r="K280" s="21"/>
      <c r="L280" s="104" t="e">
        <f>'Discharge Information'!#REF!</f>
        <v>#REF!</v>
      </c>
    </row>
    <row r="281" spans="1:12" ht="45" customHeight="1" x14ac:dyDescent="0.25">
      <c r="A281" s="15">
        <f t="shared" si="4"/>
        <v>269</v>
      </c>
      <c r="B281" s="110"/>
      <c r="C281" s="111"/>
      <c r="D281" s="29"/>
      <c r="E281" s="105"/>
      <c r="F281" s="16"/>
      <c r="G281" s="20"/>
      <c r="H281" s="81"/>
      <c r="I281" s="80"/>
      <c r="J281" s="97"/>
      <c r="K281" s="21"/>
      <c r="L281" s="104" t="e">
        <f>'Discharge Information'!#REF!</f>
        <v>#REF!</v>
      </c>
    </row>
    <row r="282" spans="1:12" ht="45" customHeight="1" x14ac:dyDescent="0.25">
      <c r="A282" s="15">
        <f t="shared" si="4"/>
        <v>270</v>
      </c>
      <c r="B282" s="110"/>
      <c r="C282" s="111"/>
      <c r="D282" s="29"/>
      <c r="E282" s="105"/>
      <c r="F282" s="16"/>
      <c r="G282" s="20"/>
      <c r="H282" s="81"/>
      <c r="I282" s="80"/>
      <c r="J282" s="97"/>
      <c r="K282" s="21"/>
      <c r="L282" s="104" t="e">
        <f>'Discharge Information'!#REF!</f>
        <v>#REF!</v>
      </c>
    </row>
    <row r="283" spans="1:12" ht="45" customHeight="1" x14ac:dyDescent="0.25">
      <c r="A283" s="15">
        <f t="shared" si="4"/>
        <v>271</v>
      </c>
      <c r="B283" s="110"/>
      <c r="C283" s="111"/>
      <c r="D283" s="29"/>
      <c r="E283" s="105"/>
      <c r="F283" s="16"/>
      <c r="G283" s="20"/>
      <c r="H283" s="81"/>
      <c r="I283" s="80"/>
      <c r="J283" s="97"/>
      <c r="K283" s="21"/>
      <c r="L283" s="104" t="e">
        <f>'Discharge Information'!#REF!</f>
        <v>#REF!</v>
      </c>
    </row>
    <row r="284" spans="1:12" ht="45" customHeight="1" x14ac:dyDescent="0.25">
      <c r="A284" s="15">
        <f t="shared" si="4"/>
        <v>272</v>
      </c>
      <c r="B284" s="110"/>
      <c r="C284" s="111"/>
      <c r="D284" s="29"/>
      <c r="E284" s="105"/>
      <c r="F284" s="16"/>
      <c r="G284" s="20"/>
      <c r="H284" s="81"/>
      <c r="I284" s="80"/>
      <c r="J284" s="97"/>
      <c r="K284" s="21"/>
      <c r="L284" s="104" t="e">
        <f>'Discharge Information'!#REF!</f>
        <v>#REF!</v>
      </c>
    </row>
    <row r="285" spans="1:12" ht="45" customHeight="1" x14ac:dyDescent="0.25">
      <c r="A285" s="15">
        <f t="shared" si="4"/>
        <v>273</v>
      </c>
      <c r="B285" s="110"/>
      <c r="C285" s="111"/>
      <c r="D285" s="29"/>
      <c r="E285" s="105"/>
      <c r="F285" s="16"/>
      <c r="G285" s="20"/>
      <c r="H285" s="81"/>
      <c r="I285" s="80"/>
      <c r="J285" s="97"/>
      <c r="K285" s="21"/>
      <c r="L285" s="104" t="e">
        <f>'Discharge Information'!#REF!</f>
        <v>#REF!</v>
      </c>
    </row>
    <row r="286" spans="1:12" ht="45" customHeight="1" x14ac:dyDescent="0.25">
      <c r="A286" s="15">
        <f t="shared" si="4"/>
        <v>274</v>
      </c>
      <c r="B286" s="110"/>
      <c r="C286" s="111"/>
      <c r="D286" s="29"/>
      <c r="E286" s="105"/>
      <c r="F286" s="16"/>
      <c r="G286" s="20"/>
      <c r="H286" s="81"/>
      <c r="I286" s="80"/>
      <c r="J286" s="97"/>
      <c r="K286" s="21"/>
      <c r="L286" s="104" t="e">
        <f>'Discharge Information'!#REF!</f>
        <v>#REF!</v>
      </c>
    </row>
    <row r="287" spans="1:12" ht="45" customHeight="1" x14ac:dyDescent="0.25">
      <c r="A287" s="15">
        <f t="shared" si="4"/>
        <v>275</v>
      </c>
      <c r="B287" s="110"/>
      <c r="C287" s="111"/>
      <c r="D287" s="29"/>
      <c r="E287" s="105"/>
      <c r="F287" s="16"/>
      <c r="G287" s="20"/>
      <c r="H287" s="81"/>
      <c r="I287" s="80"/>
      <c r="J287" s="97"/>
      <c r="K287" s="21"/>
      <c r="L287" s="104" t="e">
        <f>'Discharge Information'!#REF!</f>
        <v>#REF!</v>
      </c>
    </row>
    <row r="288" spans="1:12" ht="45" customHeight="1" x14ac:dyDescent="0.25">
      <c r="A288" s="15">
        <f t="shared" si="4"/>
        <v>276</v>
      </c>
      <c r="B288" s="110"/>
      <c r="C288" s="111"/>
      <c r="D288" s="29"/>
      <c r="E288" s="105"/>
      <c r="F288" s="16"/>
      <c r="G288" s="20"/>
      <c r="H288" s="81"/>
      <c r="I288" s="80"/>
      <c r="J288" s="97"/>
      <c r="K288" s="21"/>
      <c r="L288" s="104" t="e">
        <f>'Discharge Information'!#REF!</f>
        <v>#REF!</v>
      </c>
    </row>
    <row r="289" spans="1:12" ht="45" customHeight="1" x14ac:dyDescent="0.25">
      <c r="A289" s="15">
        <f t="shared" si="4"/>
        <v>277</v>
      </c>
      <c r="B289" s="110"/>
      <c r="C289" s="111"/>
      <c r="D289" s="29"/>
      <c r="E289" s="105"/>
      <c r="F289" s="16"/>
      <c r="G289" s="20"/>
      <c r="H289" s="81"/>
      <c r="I289" s="80"/>
      <c r="J289" s="97"/>
      <c r="K289" s="21"/>
      <c r="L289" s="104" t="e">
        <f>'Discharge Information'!#REF!</f>
        <v>#REF!</v>
      </c>
    </row>
    <row r="290" spans="1:12" ht="45" customHeight="1" x14ac:dyDescent="0.25">
      <c r="A290" s="15">
        <f t="shared" si="4"/>
        <v>278</v>
      </c>
      <c r="B290" s="110"/>
      <c r="C290" s="111"/>
      <c r="D290" s="29"/>
      <c r="E290" s="105"/>
      <c r="F290" s="16"/>
      <c r="G290" s="20"/>
      <c r="H290" s="81"/>
      <c r="I290" s="80"/>
      <c r="J290" s="97"/>
      <c r="K290" s="21"/>
      <c r="L290" s="104" t="e">
        <f>'Discharge Information'!#REF!</f>
        <v>#REF!</v>
      </c>
    </row>
    <row r="291" spans="1:12" ht="45" customHeight="1" x14ac:dyDescent="0.25">
      <c r="A291" s="15">
        <f t="shared" si="4"/>
        <v>279</v>
      </c>
      <c r="B291" s="110"/>
      <c r="C291" s="111"/>
      <c r="D291" s="29"/>
      <c r="E291" s="105"/>
      <c r="F291" s="16"/>
      <c r="G291" s="20"/>
      <c r="H291" s="81"/>
      <c r="I291" s="80"/>
      <c r="J291" s="97"/>
      <c r="K291" s="21"/>
      <c r="L291" s="104" t="e">
        <f>'Discharge Information'!#REF!</f>
        <v>#REF!</v>
      </c>
    </row>
    <row r="292" spans="1:12" ht="45" customHeight="1" x14ac:dyDescent="0.25">
      <c r="A292" s="15">
        <f t="shared" si="4"/>
        <v>280</v>
      </c>
      <c r="B292" s="110"/>
      <c r="C292" s="111"/>
      <c r="D292" s="29"/>
      <c r="E292" s="105"/>
      <c r="F292" s="16"/>
      <c r="G292" s="20"/>
      <c r="H292" s="81"/>
      <c r="I292" s="80"/>
      <c r="J292" s="97"/>
      <c r="K292" s="21"/>
      <c r="L292" s="104" t="e">
        <f>'Discharge Information'!#REF!</f>
        <v>#REF!</v>
      </c>
    </row>
    <row r="293" spans="1:12" ht="45" customHeight="1" x14ac:dyDescent="0.25">
      <c r="A293" s="15">
        <f t="shared" si="4"/>
        <v>281</v>
      </c>
      <c r="B293" s="110"/>
      <c r="C293" s="111"/>
      <c r="D293" s="29"/>
      <c r="E293" s="105"/>
      <c r="F293" s="16"/>
      <c r="G293" s="20"/>
      <c r="H293" s="81"/>
      <c r="I293" s="80"/>
      <c r="J293" s="97"/>
      <c r="K293" s="21"/>
      <c r="L293" s="104" t="e">
        <f>'Discharge Information'!#REF!</f>
        <v>#REF!</v>
      </c>
    </row>
    <row r="294" spans="1:12" ht="45" customHeight="1" x14ac:dyDescent="0.25">
      <c r="A294" s="15">
        <f t="shared" si="4"/>
        <v>282</v>
      </c>
      <c r="B294" s="110"/>
      <c r="C294" s="111"/>
      <c r="D294" s="29"/>
      <c r="E294" s="105"/>
      <c r="F294" s="16"/>
      <c r="G294" s="20"/>
      <c r="H294" s="81"/>
      <c r="I294" s="80"/>
      <c r="J294" s="97"/>
      <c r="K294" s="21"/>
      <c r="L294" s="104" t="e">
        <f>'Discharge Information'!#REF!</f>
        <v>#REF!</v>
      </c>
    </row>
    <row r="295" spans="1:12" ht="45" customHeight="1" x14ac:dyDescent="0.25">
      <c r="A295" s="15">
        <f t="shared" si="4"/>
        <v>283</v>
      </c>
      <c r="B295" s="110"/>
      <c r="C295" s="111"/>
      <c r="D295" s="29"/>
      <c r="E295" s="105"/>
      <c r="F295" s="16"/>
      <c r="G295" s="20"/>
      <c r="H295" s="81"/>
      <c r="I295" s="80"/>
      <c r="J295" s="97"/>
      <c r="K295" s="21"/>
      <c r="L295" s="104" t="e">
        <f>'Discharge Information'!#REF!</f>
        <v>#REF!</v>
      </c>
    </row>
    <row r="296" spans="1:12" ht="45" customHeight="1" x14ac:dyDescent="0.25">
      <c r="A296" s="15">
        <f t="shared" si="4"/>
        <v>284</v>
      </c>
      <c r="B296" s="110"/>
      <c r="C296" s="111"/>
      <c r="D296" s="29"/>
      <c r="E296" s="105"/>
      <c r="F296" s="16"/>
      <c r="G296" s="20"/>
      <c r="H296" s="81"/>
      <c r="I296" s="80"/>
      <c r="J296" s="97"/>
      <c r="K296" s="21"/>
      <c r="L296" s="104" t="e">
        <f>'Discharge Information'!#REF!</f>
        <v>#REF!</v>
      </c>
    </row>
    <row r="297" spans="1:12" ht="45" customHeight="1" x14ac:dyDescent="0.25">
      <c r="A297" s="15">
        <f t="shared" si="4"/>
        <v>285</v>
      </c>
      <c r="B297" s="110"/>
      <c r="C297" s="111"/>
      <c r="D297" s="29"/>
      <c r="E297" s="105"/>
      <c r="F297" s="16"/>
      <c r="G297" s="20"/>
      <c r="H297" s="81"/>
      <c r="I297" s="80"/>
      <c r="J297" s="97"/>
      <c r="K297" s="21"/>
      <c r="L297" s="104" t="e">
        <f>'Discharge Information'!#REF!</f>
        <v>#REF!</v>
      </c>
    </row>
    <row r="298" spans="1:12" ht="45" customHeight="1" x14ac:dyDescent="0.25">
      <c r="A298" s="15">
        <f t="shared" si="4"/>
        <v>286</v>
      </c>
      <c r="B298" s="110"/>
      <c r="C298" s="111"/>
      <c r="D298" s="29"/>
      <c r="E298" s="105"/>
      <c r="F298" s="16"/>
      <c r="G298" s="20"/>
      <c r="H298" s="81"/>
      <c r="I298" s="80"/>
      <c r="J298" s="97"/>
      <c r="K298" s="21"/>
      <c r="L298" s="104" t="e">
        <f>'Discharge Information'!#REF!</f>
        <v>#REF!</v>
      </c>
    </row>
    <row r="299" spans="1:12" ht="45" customHeight="1" x14ac:dyDescent="0.25">
      <c r="A299" s="15">
        <f t="shared" si="4"/>
        <v>287</v>
      </c>
      <c r="B299" s="110"/>
      <c r="C299" s="111"/>
      <c r="D299" s="29"/>
      <c r="E299" s="105"/>
      <c r="F299" s="16"/>
      <c r="G299" s="20"/>
      <c r="H299" s="81"/>
      <c r="I299" s="80"/>
      <c r="J299" s="97"/>
      <c r="K299" s="21"/>
      <c r="L299" s="104" t="e">
        <f>'Discharge Information'!#REF!</f>
        <v>#REF!</v>
      </c>
    </row>
    <row r="300" spans="1:12" ht="45" customHeight="1" x14ac:dyDescent="0.25">
      <c r="A300" s="15">
        <f t="shared" si="4"/>
        <v>288</v>
      </c>
      <c r="B300" s="110"/>
      <c r="C300" s="111"/>
      <c r="D300" s="29"/>
      <c r="E300" s="105"/>
      <c r="F300" s="16"/>
      <c r="G300" s="20"/>
      <c r="H300" s="81"/>
      <c r="I300" s="80"/>
      <c r="J300" s="97"/>
      <c r="K300" s="21"/>
      <c r="L300" s="104" t="e">
        <f>'Discharge Information'!#REF!</f>
        <v>#REF!</v>
      </c>
    </row>
    <row r="301" spans="1:12" ht="45" customHeight="1" x14ac:dyDescent="0.25">
      <c r="A301" s="15">
        <f t="shared" si="4"/>
        <v>289</v>
      </c>
      <c r="B301" s="110"/>
      <c r="C301" s="111"/>
      <c r="D301" s="29"/>
      <c r="E301" s="105"/>
      <c r="F301" s="16"/>
      <c r="G301" s="20"/>
      <c r="H301" s="81"/>
      <c r="I301" s="80"/>
      <c r="J301" s="97"/>
      <c r="K301" s="21"/>
      <c r="L301" s="104" t="e">
        <f>'Discharge Information'!#REF!</f>
        <v>#REF!</v>
      </c>
    </row>
    <row r="302" spans="1:12" ht="45" customHeight="1" x14ac:dyDescent="0.25">
      <c r="A302" s="15">
        <f t="shared" si="4"/>
        <v>290</v>
      </c>
      <c r="B302" s="110"/>
      <c r="C302" s="111"/>
      <c r="D302" s="29"/>
      <c r="E302" s="105"/>
      <c r="F302" s="16"/>
      <c r="G302" s="20"/>
      <c r="H302" s="81"/>
      <c r="I302" s="80"/>
      <c r="J302" s="97"/>
      <c r="K302" s="21"/>
      <c r="L302" s="104" t="e">
        <f>'Discharge Information'!#REF!</f>
        <v>#REF!</v>
      </c>
    </row>
    <row r="303" spans="1:12" ht="45" customHeight="1" x14ac:dyDescent="0.25">
      <c r="A303" s="15">
        <f t="shared" si="4"/>
        <v>291</v>
      </c>
      <c r="B303" s="110"/>
      <c r="C303" s="111"/>
      <c r="D303" s="29"/>
      <c r="E303" s="105"/>
      <c r="F303" s="16"/>
      <c r="G303" s="20"/>
      <c r="H303" s="81"/>
      <c r="I303" s="80"/>
      <c r="J303" s="97"/>
      <c r="K303" s="21"/>
      <c r="L303" s="104" t="e">
        <f>'Discharge Information'!#REF!</f>
        <v>#REF!</v>
      </c>
    </row>
    <row r="304" spans="1:12" ht="45" customHeight="1" x14ac:dyDescent="0.25">
      <c r="A304" s="15">
        <f t="shared" si="4"/>
        <v>292</v>
      </c>
      <c r="B304" s="110"/>
      <c r="C304" s="111"/>
      <c r="D304" s="29"/>
      <c r="E304" s="105"/>
      <c r="F304" s="16"/>
      <c r="G304" s="20"/>
      <c r="H304" s="81"/>
      <c r="I304" s="80"/>
      <c r="J304" s="97"/>
      <c r="K304" s="21"/>
      <c r="L304" s="104" t="e">
        <f>'Discharge Information'!#REF!</f>
        <v>#REF!</v>
      </c>
    </row>
    <row r="305" spans="1:12" ht="45" customHeight="1" x14ac:dyDescent="0.25">
      <c r="A305" s="15">
        <f t="shared" si="4"/>
        <v>293</v>
      </c>
      <c r="B305" s="110"/>
      <c r="C305" s="111"/>
      <c r="D305" s="29"/>
      <c r="E305" s="105"/>
      <c r="F305" s="16"/>
      <c r="G305" s="20"/>
      <c r="H305" s="81"/>
      <c r="I305" s="80"/>
      <c r="J305" s="97"/>
      <c r="K305" s="21"/>
      <c r="L305" s="104" t="e">
        <f>'Discharge Information'!#REF!</f>
        <v>#REF!</v>
      </c>
    </row>
    <row r="306" spans="1:12" ht="45" customHeight="1" x14ac:dyDescent="0.25">
      <c r="A306" s="15">
        <f t="shared" si="4"/>
        <v>294</v>
      </c>
      <c r="B306" s="110"/>
      <c r="C306" s="111"/>
      <c r="D306" s="29"/>
      <c r="E306" s="105"/>
      <c r="F306" s="16"/>
      <c r="G306" s="20"/>
      <c r="H306" s="81"/>
      <c r="I306" s="80"/>
      <c r="J306" s="97"/>
      <c r="K306" s="21"/>
      <c r="L306" s="104" t="e">
        <f>'Discharge Information'!#REF!</f>
        <v>#REF!</v>
      </c>
    </row>
    <row r="307" spans="1:12" ht="45" customHeight="1" x14ac:dyDescent="0.25">
      <c r="A307" s="15">
        <f t="shared" si="4"/>
        <v>295</v>
      </c>
      <c r="B307" s="110"/>
      <c r="C307" s="111"/>
      <c r="D307" s="29"/>
      <c r="E307" s="105"/>
      <c r="F307" s="16"/>
      <c r="G307" s="20"/>
      <c r="H307" s="81"/>
      <c r="I307" s="80"/>
      <c r="J307" s="97"/>
      <c r="K307" s="21"/>
      <c r="L307" s="104" t="e">
        <f>'Discharge Information'!#REF!</f>
        <v>#REF!</v>
      </c>
    </row>
    <row r="308" spans="1:12" ht="45" customHeight="1" x14ac:dyDescent="0.25">
      <c r="A308" s="15">
        <f t="shared" si="4"/>
        <v>296</v>
      </c>
      <c r="B308" s="110"/>
      <c r="C308" s="111"/>
      <c r="D308" s="29"/>
      <c r="E308" s="105"/>
      <c r="F308" s="16"/>
      <c r="G308" s="20"/>
      <c r="H308" s="81"/>
      <c r="I308" s="80"/>
      <c r="J308" s="97"/>
      <c r="K308" s="21"/>
      <c r="L308" s="104" t="e">
        <f>'Discharge Information'!#REF!</f>
        <v>#REF!</v>
      </c>
    </row>
    <row r="309" spans="1:12" ht="45" customHeight="1" x14ac:dyDescent="0.25">
      <c r="A309" s="15">
        <f t="shared" si="4"/>
        <v>297</v>
      </c>
      <c r="B309" s="110"/>
      <c r="C309" s="111"/>
      <c r="D309" s="29"/>
      <c r="E309" s="105"/>
      <c r="F309" s="16"/>
      <c r="G309" s="20"/>
      <c r="H309" s="81"/>
      <c r="I309" s="80"/>
      <c r="J309" s="97"/>
      <c r="K309" s="21"/>
      <c r="L309" s="104" t="e">
        <f>'Discharge Information'!#REF!</f>
        <v>#REF!</v>
      </c>
    </row>
    <row r="310" spans="1:12" ht="45" customHeight="1" x14ac:dyDescent="0.25">
      <c r="A310" s="15">
        <f t="shared" si="4"/>
        <v>298</v>
      </c>
      <c r="B310" s="110"/>
      <c r="C310" s="111"/>
      <c r="D310" s="29"/>
      <c r="E310" s="105"/>
      <c r="F310" s="16"/>
      <c r="G310" s="20"/>
      <c r="H310" s="81"/>
      <c r="I310" s="80"/>
      <c r="J310" s="97"/>
      <c r="K310" s="21"/>
      <c r="L310" s="104" t="e">
        <f>'Discharge Information'!#REF!</f>
        <v>#REF!</v>
      </c>
    </row>
    <row r="311" spans="1:12" ht="45" customHeight="1" x14ac:dyDescent="0.25">
      <c r="A311" s="15">
        <f t="shared" si="4"/>
        <v>299</v>
      </c>
      <c r="B311" s="110"/>
      <c r="C311" s="111"/>
      <c r="D311" s="29"/>
      <c r="E311" s="105"/>
      <c r="F311" s="16"/>
      <c r="G311" s="20"/>
      <c r="H311" s="81"/>
      <c r="I311" s="80"/>
      <c r="J311" s="97"/>
      <c r="K311" s="21"/>
      <c r="L311" s="104" t="e">
        <f>'Discharge Information'!#REF!</f>
        <v>#REF!</v>
      </c>
    </row>
    <row r="312" spans="1:12" ht="45" customHeight="1" x14ac:dyDescent="0.25">
      <c r="A312" s="15">
        <f t="shared" si="4"/>
        <v>300</v>
      </c>
      <c r="B312" s="110"/>
      <c r="C312" s="111"/>
      <c r="D312" s="29"/>
      <c r="E312" s="105"/>
      <c r="F312" s="16"/>
      <c r="G312" s="20"/>
      <c r="H312" s="81"/>
      <c r="I312" s="80"/>
      <c r="J312" s="97"/>
      <c r="K312" s="21"/>
      <c r="L312" s="104" t="e">
        <f>'Discharge Information'!#REF!</f>
        <v>#REF!</v>
      </c>
    </row>
    <row r="313" spans="1:12" ht="45" customHeight="1" x14ac:dyDescent="0.25">
      <c r="A313" s="15">
        <f t="shared" si="4"/>
        <v>301</v>
      </c>
      <c r="B313" s="110"/>
      <c r="C313" s="111"/>
      <c r="D313" s="29"/>
      <c r="E313" s="105"/>
      <c r="F313" s="16"/>
      <c r="G313" s="20"/>
      <c r="H313" s="81"/>
      <c r="I313" s="80"/>
      <c r="J313" s="97"/>
      <c r="K313" s="21"/>
      <c r="L313" s="104" t="e">
        <f>'Discharge Information'!#REF!</f>
        <v>#REF!</v>
      </c>
    </row>
    <row r="314" spans="1:12" ht="45" customHeight="1" x14ac:dyDescent="0.25">
      <c r="A314" s="15">
        <f t="shared" si="4"/>
        <v>302</v>
      </c>
      <c r="B314" s="110"/>
      <c r="C314" s="111"/>
      <c r="D314" s="29"/>
      <c r="E314" s="105"/>
      <c r="F314" s="16"/>
      <c r="G314" s="20"/>
      <c r="H314" s="81"/>
      <c r="I314" s="80"/>
      <c r="J314" s="97"/>
      <c r="K314" s="21"/>
      <c r="L314" s="104" t="e">
        <f>'Discharge Information'!#REF!</f>
        <v>#REF!</v>
      </c>
    </row>
    <row r="315" spans="1:12" ht="45" customHeight="1" x14ac:dyDescent="0.25">
      <c r="A315" s="15">
        <f t="shared" si="4"/>
        <v>303</v>
      </c>
      <c r="B315" s="110"/>
      <c r="C315" s="111"/>
      <c r="D315" s="29"/>
      <c r="E315" s="105"/>
      <c r="F315" s="16"/>
      <c r="G315" s="20"/>
      <c r="H315" s="81"/>
      <c r="I315" s="80"/>
      <c r="J315" s="97"/>
      <c r="K315" s="21"/>
      <c r="L315" s="104" t="e">
        <f>'Discharge Information'!#REF!</f>
        <v>#REF!</v>
      </c>
    </row>
    <row r="316" spans="1:12" ht="45" customHeight="1" x14ac:dyDescent="0.25">
      <c r="A316" s="15">
        <f t="shared" si="4"/>
        <v>304</v>
      </c>
      <c r="B316" s="110"/>
      <c r="C316" s="111"/>
      <c r="D316" s="29"/>
      <c r="E316" s="105"/>
      <c r="F316" s="16"/>
      <c r="G316" s="20"/>
      <c r="H316" s="81"/>
      <c r="I316" s="80"/>
      <c r="J316" s="97"/>
      <c r="K316" s="21"/>
      <c r="L316" s="104" t="e">
        <f>'Discharge Information'!#REF!</f>
        <v>#REF!</v>
      </c>
    </row>
    <row r="317" spans="1:12" ht="45" customHeight="1" x14ac:dyDescent="0.25">
      <c r="A317" s="15">
        <f t="shared" si="4"/>
        <v>305</v>
      </c>
      <c r="B317" s="110"/>
      <c r="C317" s="111"/>
      <c r="D317" s="29"/>
      <c r="E317" s="105"/>
      <c r="F317" s="16"/>
      <c r="G317" s="20"/>
      <c r="H317" s="81"/>
      <c r="I317" s="80"/>
      <c r="J317" s="97"/>
      <c r="K317" s="21"/>
      <c r="L317" s="104" t="e">
        <f>'Discharge Information'!#REF!</f>
        <v>#REF!</v>
      </c>
    </row>
    <row r="318" spans="1:12" ht="45" customHeight="1" x14ac:dyDescent="0.25">
      <c r="A318" s="15">
        <f t="shared" si="4"/>
        <v>306</v>
      </c>
      <c r="B318" s="110"/>
      <c r="C318" s="111"/>
      <c r="D318" s="29"/>
      <c r="E318" s="105"/>
      <c r="F318" s="16"/>
      <c r="G318" s="20"/>
      <c r="H318" s="81"/>
      <c r="I318" s="80"/>
      <c r="J318" s="97"/>
      <c r="K318" s="21"/>
      <c r="L318" s="104" t="e">
        <f>'Discharge Information'!#REF!</f>
        <v>#REF!</v>
      </c>
    </row>
    <row r="319" spans="1:12" ht="45" customHeight="1" x14ac:dyDescent="0.25">
      <c r="A319" s="15">
        <f t="shared" si="4"/>
        <v>307</v>
      </c>
      <c r="B319" s="110"/>
      <c r="C319" s="111"/>
      <c r="D319" s="29"/>
      <c r="E319" s="105"/>
      <c r="F319" s="16"/>
      <c r="G319" s="20"/>
      <c r="H319" s="81"/>
      <c r="I319" s="80"/>
      <c r="J319" s="97"/>
      <c r="K319" s="21"/>
      <c r="L319" s="104" t="e">
        <f>'Discharge Information'!#REF!</f>
        <v>#REF!</v>
      </c>
    </row>
    <row r="320" spans="1:12" ht="45" customHeight="1" x14ac:dyDescent="0.25">
      <c r="A320" s="15">
        <f t="shared" si="4"/>
        <v>308</v>
      </c>
      <c r="B320" s="110"/>
      <c r="C320" s="111"/>
      <c r="D320" s="29"/>
      <c r="E320" s="105"/>
      <c r="F320" s="16"/>
      <c r="G320" s="20"/>
      <c r="H320" s="81"/>
      <c r="I320" s="80"/>
      <c r="J320" s="97"/>
      <c r="K320" s="21"/>
      <c r="L320" s="104" t="e">
        <f>'Discharge Information'!#REF!</f>
        <v>#REF!</v>
      </c>
    </row>
    <row r="321" spans="1:12" ht="45" customHeight="1" x14ac:dyDescent="0.25">
      <c r="A321" s="15">
        <f t="shared" si="4"/>
        <v>309</v>
      </c>
      <c r="B321" s="110"/>
      <c r="C321" s="111"/>
      <c r="D321" s="29"/>
      <c r="E321" s="105"/>
      <c r="F321" s="16"/>
      <c r="G321" s="20"/>
      <c r="H321" s="81"/>
      <c r="I321" s="80"/>
      <c r="J321" s="97"/>
      <c r="K321" s="21"/>
      <c r="L321" s="104" t="e">
        <f>'Discharge Information'!#REF!</f>
        <v>#REF!</v>
      </c>
    </row>
    <row r="322" spans="1:12" ht="45" customHeight="1" x14ac:dyDescent="0.25">
      <c r="A322" s="15">
        <f t="shared" si="4"/>
        <v>310</v>
      </c>
      <c r="B322" s="110"/>
      <c r="C322" s="111"/>
      <c r="D322" s="29"/>
      <c r="E322" s="105"/>
      <c r="F322" s="16"/>
      <c r="G322" s="20"/>
      <c r="H322" s="81"/>
      <c r="I322" s="80"/>
      <c r="J322" s="97"/>
      <c r="K322" s="21"/>
      <c r="L322" s="104" t="e">
        <f>'Discharge Information'!#REF!</f>
        <v>#REF!</v>
      </c>
    </row>
    <row r="323" spans="1:12" ht="45" customHeight="1" x14ac:dyDescent="0.25">
      <c r="A323" s="15">
        <f t="shared" si="4"/>
        <v>311</v>
      </c>
      <c r="B323" s="110"/>
      <c r="C323" s="111"/>
      <c r="D323" s="29"/>
      <c r="E323" s="105"/>
      <c r="F323" s="16"/>
      <c r="G323" s="20"/>
      <c r="H323" s="81"/>
      <c r="I323" s="80"/>
      <c r="J323" s="97"/>
      <c r="K323" s="21"/>
      <c r="L323" s="104" t="e">
        <f>'Discharge Information'!#REF!</f>
        <v>#REF!</v>
      </c>
    </row>
    <row r="324" spans="1:12" ht="45" customHeight="1" x14ac:dyDescent="0.25">
      <c r="A324" s="15">
        <f t="shared" si="4"/>
        <v>312</v>
      </c>
      <c r="B324" s="110"/>
      <c r="C324" s="111"/>
      <c r="D324" s="29"/>
      <c r="E324" s="105"/>
      <c r="F324" s="16"/>
      <c r="G324" s="20"/>
      <c r="H324" s="81"/>
      <c r="I324" s="80"/>
      <c r="J324" s="97"/>
      <c r="K324" s="21"/>
      <c r="L324" s="104" t="e">
        <f>'Discharge Information'!#REF!</f>
        <v>#REF!</v>
      </c>
    </row>
    <row r="325" spans="1:12" ht="45" customHeight="1" x14ac:dyDescent="0.25">
      <c r="A325" s="15">
        <f t="shared" si="4"/>
        <v>313</v>
      </c>
      <c r="B325" s="110"/>
      <c r="C325" s="111"/>
      <c r="D325" s="29"/>
      <c r="E325" s="105"/>
      <c r="F325" s="16"/>
      <c r="G325" s="20"/>
      <c r="H325" s="81"/>
      <c r="I325" s="80"/>
      <c r="J325" s="97"/>
      <c r="K325" s="21"/>
      <c r="L325" s="104" t="e">
        <f>'Discharge Information'!#REF!</f>
        <v>#REF!</v>
      </c>
    </row>
    <row r="326" spans="1:12" ht="45" customHeight="1" x14ac:dyDescent="0.25">
      <c r="A326" s="15">
        <f t="shared" si="4"/>
        <v>314</v>
      </c>
      <c r="B326" s="110"/>
      <c r="C326" s="111"/>
      <c r="D326" s="29"/>
      <c r="E326" s="105"/>
      <c r="F326" s="16"/>
      <c r="G326" s="20"/>
      <c r="H326" s="81"/>
      <c r="I326" s="80"/>
      <c r="J326" s="97"/>
      <c r="K326" s="21"/>
      <c r="L326" s="104" t="e">
        <f>'Discharge Information'!#REF!</f>
        <v>#REF!</v>
      </c>
    </row>
    <row r="327" spans="1:12" ht="45" customHeight="1" x14ac:dyDescent="0.25">
      <c r="A327" s="15">
        <f t="shared" si="4"/>
        <v>315</v>
      </c>
      <c r="B327" s="110"/>
      <c r="C327" s="111"/>
      <c r="D327" s="29"/>
      <c r="E327" s="105"/>
      <c r="F327" s="16"/>
      <c r="G327" s="20"/>
      <c r="H327" s="81"/>
      <c r="I327" s="80"/>
      <c r="J327" s="97"/>
      <c r="K327" s="21"/>
      <c r="L327" s="104" t="e">
        <f>'Discharge Information'!#REF!</f>
        <v>#REF!</v>
      </c>
    </row>
    <row r="328" spans="1:12" ht="45" customHeight="1" x14ac:dyDescent="0.25">
      <c r="A328" s="15">
        <f t="shared" si="4"/>
        <v>316</v>
      </c>
      <c r="B328" s="110"/>
      <c r="C328" s="111"/>
      <c r="D328" s="29"/>
      <c r="E328" s="105"/>
      <c r="F328" s="16"/>
      <c r="G328" s="20"/>
      <c r="H328" s="81"/>
      <c r="I328" s="80"/>
      <c r="J328" s="97"/>
      <c r="K328" s="21"/>
      <c r="L328" s="104" t="e">
        <f>'Discharge Information'!#REF!</f>
        <v>#REF!</v>
      </c>
    </row>
    <row r="329" spans="1:12" ht="45" customHeight="1" x14ac:dyDescent="0.25">
      <c r="A329" s="15">
        <f t="shared" si="4"/>
        <v>317</v>
      </c>
      <c r="B329" s="110"/>
      <c r="C329" s="111"/>
      <c r="D329" s="29"/>
      <c r="E329" s="105"/>
      <c r="F329" s="16"/>
      <c r="G329" s="20"/>
      <c r="H329" s="81"/>
      <c r="I329" s="80"/>
      <c r="J329" s="97"/>
      <c r="K329" s="21"/>
      <c r="L329" s="104" t="e">
        <f>'Discharge Information'!#REF!</f>
        <v>#REF!</v>
      </c>
    </row>
    <row r="330" spans="1:12" ht="45" customHeight="1" x14ac:dyDescent="0.25">
      <c r="A330" s="15">
        <f t="shared" si="4"/>
        <v>318</v>
      </c>
      <c r="B330" s="110"/>
      <c r="C330" s="111"/>
      <c r="D330" s="29"/>
      <c r="E330" s="105"/>
      <c r="F330" s="16"/>
      <c r="G330" s="20"/>
      <c r="H330" s="81"/>
      <c r="I330" s="80"/>
      <c r="J330" s="97"/>
      <c r="K330" s="21"/>
      <c r="L330" s="104" t="e">
        <f>'Discharge Information'!#REF!</f>
        <v>#REF!</v>
      </c>
    </row>
    <row r="331" spans="1:12" ht="45" customHeight="1" x14ac:dyDescent="0.25">
      <c r="A331" s="15">
        <f t="shared" si="4"/>
        <v>319</v>
      </c>
      <c r="B331" s="110"/>
      <c r="C331" s="111"/>
      <c r="D331" s="29"/>
      <c r="E331" s="105"/>
      <c r="F331" s="16"/>
      <c r="G331" s="20"/>
      <c r="H331" s="81"/>
      <c r="I331" s="80"/>
      <c r="J331" s="97"/>
      <c r="K331" s="21"/>
      <c r="L331" s="104" t="e">
        <f>'Discharge Information'!#REF!</f>
        <v>#REF!</v>
      </c>
    </row>
    <row r="332" spans="1:12" ht="45" customHeight="1" x14ac:dyDescent="0.25">
      <c r="A332" s="15">
        <f t="shared" si="4"/>
        <v>320</v>
      </c>
      <c r="B332" s="110"/>
      <c r="C332" s="111"/>
      <c r="D332" s="29"/>
      <c r="E332" s="105"/>
      <c r="F332" s="16"/>
      <c r="G332" s="20"/>
      <c r="H332" s="81"/>
      <c r="I332" s="80"/>
      <c r="J332" s="97"/>
      <c r="K332" s="21"/>
      <c r="L332" s="104" t="e">
        <f>'Discharge Information'!#REF!</f>
        <v>#REF!</v>
      </c>
    </row>
    <row r="333" spans="1:12" ht="45" customHeight="1" x14ac:dyDescent="0.25">
      <c r="A333" s="15">
        <f t="shared" si="4"/>
        <v>321</v>
      </c>
      <c r="B333" s="110"/>
      <c r="C333" s="111"/>
      <c r="D333" s="29"/>
      <c r="E333" s="105"/>
      <c r="F333" s="16"/>
      <c r="G333" s="20"/>
      <c r="H333" s="81"/>
      <c r="I333" s="80"/>
      <c r="J333" s="97"/>
      <c r="K333" s="21"/>
      <c r="L333" s="104" t="e">
        <f>'Discharge Information'!#REF!</f>
        <v>#REF!</v>
      </c>
    </row>
    <row r="334" spans="1:12" ht="45" customHeight="1" x14ac:dyDescent="0.25">
      <c r="A334" s="15">
        <f t="shared" ref="A334:A397" si="5">ROW(A322)</f>
        <v>322</v>
      </c>
      <c r="B334" s="110"/>
      <c r="C334" s="111"/>
      <c r="D334" s="29"/>
      <c r="E334" s="105"/>
      <c r="F334" s="16"/>
      <c r="G334" s="20"/>
      <c r="H334" s="81"/>
      <c r="I334" s="80"/>
      <c r="J334" s="97"/>
      <c r="K334" s="21"/>
      <c r="L334" s="104" t="e">
        <f>'Discharge Information'!#REF!</f>
        <v>#REF!</v>
      </c>
    </row>
    <row r="335" spans="1:12" ht="45" customHeight="1" x14ac:dyDescent="0.25">
      <c r="A335" s="15">
        <f t="shared" si="5"/>
        <v>323</v>
      </c>
      <c r="B335" s="110"/>
      <c r="C335" s="111"/>
      <c r="D335" s="29"/>
      <c r="E335" s="105"/>
      <c r="F335" s="16"/>
      <c r="G335" s="20"/>
      <c r="H335" s="81"/>
      <c r="I335" s="80"/>
      <c r="J335" s="97"/>
      <c r="K335" s="21"/>
      <c r="L335" s="104" t="e">
        <f>'Discharge Information'!#REF!</f>
        <v>#REF!</v>
      </c>
    </row>
    <row r="336" spans="1:12" ht="45" customHeight="1" x14ac:dyDescent="0.25">
      <c r="A336" s="15">
        <f t="shared" si="5"/>
        <v>324</v>
      </c>
      <c r="B336" s="110"/>
      <c r="C336" s="111"/>
      <c r="D336" s="29"/>
      <c r="E336" s="105"/>
      <c r="F336" s="16"/>
      <c r="G336" s="20"/>
      <c r="H336" s="81"/>
      <c r="I336" s="80"/>
      <c r="J336" s="97"/>
      <c r="K336" s="21"/>
      <c r="L336" s="104" t="e">
        <f>'Discharge Information'!#REF!</f>
        <v>#REF!</v>
      </c>
    </row>
    <row r="337" spans="1:12" ht="45" customHeight="1" x14ac:dyDescent="0.25">
      <c r="A337" s="15">
        <f t="shared" si="5"/>
        <v>325</v>
      </c>
      <c r="B337" s="110"/>
      <c r="C337" s="111"/>
      <c r="D337" s="29"/>
      <c r="E337" s="105"/>
      <c r="F337" s="16"/>
      <c r="G337" s="20"/>
      <c r="H337" s="81"/>
      <c r="I337" s="80"/>
      <c r="J337" s="97"/>
      <c r="K337" s="21"/>
      <c r="L337" s="104" t="e">
        <f>'Discharge Information'!#REF!</f>
        <v>#REF!</v>
      </c>
    </row>
    <row r="338" spans="1:12" ht="45" customHeight="1" x14ac:dyDescent="0.25">
      <c r="A338" s="15">
        <f t="shared" si="5"/>
        <v>326</v>
      </c>
      <c r="B338" s="110"/>
      <c r="C338" s="111"/>
      <c r="D338" s="29"/>
      <c r="E338" s="105"/>
      <c r="F338" s="16"/>
      <c r="G338" s="20"/>
      <c r="H338" s="81"/>
      <c r="I338" s="80"/>
      <c r="J338" s="97"/>
      <c r="K338" s="21"/>
      <c r="L338" s="104" t="e">
        <f>'Discharge Information'!#REF!</f>
        <v>#REF!</v>
      </c>
    </row>
    <row r="339" spans="1:12" ht="45" customHeight="1" x14ac:dyDescent="0.25">
      <c r="A339" s="15">
        <f t="shared" si="5"/>
        <v>327</v>
      </c>
      <c r="B339" s="110"/>
      <c r="C339" s="111"/>
      <c r="D339" s="29"/>
      <c r="E339" s="105"/>
      <c r="F339" s="16"/>
      <c r="G339" s="20"/>
      <c r="H339" s="81"/>
      <c r="I339" s="80"/>
      <c r="J339" s="97"/>
      <c r="K339" s="21"/>
      <c r="L339" s="104" t="e">
        <f>'Discharge Information'!#REF!</f>
        <v>#REF!</v>
      </c>
    </row>
    <row r="340" spans="1:12" ht="45" customHeight="1" x14ac:dyDescent="0.25">
      <c r="A340" s="15">
        <f t="shared" si="5"/>
        <v>328</v>
      </c>
      <c r="B340" s="110"/>
      <c r="C340" s="111"/>
      <c r="D340" s="29"/>
      <c r="E340" s="105"/>
      <c r="F340" s="16"/>
      <c r="G340" s="20"/>
      <c r="H340" s="81"/>
      <c r="I340" s="80"/>
      <c r="J340" s="97"/>
      <c r="K340" s="21"/>
      <c r="L340" s="104" t="e">
        <f>'Discharge Information'!#REF!</f>
        <v>#REF!</v>
      </c>
    </row>
    <row r="341" spans="1:12" ht="45" customHeight="1" x14ac:dyDescent="0.25">
      <c r="A341" s="15">
        <f t="shared" si="5"/>
        <v>329</v>
      </c>
      <c r="B341" s="110"/>
      <c r="C341" s="111"/>
      <c r="D341" s="29"/>
      <c r="E341" s="105"/>
      <c r="F341" s="16"/>
      <c r="G341" s="20"/>
      <c r="H341" s="81"/>
      <c r="I341" s="80"/>
      <c r="J341" s="97"/>
      <c r="K341" s="21"/>
      <c r="L341" s="104" t="e">
        <f>'Discharge Information'!#REF!</f>
        <v>#REF!</v>
      </c>
    </row>
    <row r="342" spans="1:12" ht="45" customHeight="1" x14ac:dyDescent="0.25">
      <c r="A342" s="15">
        <f t="shared" si="5"/>
        <v>330</v>
      </c>
      <c r="B342" s="110"/>
      <c r="C342" s="111"/>
      <c r="D342" s="29"/>
      <c r="E342" s="105"/>
      <c r="F342" s="16"/>
      <c r="G342" s="20"/>
      <c r="H342" s="81"/>
      <c r="I342" s="80"/>
      <c r="J342" s="97"/>
      <c r="K342" s="21"/>
      <c r="L342" s="104" t="e">
        <f>'Discharge Information'!#REF!</f>
        <v>#REF!</v>
      </c>
    </row>
    <row r="343" spans="1:12" ht="45" customHeight="1" x14ac:dyDescent="0.25">
      <c r="A343" s="15">
        <f t="shared" si="5"/>
        <v>331</v>
      </c>
      <c r="B343" s="110"/>
      <c r="C343" s="111"/>
      <c r="D343" s="29"/>
      <c r="E343" s="105"/>
      <c r="F343" s="16"/>
      <c r="G343" s="20"/>
      <c r="H343" s="81"/>
      <c r="I343" s="80"/>
      <c r="J343" s="97"/>
      <c r="K343" s="21"/>
      <c r="L343" s="104" t="e">
        <f>'Discharge Information'!#REF!</f>
        <v>#REF!</v>
      </c>
    </row>
    <row r="344" spans="1:12" ht="45" customHeight="1" x14ac:dyDescent="0.25">
      <c r="A344" s="15">
        <f t="shared" si="5"/>
        <v>332</v>
      </c>
      <c r="B344" s="110"/>
      <c r="C344" s="111"/>
      <c r="D344" s="29"/>
      <c r="E344" s="105"/>
      <c r="F344" s="16"/>
      <c r="G344" s="20"/>
      <c r="H344" s="81"/>
      <c r="I344" s="80"/>
      <c r="J344" s="97"/>
      <c r="K344" s="21"/>
      <c r="L344" s="104" t="e">
        <f>'Discharge Information'!#REF!</f>
        <v>#REF!</v>
      </c>
    </row>
    <row r="345" spans="1:12" ht="45" customHeight="1" x14ac:dyDescent="0.25">
      <c r="A345" s="15">
        <f t="shared" si="5"/>
        <v>333</v>
      </c>
      <c r="B345" s="110"/>
      <c r="C345" s="111"/>
      <c r="D345" s="29"/>
      <c r="E345" s="105"/>
      <c r="F345" s="16"/>
      <c r="G345" s="20"/>
      <c r="H345" s="81"/>
      <c r="I345" s="80"/>
      <c r="J345" s="97"/>
      <c r="K345" s="21"/>
      <c r="L345" s="104" t="e">
        <f>'Discharge Information'!#REF!</f>
        <v>#REF!</v>
      </c>
    </row>
    <row r="346" spans="1:12" ht="45" customHeight="1" x14ac:dyDescent="0.25">
      <c r="A346" s="15">
        <f t="shared" si="5"/>
        <v>334</v>
      </c>
      <c r="B346" s="110"/>
      <c r="C346" s="111"/>
      <c r="D346" s="29"/>
      <c r="E346" s="105"/>
      <c r="F346" s="16"/>
      <c r="G346" s="20"/>
      <c r="H346" s="81"/>
      <c r="I346" s="80"/>
      <c r="J346" s="97"/>
      <c r="K346" s="21"/>
      <c r="L346" s="104" t="e">
        <f>'Discharge Information'!#REF!</f>
        <v>#REF!</v>
      </c>
    </row>
    <row r="347" spans="1:12" ht="45" customHeight="1" x14ac:dyDescent="0.25">
      <c r="A347" s="15">
        <f t="shared" si="5"/>
        <v>335</v>
      </c>
      <c r="B347" s="110"/>
      <c r="C347" s="111"/>
      <c r="D347" s="29"/>
      <c r="E347" s="105"/>
      <c r="F347" s="16"/>
      <c r="G347" s="20"/>
      <c r="H347" s="81"/>
      <c r="I347" s="80"/>
      <c r="J347" s="97"/>
      <c r="K347" s="21"/>
      <c r="L347" s="104" t="e">
        <f>'Discharge Information'!#REF!</f>
        <v>#REF!</v>
      </c>
    </row>
    <row r="348" spans="1:12" ht="45" customHeight="1" x14ac:dyDescent="0.25">
      <c r="A348" s="15">
        <f t="shared" si="5"/>
        <v>336</v>
      </c>
      <c r="B348" s="110"/>
      <c r="C348" s="111"/>
      <c r="D348" s="29"/>
      <c r="E348" s="105"/>
      <c r="F348" s="16"/>
      <c r="G348" s="20"/>
      <c r="H348" s="81"/>
      <c r="I348" s="80"/>
      <c r="J348" s="97"/>
      <c r="K348" s="21"/>
      <c r="L348" s="104" t="e">
        <f>'Discharge Information'!#REF!</f>
        <v>#REF!</v>
      </c>
    </row>
    <row r="349" spans="1:12" ht="45" customHeight="1" x14ac:dyDescent="0.25">
      <c r="A349" s="15">
        <f t="shared" si="5"/>
        <v>337</v>
      </c>
      <c r="B349" s="110"/>
      <c r="C349" s="111"/>
      <c r="D349" s="29"/>
      <c r="E349" s="105"/>
      <c r="F349" s="16"/>
      <c r="G349" s="20"/>
      <c r="H349" s="81"/>
      <c r="I349" s="80"/>
      <c r="J349" s="97"/>
      <c r="K349" s="21"/>
      <c r="L349" s="104" t="e">
        <f>'Discharge Information'!#REF!</f>
        <v>#REF!</v>
      </c>
    </row>
    <row r="350" spans="1:12" ht="45" customHeight="1" x14ac:dyDescent="0.25">
      <c r="A350" s="15">
        <f t="shared" si="5"/>
        <v>338</v>
      </c>
      <c r="B350" s="110"/>
      <c r="C350" s="111"/>
      <c r="D350" s="29"/>
      <c r="E350" s="105"/>
      <c r="F350" s="16"/>
      <c r="G350" s="20"/>
      <c r="H350" s="81"/>
      <c r="I350" s="80"/>
      <c r="J350" s="97"/>
      <c r="K350" s="21"/>
      <c r="L350" s="104" t="e">
        <f>'Discharge Information'!#REF!</f>
        <v>#REF!</v>
      </c>
    </row>
    <row r="351" spans="1:12" ht="45" customHeight="1" x14ac:dyDescent="0.25">
      <c r="A351" s="15">
        <f t="shared" si="5"/>
        <v>339</v>
      </c>
      <c r="B351" s="110"/>
      <c r="C351" s="111"/>
      <c r="D351" s="29"/>
      <c r="E351" s="105"/>
      <c r="F351" s="16"/>
      <c r="G351" s="20"/>
      <c r="H351" s="81"/>
      <c r="I351" s="80"/>
      <c r="J351" s="97"/>
      <c r="K351" s="21"/>
      <c r="L351" s="104" t="e">
        <f>'Discharge Information'!#REF!</f>
        <v>#REF!</v>
      </c>
    </row>
    <row r="352" spans="1:12" ht="45" customHeight="1" x14ac:dyDescent="0.25">
      <c r="A352" s="15">
        <f t="shared" si="5"/>
        <v>340</v>
      </c>
      <c r="B352" s="110"/>
      <c r="C352" s="111"/>
      <c r="D352" s="29"/>
      <c r="E352" s="105"/>
      <c r="F352" s="16"/>
      <c r="G352" s="20"/>
      <c r="H352" s="81"/>
      <c r="I352" s="80"/>
      <c r="J352" s="97"/>
      <c r="K352" s="21"/>
      <c r="L352" s="104" t="e">
        <f>'Discharge Information'!#REF!</f>
        <v>#REF!</v>
      </c>
    </row>
    <row r="353" spans="1:12" ht="45" customHeight="1" x14ac:dyDescent="0.25">
      <c r="A353" s="15">
        <f t="shared" si="5"/>
        <v>341</v>
      </c>
      <c r="B353" s="110"/>
      <c r="C353" s="111"/>
      <c r="D353" s="29"/>
      <c r="E353" s="105"/>
      <c r="F353" s="16"/>
      <c r="G353" s="20"/>
      <c r="H353" s="81"/>
      <c r="I353" s="80"/>
      <c r="J353" s="97"/>
      <c r="K353" s="21"/>
      <c r="L353" s="104" t="e">
        <f>'Discharge Information'!#REF!</f>
        <v>#REF!</v>
      </c>
    </row>
    <row r="354" spans="1:12" ht="45" customHeight="1" x14ac:dyDescent="0.25">
      <c r="A354" s="15">
        <f t="shared" si="5"/>
        <v>342</v>
      </c>
      <c r="B354" s="110"/>
      <c r="C354" s="111"/>
      <c r="D354" s="29"/>
      <c r="E354" s="105"/>
      <c r="F354" s="16"/>
      <c r="G354" s="20"/>
      <c r="H354" s="81"/>
      <c r="I354" s="80"/>
      <c r="J354" s="97"/>
      <c r="K354" s="21"/>
      <c r="L354" s="104" t="e">
        <f>'Discharge Information'!#REF!</f>
        <v>#REF!</v>
      </c>
    </row>
    <row r="355" spans="1:12" ht="45" customHeight="1" x14ac:dyDescent="0.25">
      <c r="A355" s="15">
        <f t="shared" si="5"/>
        <v>343</v>
      </c>
      <c r="B355" s="110"/>
      <c r="C355" s="111"/>
      <c r="D355" s="29"/>
      <c r="E355" s="105"/>
      <c r="F355" s="16"/>
      <c r="G355" s="20"/>
      <c r="H355" s="81"/>
      <c r="I355" s="80"/>
      <c r="J355" s="97"/>
      <c r="K355" s="21"/>
      <c r="L355" s="104" t="e">
        <f>'Discharge Information'!#REF!</f>
        <v>#REF!</v>
      </c>
    </row>
    <row r="356" spans="1:12" ht="45" customHeight="1" x14ac:dyDescent="0.25">
      <c r="A356" s="15">
        <f t="shared" si="5"/>
        <v>344</v>
      </c>
      <c r="B356" s="110"/>
      <c r="C356" s="111"/>
      <c r="D356" s="29"/>
      <c r="E356" s="105"/>
      <c r="F356" s="16"/>
      <c r="G356" s="20"/>
      <c r="H356" s="81"/>
      <c r="I356" s="80"/>
      <c r="J356" s="97"/>
      <c r="K356" s="21"/>
      <c r="L356" s="104" t="e">
        <f>'Discharge Information'!#REF!</f>
        <v>#REF!</v>
      </c>
    </row>
    <row r="357" spans="1:12" ht="45" customHeight="1" x14ac:dyDescent="0.25">
      <c r="A357" s="15">
        <f t="shared" si="5"/>
        <v>345</v>
      </c>
      <c r="B357" s="110"/>
      <c r="C357" s="111"/>
      <c r="D357" s="29"/>
      <c r="E357" s="105"/>
      <c r="F357" s="16"/>
      <c r="G357" s="20"/>
      <c r="H357" s="81"/>
      <c r="I357" s="80"/>
      <c r="J357" s="97"/>
      <c r="K357" s="21"/>
      <c r="L357" s="104" t="e">
        <f>'Discharge Information'!#REF!</f>
        <v>#REF!</v>
      </c>
    </row>
    <row r="358" spans="1:12" ht="45" customHeight="1" x14ac:dyDescent="0.25">
      <c r="A358" s="15">
        <f t="shared" si="5"/>
        <v>346</v>
      </c>
      <c r="B358" s="110"/>
      <c r="C358" s="111"/>
      <c r="D358" s="29"/>
      <c r="E358" s="105"/>
      <c r="F358" s="16"/>
      <c r="G358" s="20"/>
      <c r="H358" s="81"/>
      <c r="I358" s="80"/>
      <c r="J358" s="97"/>
      <c r="K358" s="21"/>
      <c r="L358" s="104" t="e">
        <f>'Discharge Information'!#REF!</f>
        <v>#REF!</v>
      </c>
    </row>
    <row r="359" spans="1:12" ht="45" customHeight="1" x14ac:dyDescent="0.25">
      <c r="A359" s="15">
        <f t="shared" si="5"/>
        <v>347</v>
      </c>
      <c r="B359" s="110"/>
      <c r="C359" s="111"/>
      <c r="D359" s="29"/>
      <c r="E359" s="105"/>
      <c r="F359" s="16"/>
      <c r="G359" s="20"/>
      <c r="H359" s="81"/>
      <c r="I359" s="80"/>
      <c r="J359" s="97"/>
      <c r="K359" s="21"/>
      <c r="L359" s="104" t="e">
        <f>'Discharge Information'!#REF!</f>
        <v>#REF!</v>
      </c>
    </row>
    <row r="360" spans="1:12" ht="45" customHeight="1" x14ac:dyDescent="0.25">
      <c r="A360" s="15">
        <f t="shared" si="5"/>
        <v>348</v>
      </c>
      <c r="B360" s="110"/>
      <c r="C360" s="111"/>
      <c r="D360" s="29"/>
      <c r="E360" s="105"/>
      <c r="F360" s="16"/>
      <c r="G360" s="20"/>
      <c r="H360" s="81"/>
      <c r="I360" s="80"/>
      <c r="J360" s="97"/>
      <c r="K360" s="21"/>
      <c r="L360" s="104" t="e">
        <f>'Discharge Information'!#REF!</f>
        <v>#REF!</v>
      </c>
    </row>
    <row r="361" spans="1:12" ht="45" customHeight="1" x14ac:dyDescent="0.25">
      <c r="A361" s="15">
        <f t="shared" si="5"/>
        <v>349</v>
      </c>
      <c r="B361" s="110"/>
      <c r="C361" s="111"/>
      <c r="D361" s="29"/>
      <c r="E361" s="105"/>
      <c r="F361" s="16"/>
      <c r="G361" s="20"/>
      <c r="H361" s="81"/>
      <c r="I361" s="80"/>
      <c r="J361" s="97"/>
      <c r="K361" s="21"/>
      <c r="L361" s="104" t="e">
        <f>'Discharge Information'!#REF!</f>
        <v>#REF!</v>
      </c>
    </row>
    <row r="362" spans="1:12" ht="45" customHeight="1" x14ac:dyDescent="0.25">
      <c r="A362" s="15">
        <f t="shared" si="5"/>
        <v>350</v>
      </c>
      <c r="B362" s="110"/>
      <c r="C362" s="111"/>
      <c r="D362" s="29"/>
      <c r="E362" s="105"/>
      <c r="F362" s="16"/>
      <c r="G362" s="20"/>
      <c r="H362" s="81"/>
      <c r="I362" s="80"/>
      <c r="J362" s="97"/>
      <c r="K362" s="21"/>
      <c r="L362" s="104" t="e">
        <f>'Discharge Information'!#REF!</f>
        <v>#REF!</v>
      </c>
    </row>
    <row r="363" spans="1:12" ht="45" customHeight="1" x14ac:dyDescent="0.25">
      <c r="A363" s="15">
        <f t="shared" si="5"/>
        <v>351</v>
      </c>
      <c r="B363" s="110"/>
      <c r="C363" s="111"/>
      <c r="D363" s="29"/>
      <c r="E363" s="105"/>
      <c r="F363" s="16"/>
      <c r="G363" s="20"/>
      <c r="H363" s="81"/>
      <c r="I363" s="80"/>
      <c r="J363" s="97"/>
      <c r="K363" s="21"/>
      <c r="L363" s="104" t="e">
        <f>'Discharge Information'!#REF!</f>
        <v>#REF!</v>
      </c>
    </row>
    <row r="364" spans="1:12" ht="45" customHeight="1" x14ac:dyDescent="0.25">
      <c r="A364" s="15">
        <f t="shared" si="5"/>
        <v>352</v>
      </c>
      <c r="B364" s="110"/>
      <c r="C364" s="111"/>
      <c r="D364" s="29"/>
      <c r="E364" s="105"/>
      <c r="F364" s="16"/>
      <c r="G364" s="20"/>
      <c r="H364" s="81"/>
      <c r="I364" s="80"/>
      <c r="J364" s="97"/>
      <c r="K364" s="21"/>
      <c r="L364" s="104" t="e">
        <f>'Discharge Information'!#REF!</f>
        <v>#REF!</v>
      </c>
    </row>
    <row r="365" spans="1:12" ht="45" customHeight="1" x14ac:dyDescent="0.25">
      <c r="A365" s="15">
        <f t="shared" si="5"/>
        <v>353</v>
      </c>
      <c r="B365" s="110"/>
      <c r="C365" s="111"/>
      <c r="D365" s="29"/>
      <c r="E365" s="105"/>
      <c r="F365" s="16"/>
      <c r="G365" s="20"/>
      <c r="H365" s="81"/>
      <c r="I365" s="80"/>
      <c r="J365" s="97"/>
      <c r="K365" s="21"/>
      <c r="L365" s="104" t="e">
        <f>'Discharge Information'!#REF!</f>
        <v>#REF!</v>
      </c>
    </row>
    <row r="366" spans="1:12" ht="45" customHeight="1" x14ac:dyDescent="0.25">
      <c r="A366" s="15">
        <f t="shared" si="5"/>
        <v>354</v>
      </c>
      <c r="B366" s="110"/>
      <c r="C366" s="111"/>
      <c r="D366" s="29"/>
      <c r="E366" s="105"/>
      <c r="F366" s="16"/>
      <c r="G366" s="20"/>
      <c r="H366" s="81"/>
      <c r="I366" s="80"/>
      <c r="J366" s="97"/>
      <c r="K366" s="21"/>
      <c r="L366" s="104" t="e">
        <f>'Discharge Information'!#REF!</f>
        <v>#REF!</v>
      </c>
    </row>
    <row r="367" spans="1:12" ht="45" customHeight="1" x14ac:dyDescent="0.25">
      <c r="A367" s="15">
        <f t="shared" si="5"/>
        <v>355</v>
      </c>
      <c r="B367" s="110"/>
      <c r="C367" s="111"/>
      <c r="D367" s="29"/>
      <c r="E367" s="105"/>
      <c r="F367" s="16"/>
      <c r="G367" s="20"/>
      <c r="H367" s="81"/>
      <c r="I367" s="80"/>
      <c r="J367" s="97"/>
      <c r="K367" s="21"/>
      <c r="L367" s="104" t="e">
        <f>'Discharge Information'!#REF!</f>
        <v>#REF!</v>
      </c>
    </row>
    <row r="368" spans="1:12" ht="45" customHeight="1" x14ac:dyDescent="0.25">
      <c r="A368" s="15">
        <f t="shared" si="5"/>
        <v>356</v>
      </c>
      <c r="B368" s="110"/>
      <c r="C368" s="111"/>
      <c r="D368" s="29"/>
      <c r="E368" s="105"/>
      <c r="F368" s="16"/>
      <c r="G368" s="20"/>
      <c r="H368" s="81"/>
      <c r="I368" s="80"/>
      <c r="J368" s="97"/>
      <c r="K368" s="21"/>
      <c r="L368" s="104" t="e">
        <f>'Discharge Information'!#REF!</f>
        <v>#REF!</v>
      </c>
    </row>
    <row r="369" spans="1:12" ht="45" customHeight="1" x14ac:dyDescent="0.25">
      <c r="A369" s="15">
        <f t="shared" si="5"/>
        <v>357</v>
      </c>
      <c r="B369" s="110"/>
      <c r="C369" s="111"/>
      <c r="D369" s="29"/>
      <c r="E369" s="105"/>
      <c r="F369" s="16"/>
      <c r="G369" s="20"/>
      <c r="H369" s="81"/>
      <c r="I369" s="80"/>
      <c r="J369" s="97"/>
      <c r="K369" s="21"/>
      <c r="L369" s="104" t="e">
        <f>'Discharge Information'!#REF!</f>
        <v>#REF!</v>
      </c>
    </row>
    <row r="370" spans="1:12" ht="45" customHeight="1" x14ac:dyDescent="0.25">
      <c r="A370" s="15">
        <f t="shared" si="5"/>
        <v>358</v>
      </c>
      <c r="B370" s="110"/>
      <c r="C370" s="111"/>
      <c r="D370" s="29"/>
      <c r="E370" s="105"/>
      <c r="F370" s="16"/>
      <c r="G370" s="20"/>
      <c r="H370" s="81"/>
      <c r="I370" s="80"/>
      <c r="J370" s="97"/>
      <c r="K370" s="21"/>
      <c r="L370" s="104" t="e">
        <f>'Discharge Information'!#REF!</f>
        <v>#REF!</v>
      </c>
    </row>
    <row r="371" spans="1:12" ht="45" customHeight="1" x14ac:dyDescent="0.25">
      <c r="A371" s="15">
        <f t="shared" si="5"/>
        <v>359</v>
      </c>
      <c r="B371" s="110"/>
      <c r="C371" s="111"/>
      <c r="D371" s="29"/>
      <c r="E371" s="105"/>
      <c r="F371" s="16"/>
      <c r="G371" s="20"/>
      <c r="H371" s="81"/>
      <c r="I371" s="80"/>
      <c r="J371" s="97"/>
      <c r="K371" s="21"/>
      <c r="L371" s="104" t="e">
        <f>'Discharge Information'!#REF!</f>
        <v>#REF!</v>
      </c>
    </row>
    <row r="372" spans="1:12" ht="45" customHeight="1" x14ac:dyDescent="0.25">
      <c r="A372" s="15">
        <f t="shared" si="5"/>
        <v>360</v>
      </c>
      <c r="B372" s="110"/>
      <c r="C372" s="111"/>
      <c r="D372" s="29"/>
      <c r="E372" s="105"/>
      <c r="F372" s="16"/>
      <c r="G372" s="20"/>
      <c r="H372" s="81"/>
      <c r="I372" s="80"/>
      <c r="J372" s="97"/>
      <c r="K372" s="21"/>
      <c r="L372" s="104" t="e">
        <f>'Discharge Information'!#REF!</f>
        <v>#REF!</v>
      </c>
    </row>
    <row r="373" spans="1:12" ht="45" customHeight="1" x14ac:dyDescent="0.25">
      <c r="A373" s="15">
        <f t="shared" si="5"/>
        <v>361</v>
      </c>
      <c r="B373" s="110"/>
      <c r="C373" s="111"/>
      <c r="D373" s="29"/>
      <c r="E373" s="105"/>
      <c r="F373" s="16"/>
      <c r="G373" s="20"/>
      <c r="H373" s="81"/>
      <c r="I373" s="80"/>
      <c r="J373" s="97"/>
      <c r="K373" s="21"/>
      <c r="L373" s="104" t="e">
        <f>'Discharge Information'!#REF!</f>
        <v>#REF!</v>
      </c>
    </row>
    <row r="374" spans="1:12" ht="45" customHeight="1" x14ac:dyDescent="0.25">
      <c r="A374" s="15">
        <f t="shared" si="5"/>
        <v>362</v>
      </c>
      <c r="B374" s="110"/>
      <c r="C374" s="111"/>
      <c r="D374" s="29"/>
      <c r="E374" s="105"/>
      <c r="F374" s="16"/>
      <c r="G374" s="20"/>
      <c r="H374" s="81"/>
      <c r="I374" s="80"/>
      <c r="J374" s="97"/>
      <c r="K374" s="21"/>
      <c r="L374" s="104" t="e">
        <f>'Discharge Information'!#REF!</f>
        <v>#REF!</v>
      </c>
    </row>
    <row r="375" spans="1:12" ht="45" customHeight="1" x14ac:dyDescent="0.25">
      <c r="A375" s="15">
        <f t="shared" si="5"/>
        <v>363</v>
      </c>
      <c r="B375" s="110"/>
      <c r="C375" s="111"/>
      <c r="D375" s="29"/>
      <c r="E375" s="105"/>
      <c r="F375" s="16"/>
      <c r="G375" s="20"/>
      <c r="H375" s="81"/>
      <c r="I375" s="80"/>
      <c r="J375" s="97"/>
      <c r="K375" s="21"/>
      <c r="L375" s="104" t="e">
        <f>'Discharge Information'!#REF!</f>
        <v>#REF!</v>
      </c>
    </row>
    <row r="376" spans="1:12" ht="45" customHeight="1" x14ac:dyDescent="0.25">
      <c r="A376" s="15">
        <f t="shared" si="5"/>
        <v>364</v>
      </c>
      <c r="B376" s="110"/>
      <c r="C376" s="111"/>
      <c r="D376" s="29"/>
      <c r="E376" s="105"/>
      <c r="F376" s="16"/>
      <c r="G376" s="20"/>
      <c r="H376" s="81"/>
      <c r="I376" s="80"/>
      <c r="J376" s="97"/>
      <c r="K376" s="21"/>
      <c r="L376" s="104" t="e">
        <f>'Discharge Information'!#REF!</f>
        <v>#REF!</v>
      </c>
    </row>
    <row r="377" spans="1:12" ht="45" customHeight="1" x14ac:dyDescent="0.25">
      <c r="A377" s="15">
        <f t="shared" si="5"/>
        <v>365</v>
      </c>
      <c r="B377" s="110"/>
      <c r="C377" s="111"/>
      <c r="D377" s="29"/>
      <c r="E377" s="105"/>
      <c r="F377" s="16"/>
      <c r="G377" s="20"/>
      <c r="H377" s="81"/>
      <c r="I377" s="80"/>
      <c r="J377" s="97"/>
      <c r="K377" s="21"/>
      <c r="L377" s="104" t="e">
        <f>'Discharge Information'!#REF!</f>
        <v>#REF!</v>
      </c>
    </row>
    <row r="378" spans="1:12" ht="45" customHeight="1" x14ac:dyDescent="0.25">
      <c r="A378" s="15">
        <f t="shared" si="5"/>
        <v>366</v>
      </c>
      <c r="B378" s="110"/>
      <c r="C378" s="111"/>
      <c r="D378" s="29"/>
      <c r="E378" s="105"/>
      <c r="F378" s="16"/>
      <c r="G378" s="20"/>
      <c r="H378" s="81"/>
      <c r="I378" s="80"/>
      <c r="J378" s="97"/>
      <c r="K378" s="21"/>
      <c r="L378" s="104" t="e">
        <f>'Discharge Information'!#REF!</f>
        <v>#REF!</v>
      </c>
    </row>
    <row r="379" spans="1:12" ht="45" customHeight="1" x14ac:dyDescent="0.25">
      <c r="A379" s="15">
        <f t="shared" si="5"/>
        <v>367</v>
      </c>
      <c r="B379" s="110"/>
      <c r="C379" s="111"/>
      <c r="D379" s="29"/>
      <c r="E379" s="105"/>
      <c r="F379" s="16"/>
      <c r="G379" s="20"/>
      <c r="H379" s="81"/>
      <c r="I379" s="80"/>
      <c r="J379" s="97"/>
      <c r="K379" s="21"/>
      <c r="L379" s="104" t="e">
        <f>'Discharge Information'!#REF!</f>
        <v>#REF!</v>
      </c>
    </row>
    <row r="380" spans="1:12" ht="45" customHeight="1" x14ac:dyDescent="0.25">
      <c r="A380" s="15">
        <f t="shared" si="5"/>
        <v>368</v>
      </c>
      <c r="B380" s="110"/>
      <c r="C380" s="111"/>
      <c r="D380" s="29"/>
      <c r="E380" s="105"/>
      <c r="F380" s="16"/>
      <c r="G380" s="20"/>
      <c r="H380" s="81"/>
      <c r="I380" s="80"/>
      <c r="J380" s="97"/>
      <c r="K380" s="21"/>
      <c r="L380" s="104" t="e">
        <f>'Discharge Information'!#REF!</f>
        <v>#REF!</v>
      </c>
    </row>
    <row r="381" spans="1:12" ht="45" customHeight="1" x14ac:dyDescent="0.25">
      <c r="A381" s="15">
        <f t="shared" si="5"/>
        <v>369</v>
      </c>
      <c r="B381" s="110"/>
      <c r="C381" s="111"/>
      <c r="D381" s="29"/>
      <c r="E381" s="105"/>
      <c r="F381" s="16"/>
      <c r="G381" s="20"/>
      <c r="H381" s="81"/>
      <c r="I381" s="80"/>
      <c r="J381" s="97"/>
      <c r="K381" s="21"/>
      <c r="L381" s="104" t="e">
        <f>'Discharge Information'!#REF!</f>
        <v>#REF!</v>
      </c>
    </row>
    <row r="382" spans="1:12" ht="45" customHeight="1" x14ac:dyDescent="0.25">
      <c r="A382" s="15">
        <f t="shared" si="5"/>
        <v>370</v>
      </c>
      <c r="B382" s="110"/>
      <c r="C382" s="111"/>
      <c r="D382" s="29"/>
      <c r="E382" s="105"/>
      <c r="F382" s="16"/>
      <c r="G382" s="20"/>
      <c r="H382" s="81"/>
      <c r="I382" s="80"/>
      <c r="J382" s="97"/>
      <c r="K382" s="21"/>
      <c r="L382" s="104" t="e">
        <f>'Discharge Information'!#REF!</f>
        <v>#REF!</v>
      </c>
    </row>
    <row r="383" spans="1:12" ht="45" customHeight="1" x14ac:dyDescent="0.25">
      <c r="A383" s="15">
        <f t="shared" si="5"/>
        <v>371</v>
      </c>
      <c r="B383" s="110"/>
      <c r="C383" s="111"/>
      <c r="D383" s="29"/>
      <c r="E383" s="105"/>
      <c r="F383" s="16"/>
      <c r="G383" s="20"/>
      <c r="H383" s="81"/>
      <c r="I383" s="80"/>
      <c r="J383" s="97"/>
      <c r="K383" s="21"/>
      <c r="L383" s="104" t="e">
        <f>'Discharge Information'!#REF!</f>
        <v>#REF!</v>
      </c>
    </row>
    <row r="384" spans="1:12" ht="45" customHeight="1" x14ac:dyDescent="0.25">
      <c r="A384" s="15">
        <f t="shared" si="5"/>
        <v>372</v>
      </c>
      <c r="B384" s="110"/>
      <c r="C384" s="111"/>
      <c r="D384" s="29"/>
      <c r="E384" s="105"/>
      <c r="F384" s="16"/>
      <c r="G384" s="20"/>
      <c r="H384" s="81"/>
      <c r="I384" s="80"/>
      <c r="J384" s="97"/>
      <c r="K384" s="21"/>
      <c r="L384" s="104" t="e">
        <f>'Discharge Information'!#REF!</f>
        <v>#REF!</v>
      </c>
    </row>
    <row r="385" spans="1:12" ht="45" customHeight="1" x14ac:dyDescent="0.25">
      <c r="A385" s="15">
        <f t="shared" si="5"/>
        <v>373</v>
      </c>
      <c r="B385" s="110"/>
      <c r="C385" s="111"/>
      <c r="D385" s="29"/>
      <c r="E385" s="105"/>
      <c r="F385" s="16"/>
      <c r="G385" s="20"/>
      <c r="H385" s="81"/>
      <c r="I385" s="80"/>
      <c r="J385" s="97"/>
      <c r="K385" s="21"/>
      <c r="L385" s="104" t="e">
        <f>'Discharge Information'!#REF!</f>
        <v>#REF!</v>
      </c>
    </row>
    <row r="386" spans="1:12" ht="45" customHeight="1" x14ac:dyDescent="0.25">
      <c r="A386" s="15">
        <f t="shared" si="5"/>
        <v>374</v>
      </c>
      <c r="B386" s="110"/>
      <c r="C386" s="111"/>
      <c r="D386" s="29"/>
      <c r="E386" s="105"/>
      <c r="F386" s="16"/>
      <c r="G386" s="20"/>
      <c r="H386" s="81"/>
      <c r="I386" s="80"/>
      <c r="J386" s="97"/>
      <c r="K386" s="21"/>
      <c r="L386" s="104" t="e">
        <f>'Discharge Information'!#REF!</f>
        <v>#REF!</v>
      </c>
    </row>
    <row r="387" spans="1:12" ht="45" customHeight="1" x14ac:dyDescent="0.25">
      <c r="A387" s="15">
        <f t="shared" si="5"/>
        <v>375</v>
      </c>
      <c r="B387" s="110"/>
      <c r="C387" s="111"/>
      <c r="D387" s="29"/>
      <c r="E387" s="105"/>
      <c r="F387" s="16"/>
      <c r="G387" s="20"/>
      <c r="H387" s="81"/>
      <c r="I387" s="80"/>
      <c r="J387" s="97"/>
      <c r="K387" s="21"/>
      <c r="L387" s="104" t="e">
        <f>'Discharge Information'!#REF!</f>
        <v>#REF!</v>
      </c>
    </row>
    <row r="388" spans="1:12" ht="45" customHeight="1" x14ac:dyDescent="0.25">
      <c r="A388" s="15">
        <f t="shared" si="5"/>
        <v>376</v>
      </c>
      <c r="B388" s="110"/>
      <c r="C388" s="111"/>
      <c r="D388" s="29"/>
      <c r="E388" s="105"/>
      <c r="F388" s="16"/>
      <c r="G388" s="20"/>
      <c r="H388" s="81"/>
      <c r="I388" s="80"/>
      <c r="J388" s="97"/>
      <c r="K388" s="21"/>
      <c r="L388" s="104" t="e">
        <f>'Discharge Information'!#REF!</f>
        <v>#REF!</v>
      </c>
    </row>
    <row r="389" spans="1:12" ht="45" customHeight="1" x14ac:dyDescent="0.25">
      <c r="A389" s="15">
        <f t="shared" si="5"/>
        <v>377</v>
      </c>
      <c r="B389" s="110"/>
      <c r="C389" s="111"/>
      <c r="D389" s="29"/>
      <c r="E389" s="105"/>
      <c r="F389" s="16"/>
      <c r="G389" s="20"/>
      <c r="H389" s="81"/>
      <c r="I389" s="80"/>
      <c r="J389" s="97"/>
      <c r="K389" s="21"/>
      <c r="L389" s="104" t="e">
        <f>'Discharge Information'!#REF!</f>
        <v>#REF!</v>
      </c>
    </row>
    <row r="390" spans="1:12" ht="45" customHeight="1" x14ac:dyDescent="0.25">
      <c r="A390" s="15">
        <f t="shared" si="5"/>
        <v>378</v>
      </c>
      <c r="B390" s="110"/>
      <c r="C390" s="111"/>
      <c r="D390" s="29"/>
      <c r="E390" s="105"/>
      <c r="F390" s="16"/>
      <c r="G390" s="20"/>
      <c r="H390" s="81"/>
      <c r="I390" s="80"/>
      <c r="J390" s="97"/>
      <c r="K390" s="21"/>
      <c r="L390" s="104" t="e">
        <f>'Discharge Information'!#REF!</f>
        <v>#REF!</v>
      </c>
    </row>
    <row r="391" spans="1:12" ht="45" customHeight="1" x14ac:dyDescent="0.25">
      <c r="A391" s="15">
        <f t="shared" si="5"/>
        <v>379</v>
      </c>
      <c r="B391" s="110"/>
      <c r="C391" s="111"/>
      <c r="D391" s="29"/>
      <c r="E391" s="105"/>
      <c r="F391" s="16"/>
      <c r="G391" s="20"/>
      <c r="H391" s="81"/>
      <c r="I391" s="80"/>
      <c r="J391" s="97"/>
      <c r="K391" s="21"/>
      <c r="L391" s="104" t="e">
        <f>'Discharge Information'!#REF!</f>
        <v>#REF!</v>
      </c>
    </row>
    <row r="392" spans="1:12" ht="45" customHeight="1" x14ac:dyDescent="0.25">
      <c r="A392" s="15">
        <f t="shared" si="5"/>
        <v>380</v>
      </c>
      <c r="B392" s="110"/>
      <c r="C392" s="111"/>
      <c r="D392" s="29"/>
      <c r="E392" s="105"/>
      <c r="F392" s="16"/>
      <c r="G392" s="20"/>
      <c r="H392" s="81"/>
      <c r="I392" s="80"/>
      <c r="J392" s="97"/>
      <c r="K392" s="21"/>
      <c r="L392" s="104" t="e">
        <f>'Discharge Information'!#REF!</f>
        <v>#REF!</v>
      </c>
    </row>
    <row r="393" spans="1:12" ht="45" customHeight="1" x14ac:dyDescent="0.25">
      <c r="A393" s="15">
        <f t="shared" si="5"/>
        <v>381</v>
      </c>
      <c r="B393" s="110"/>
      <c r="C393" s="111"/>
      <c r="D393" s="29"/>
      <c r="E393" s="105"/>
      <c r="F393" s="16"/>
      <c r="G393" s="20"/>
      <c r="H393" s="81"/>
      <c r="I393" s="80"/>
      <c r="J393" s="97"/>
      <c r="K393" s="21"/>
      <c r="L393" s="104" t="e">
        <f>'Discharge Information'!#REF!</f>
        <v>#REF!</v>
      </c>
    </row>
    <row r="394" spans="1:12" ht="45" customHeight="1" x14ac:dyDescent="0.25">
      <c r="A394" s="15">
        <f t="shared" si="5"/>
        <v>382</v>
      </c>
      <c r="B394" s="110"/>
      <c r="C394" s="111"/>
      <c r="D394" s="29"/>
      <c r="E394" s="105"/>
      <c r="F394" s="16"/>
      <c r="G394" s="20"/>
      <c r="H394" s="81"/>
      <c r="I394" s="80"/>
      <c r="J394" s="97"/>
      <c r="K394" s="21"/>
      <c r="L394" s="104" t="e">
        <f>'Discharge Information'!#REF!</f>
        <v>#REF!</v>
      </c>
    </row>
    <row r="395" spans="1:12" ht="45" customHeight="1" x14ac:dyDescent="0.25">
      <c r="A395" s="15">
        <f t="shared" si="5"/>
        <v>383</v>
      </c>
      <c r="B395" s="110"/>
      <c r="C395" s="111"/>
      <c r="D395" s="29"/>
      <c r="E395" s="105"/>
      <c r="F395" s="16"/>
      <c r="G395" s="20"/>
      <c r="H395" s="81"/>
      <c r="I395" s="80"/>
      <c r="J395" s="97"/>
      <c r="K395" s="21"/>
      <c r="L395" s="104" t="e">
        <f>'Discharge Information'!#REF!</f>
        <v>#REF!</v>
      </c>
    </row>
    <row r="396" spans="1:12" ht="45" customHeight="1" x14ac:dyDescent="0.25">
      <c r="A396" s="15">
        <f t="shared" si="5"/>
        <v>384</v>
      </c>
      <c r="B396" s="110"/>
      <c r="C396" s="111"/>
      <c r="D396" s="29"/>
      <c r="E396" s="105"/>
      <c r="F396" s="16"/>
      <c r="G396" s="20"/>
      <c r="H396" s="81"/>
      <c r="I396" s="80"/>
      <c r="J396" s="97"/>
      <c r="K396" s="21"/>
      <c r="L396" s="104" t="e">
        <f>'Discharge Information'!#REF!</f>
        <v>#REF!</v>
      </c>
    </row>
    <row r="397" spans="1:12" ht="45" customHeight="1" x14ac:dyDescent="0.25">
      <c r="A397" s="15">
        <f t="shared" si="5"/>
        <v>385</v>
      </c>
      <c r="B397" s="110"/>
      <c r="C397" s="111"/>
      <c r="D397" s="29"/>
      <c r="E397" s="105"/>
      <c r="F397" s="16"/>
      <c r="G397" s="20"/>
      <c r="H397" s="81"/>
      <c r="I397" s="80"/>
      <c r="J397" s="97"/>
      <c r="K397" s="21"/>
      <c r="L397" s="104" t="e">
        <f>'Discharge Information'!#REF!</f>
        <v>#REF!</v>
      </c>
    </row>
    <row r="398" spans="1:12" ht="45" customHeight="1" x14ac:dyDescent="0.25">
      <c r="A398" s="15">
        <f t="shared" ref="A398:A461" si="6">ROW(A386)</f>
        <v>386</v>
      </c>
      <c r="B398" s="110"/>
      <c r="C398" s="111"/>
      <c r="D398" s="29"/>
      <c r="E398" s="105"/>
      <c r="F398" s="16"/>
      <c r="G398" s="20"/>
      <c r="H398" s="81"/>
      <c r="I398" s="80"/>
      <c r="J398" s="97"/>
      <c r="K398" s="21"/>
      <c r="L398" s="104" t="e">
        <f>'Discharge Information'!#REF!</f>
        <v>#REF!</v>
      </c>
    </row>
    <row r="399" spans="1:12" ht="45" customHeight="1" x14ac:dyDescent="0.25">
      <c r="A399" s="15">
        <f t="shared" si="6"/>
        <v>387</v>
      </c>
      <c r="B399" s="110"/>
      <c r="C399" s="111"/>
      <c r="D399" s="29"/>
      <c r="E399" s="105"/>
      <c r="F399" s="16"/>
      <c r="G399" s="20"/>
      <c r="H399" s="81"/>
      <c r="I399" s="80"/>
      <c r="J399" s="97"/>
      <c r="K399" s="21"/>
      <c r="L399" s="104" t="e">
        <f>'Discharge Information'!#REF!</f>
        <v>#REF!</v>
      </c>
    </row>
    <row r="400" spans="1:12" ht="45" customHeight="1" x14ac:dyDescent="0.25">
      <c r="A400" s="15">
        <f t="shared" si="6"/>
        <v>388</v>
      </c>
      <c r="B400" s="110"/>
      <c r="C400" s="111"/>
      <c r="D400" s="29"/>
      <c r="E400" s="105"/>
      <c r="F400" s="16"/>
      <c r="G400" s="20"/>
      <c r="H400" s="81"/>
      <c r="I400" s="80"/>
      <c r="J400" s="97"/>
      <c r="K400" s="21"/>
      <c r="L400" s="104" t="e">
        <f>'Discharge Information'!#REF!</f>
        <v>#REF!</v>
      </c>
    </row>
    <row r="401" spans="1:12" ht="45" customHeight="1" x14ac:dyDescent="0.25">
      <c r="A401" s="15">
        <f t="shared" si="6"/>
        <v>389</v>
      </c>
      <c r="B401" s="110"/>
      <c r="C401" s="111"/>
      <c r="D401" s="29"/>
      <c r="E401" s="105"/>
      <c r="F401" s="16"/>
      <c r="G401" s="20"/>
      <c r="H401" s="81"/>
      <c r="I401" s="80"/>
      <c r="J401" s="97"/>
      <c r="K401" s="21"/>
      <c r="L401" s="104" t="e">
        <f>'Discharge Information'!#REF!</f>
        <v>#REF!</v>
      </c>
    </row>
    <row r="402" spans="1:12" ht="45" customHeight="1" x14ac:dyDescent="0.25">
      <c r="A402" s="15">
        <f t="shared" si="6"/>
        <v>390</v>
      </c>
      <c r="B402" s="110"/>
      <c r="C402" s="111"/>
      <c r="D402" s="29"/>
      <c r="E402" s="105"/>
      <c r="F402" s="16"/>
      <c r="G402" s="20"/>
      <c r="H402" s="81"/>
      <c r="I402" s="80"/>
      <c r="J402" s="97"/>
      <c r="K402" s="21"/>
      <c r="L402" s="104" t="e">
        <f>'Discharge Information'!#REF!</f>
        <v>#REF!</v>
      </c>
    </row>
    <row r="403" spans="1:12" ht="45" customHeight="1" x14ac:dyDescent="0.25">
      <c r="A403" s="15">
        <f t="shared" si="6"/>
        <v>391</v>
      </c>
      <c r="B403" s="110"/>
      <c r="C403" s="111"/>
      <c r="D403" s="29"/>
      <c r="E403" s="105"/>
      <c r="F403" s="16"/>
      <c r="G403" s="20"/>
      <c r="H403" s="81"/>
      <c r="I403" s="80"/>
      <c r="J403" s="97"/>
      <c r="K403" s="21"/>
      <c r="L403" s="104" t="e">
        <f>'Discharge Information'!#REF!</f>
        <v>#REF!</v>
      </c>
    </row>
    <row r="404" spans="1:12" ht="45" customHeight="1" x14ac:dyDescent="0.25">
      <c r="A404" s="15">
        <f t="shared" si="6"/>
        <v>392</v>
      </c>
      <c r="B404" s="110"/>
      <c r="C404" s="111"/>
      <c r="D404" s="29"/>
      <c r="E404" s="105"/>
      <c r="F404" s="16"/>
      <c r="G404" s="20"/>
      <c r="H404" s="81"/>
      <c r="I404" s="80"/>
      <c r="J404" s="97"/>
      <c r="K404" s="21"/>
      <c r="L404" s="104" t="e">
        <f>'Discharge Information'!#REF!</f>
        <v>#REF!</v>
      </c>
    </row>
    <row r="405" spans="1:12" ht="45" customHeight="1" x14ac:dyDescent="0.25">
      <c r="A405" s="15">
        <f t="shared" si="6"/>
        <v>393</v>
      </c>
      <c r="B405" s="110"/>
      <c r="C405" s="111"/>
      <c r="D405" s="29"/>
      <c r="E405" s="105"/>
      <c r="F405" s="16"/>
      <c r="G405" s="20"/>
      <c r="H405" s="81"/>
      <c r="I405" s="80"/>
      <c r="J405" s="97"/>
      <c r="K405" s="21"/>
      <c r="L405" s="104" t="e">
        <f>'Discharge Information'!#REF!</f>
        <v>#REF!</v>
      </c>
    </row>
    <row r="406" spans="1:12" ht="45" customHeight="1" x14ac:dyDescent="0.25">
      <c r="A406" s="15">
        <f t="shared" si="6"/>
        <v>394</v>
      </c>
      <c r="B406" s="110"/>
      <c r="C406" s="111"/>
      <c r="D406" s="29"/>
      <c r="E406" s="105"/>
      <c r="F406" s="16"/>
      <c r="G406" s="20"/>
      <c r="H406" s="81"/>
      <c r="I406" s="80"/>
      <c r="J406" s="97"/>
      <c r="K406" s="21"/>
      <c r="L406" s="104" t="e">
        <f>'Discharge Information'!#REF!</f>
        <v>#REF!</v>
      </c>
    </row>
    <row r="407" spans="1:12" ht="45" customHeight="1" x14ac:dyDescent="0.25">
      <c r="A407" s="15">
        <f t="shared" si="6"/>
        <v>395</v>
      </c>
      <c r="B407" s="110"/>
      <c r="C407" s="111"/>
      <c r="D407" s="29"/>
      <c r="E407" s="105"/>
      <c r="F407" s="16"/>
      <c r="G407" s="20"/>
      <c r="H407" s="81"/>
      <c r="I407" s="80"/>
      <c r="J407" s="97"/>
      <c r="K407" s="21"/>
      <c r="L407" s="104" t="e">
        <f>'Discharge Information'!#REF!</f>
        <v>#REF!</v>
      </c>
    </row>
    <row r="408" spans="1:12" ht="45" customHeight="1" x14ac:dyDescent="0.25">
      <c r="A408" s="15">
        <f t="shared" si="6"/>
        <v>396</v>
      </c>
      <c r="B408" s="110"/>
      <c r="C408" s="111"/>
      <c r="D408" s="29"/>
      <c r="E408" s="105"/>
      <c r="F408" s="16"/>
      <c r="G408" s="20"/>
      <c r="H408" s="81"/>
      <c r="I408" s="80"/>
      <c r="J408" s="97"/>
      <c r="K408" s="21"/>
      <c r="L408" s="104" t="e">
        <f>'Discharge Information'!#REF!</f>
        <v>#REF!</v>
      </c>
    </row>
    <row r="409" spans="1:12" ht="45" customHeight="1" x14ac:dyDescent="0.25">
      <c r="A409" s="15">
        <f t="shared" si="6"/>
        <v>397</v>
      </c>
      <c r="B409" s="110"/>
      <c r="C409" s="111"/>
      <c r="D409" s="29"/>
      <c r="E409" s="105"/>
      <c r="F409" s="16"/>
      <c r="G409" s="20"/>
      <c r="H409" s="81"/>
      <c r="I409" s="80"/>
      <c r="J409" s="97"/>
      <c r="K409" s="21"/>
      <c r="L409" s="104" t="e">
        <f>'Discharge Information'!#REF!</f>
        <v>#REF!</v>
      </c>
    </row>
    <row r="410" spans="1:12" ht="45" customHeight="1" x14ac:dyDescent="0.25">
      <c r="A410" s="15">
        <f t="shared" si="6"/>
        <v>398</v>
      </c>
      <c r="B410" s="110"/>
      <c r="C410" s="111"/>
      <c r="D410" s="29"/>
      <c r="E410" s="105"/>
      <c r="F410" s="16"/>
      <c r="G410" s="20"/>
      <c r="H410" s="81"/>
      <c r="I410" s="80"/>
      <c r="J410" s="97"/>
      <c r="K410" s="21"/>
      <c r="L410" s="104" t="e">
        <f>'Discharge Information'!#REF!</f>
        <v>#REF!</v>
      </c>
    </row>
    <row r="411" spans="1:12" ht="45" customHeight="1" x14ac:dyDescent="0.25">
      <c r="A411" s="15">
        <f t="shared" si="6"/>
        <v>399</v>
      </c>
      <c r="B411" s="110"/>
      <c r="C411" s="111"/>
      <c r="D411" s="29"/>
      <c r="E411" s="105"/>
      <c r="F411" s="16"/>
      <c r="G411" s="20"/>
      <c r="H411" s="81"/>
      <c r="I411" s="80"/>
      <c r="J411" s="97"/>
      <c r="K411" s="21"/>
      <c r="L411" s="104" t="e">
        <f>'Discharge Information'!#REF!</f>
        <v>#REF!</v>
      </c>
    </row>
    <row r="412" spans="1:12" ht="45" customHeight="1" x14ac:dyDescent="0.25">
      <c r="A412" s="15">
        <f t="shared" si="6"/>
        <v>400</v>
      </c>
      <c r="B412" s="110"/>
      <c r="C412" s="111"/>
      <c r="D412" s="29"/>
      <c r="E412" s="105"/>
      <c r="F412" s="16"/>
      <c r="G412" s="20"/>
      <c r="H412" s="81"/>
      <c r="I412" s="80"/>
      <c r="J412" s="97"/>
      <c r="K412" s="21"/>
      <c r="L412" s="104" t="e">
        <f>'Discharge Information'!#REF!</f>
        <v>#REF!</v>
      </c>
    </row>
    <row r="413" spans="1:12" ht="45" customHeight="1" x14ac:dyDescent="0.25">
      <c r="A413" s="15">
        <f t="shared" si="6"/>
        <v>401</v>
      </c>
      <c r="B413" s="110"/>
      <c r="C413" s="111"/>
      <c r="D413" s="29"/>
      <c r="E413" s="105"/>
      <c r="F413" s="16"/>
      <c r="G413" s="20"/>
      <c r="H413" s="81"/>
      <c r="I413" s="80"/>
      <c r="J413" s="97"/>
      <c r="K413" s="21"/>
      <c r="L413" s="104" t="e">
        <f>'Discharge Information'!#REF!</f>
        <v>#REF!</v>
      </c>
    </row>
    <row r="414" spans="1:12" ht="45" customHeight="1" x14ac:dyDescent="0.25">
      <c r="A414" s="15">
        <f t="shared" si="6"/>
        <v>402</v>
      </c>
      <c r="B414" s="110"/>
      <c r="C414" s="111"/>
      <c r="D414" s="29"/>
      <c r="E414" s="105"/>
      <c r="F414" s="16"/>
      <c r="G414" s="20"/>
      <c r="H414" s="81"/>
      <c r="I414" s="80"/>
      <c r="J414" s="97"/>
      <c r="K414" s="21"/>
      <c r="L414" s="104" t="e">
        <f>'Discharge Information'!#REF!</f>
        <v>#REF!</v>
      </c>
    </row>
    <row r="415" spans="1:12" ht="45" customHeight="1" x14ac:dyDescent="0.25">
      <c r="A415" s="15">
        <f t="shared" si="6"/>
        <v>403</v>
      </c>
      <c r="B415" s="110"/>
      <c r="C415" s="111"/>
      <c r="D415" s="29"/>
      <c r="E415" s="105"/>
      <c r="F415" s="16"/>
      <c r="G415" s="20"/>
      <c r="H415" s="81"/>
      <c r="I415" s="80"/>
      <c r="J415" s="97"/>
      <c r="K415" s="21"/>
      <c r="L415" s="104" t="e">
        <f>'Discharge Information'!#REF!</f>
        <v>#REF!</v>
      </c>
    </row>
    <row r="416" spans="1:12" ht="45" customHeight="1" x14ac:dyDescent="0.25">
      <c r="A416" s="15">
        <f t="shared" si="6"/>
        <v>404</v>
      </c>
      <c r="B416" s="110"/>
      <c r="C416" s="111"/>
      <c r="D416" s="29"/>
      <c r="E416" s="105"/>
      <c r="F416" s="16"/>
      <c r="G416" s="20"/>
      <c r="H416" s="81"/>
      <c r="I416" s="80"/>
      <c r="J416" s="97"/>
      <c r="K416" s="21"/>
      <c r="L416" s="104" t="e">
        <f>'Discharge Information'!#REF!</f>
        <v>#REF!</v>
      </c>
    </row>
    <row r="417" spans="1:12" ht="45" customHeight="1" x14ac:dyDescent="0.25">
      <c r="A417" s="15">
        <f t="shared" si="6"/>
        <v>405</v>
      </c>
      <c r="B417" s="110"/>
      <c r="C417" s="111"/>
      <c r="D417" s="29"/>
      <c r="E417" s="105"/>
      <c r="F417" s="16"/>
      <c r="G417" s="20"/>
      <c r="H417" s="81"/>
      <c r="I417" s="80"/>
      <c r="J417" s="97"/>
      <c r="K417" s="21"/>
      <c r="L417" s="104" t="e">
        <f>'Discharge Information'!#REF!</f>
        <v>#REF!</v>
      </c>
    </row>
    <row r="418" spans="1:12" ht="45" customHeight="1" x14ac:dyDescent="0.25">
      <c r="A418" s="15">
        <f t="shared" si="6"/>
        <v>406</v>
      </c>
      <c r="B418" s="110"/>
      <c r="C418" s="111"/>
      <c r="D418" s="29"/>
      <c r="E418" s="105"/>
      <c r="F418" s="16"/>
      <c r="G418" s="20"/>
      <c r="H418" s="81"/>
      <c r="I418" s="80"/>
      <c r="J418" s="97"/>
      <c r="K418" s="21"/>
      <c r="L418" s="104" t="e">
        <f>'Discharge Information'!#REF!</f>
        <v>#REF!</v>
      </c>
    </row>
    <row r="419" spans="1:12" ht="45" customHeight="1" x14ac:dyDescent="0.25">
      <c r="A419" s="15">
        <f t="shared" si="6"/>
        <v>407</v>
      </c>
      <c r="B419" s="110"/>
      <c r="C419" s="111"/>
      <c r="D419" s="29"/>
      <c r="E419" s="105"/>
      <c r="F419" s="16"/>
      <c r="G419" s="20"/>
      <c r="H419" s="81"/>
      <c r="I419" s="80"/>
      <c r="J419" s="97"/>
      <c r="K419" s="21"/>
      <c r="L419" s="104" t="e">
        <f>'Discharge Information'!#REF!</f>
        <v>#REF!</v>
      </c>
    </row>
    <row r="420" spans="1:12" ht="45" customHeight="1" x14ac:dyDescent="0.25">
      <c r="A420" s="15">
        <f t="shared" si="6"/>
        <v>408</v>
      </c>
      <c r="B420" s="110"/>
      <c r="C420" s="111"/>
      <c r="D420" s="29"/>
      <c r="E420" s="105"/>
      <c r="F420" s="16"/>
      <c r="G420" s="20"/>
      <c r="H420" s="81"/>
      <c r="I420" s="80"/>
      <c r="J420" s="97"/>
      <c r="K420" s="21"/>
      <c r="L420" s="104" t="e">
        <f>'Discharge Information'!#REF!</f>
        <v>#REF!</v>
      </c>
    </row>
    <row r="421" spans="1:12" ht="45" customHeight="1" x14ac:dyDescent="0.25">
      <c r="A421" s="15">
        <f t="shared" si="6"/>
        <v>409</v>
      </c>
      <c r="B421" s="110"/>
      <c r="C421" s="111"/>
      <c r="D421" s="29"/>
      <c r="E421" s="105"/>
      <c r="F421" s="16"/>
      <c r="G421" s="20"/>
      <c r="H421" s="81"/>
      <c r="I421" s="80"/>
      <c r="J421" s="97"/>
      <c r="K421" s="21"/>
      <c r="L421" s="104" t="e">
        <f>'Discharge Information'!#REF!</f>
        <v>#REF!</v>
      </c>
    </row>
    <row r="422" spans="1:12" ht="45" customHeight="1" x14ac:dyDescent="0.25">
      <c r="A422" s="15">
        <f t="shared" si="6"/>
        <v>410</v>
      </c>
      <c r="B422" s="110"/>
      <c r="C422" s="111"/>
      <c r="D422" s="29"/>
      <c r="E422" s="105"/>
      <c r="F422" s="16"/>
      <c r="G422" s="20"/>
      <c r="H422" s="81"/>
      <c r="I422" s="80"/>
      <c r="J422" s="97"/>
      <c r="K422" s="21"/>
      <c r="L422" s="104" t="e">
        <f>'Discharge Information'!#REF!</f>
        <v>#REF!</v>
      </c>
    </row>
    <row r="423" spans="1:12" ht="45" customHeight="1" x14ac:dyDescent="0.25">
      <c r="A423" s="15">
        <f t="shared" si="6"/>
        <v>411</v>
      </c>
      <c r="B423" s="110"/>
      <c r="C423" s="111"/>
      <c r="D423" s="29"/>
      <c r="E423" s="105"/>
      <c r="F423" s="16"/>
      <c r="G423" s="20"/>
      <c r="H423" s="81"/>
      <c r="I423" s="80"/>
      <c r="J423" s="97"/>
      <c r="K423" s="21"/>
      <c r="L423" s="104" t="e">
        <f>'Discharge Information'!#REF!</f>
        <v>#REF!</v>
      </c>
    </row>
    <row r="424" spans="1:12" ht="45" customHeight="1" x14ac:dyDescent="0.25">
      <c r="A424" s="15">
        <f t="shared" si="6"/>
        <v>412</v>
      </c>
      <c r="B424" s="110"/>
      <c r="C424" s="111"/>
      <c r="D424" s="29"/>
      <c r="E424" s="105"/>
      <c r="F424" s="16"/>
      <c r="G424" s="20"/>
      <c r="H424" s="81"/>
      <c r="I424" s="80"/>
      <c r="J424" s="97"/>
      <c r="K424" s="21"/>
      <c r="L424" s="104" t="e">
        <f>'Discharge Information'!#REF!</f>
        <v>#REF!</v>
      </c>
    </row>
    <row r="425" spans="1:12" ht="45" customHeight="1" x14ac:dyDescent="0.25">
      <c r="A425" s="15">
        <f t="shared" si="6"/>
        <v>413</v>
      </c>
      <c r="B425" s="110"/>
      <c r="C425" s="111"/>
      <c r="D425" s="29"/>
      <c r="E425" s="105"/>
      <c r="F425" s="16"/>
      <c r="G425" s="20"/>
      <c r="H425" s="81"/>
      <c r="I425" s="80"/>
      <c r="J425" s="97"/>
      <c r="K425" s="21"/>
      <c r="L425" s="104" t="e">
        <f>'Discharge Information'!#REF!</f>
        <v>#REF!</v>
      </c>
    </row>
    <row r="426" spans="1:12" ht="45" customHeight="1" x14ac:dyDescent="0.25">
      <c r="A426" s="15">
        <f t="shared" si="6"/>
        <v>414</v>
      </c>
      <c r="B426" s="110"/>
      <c r="C426" s="111"/>
      <c r="D426" s="29"/>
      <c r="E426" s="105"/>
      <c r="F426" s="16"/>
      <c r="G426" s="20"/>
      <c r="H426" s="81"/>
      <c r="I426" s="80"/>
      <c r="J426" s="97"/>
      <c r="K426" s="21"/>
      <c r="L426" s="104" t="e">
        <f>'Discharge Information'!#REF!</f>
        <v>#REF!</v>
      </c>
    </row>
    <row r="427" spans="1:12" ht="45" customHeight="1" x14ac:dyDescent="0.25">
      <c r="A427" s="15">
        <f t="shared" si="6"/>
        <v>415</v>
      </c>
      <c r="B427" s="110"/>
      <c r="C427" s="111"/>
      <c r="D427" s="29"/>
      <c r="E427" s="105"/>
      <c r="F427" s="16"/>
      <c r="G427" s="20"/>
      <c r="H427" s="81"/>
      <c r="I427" s="80"/>
      <c r="J427" s="97"/>
      <c r="K427" s="21"/>
      <c r="L427" s="104" t="e">
        <f>'Discharge Information'!#REF!</f>
        <v>#REF!</v>
      </c>
    </row>
    <row r="428" spans="1:12" ht="45" customHeight="1" x14ac:dyDescent="0.25">
      <c r="A428" s="15">
        <f t="shared" si="6"/>
        <v>416</v>
      </c>
      <c r="B428" s="110"/>
      <c r="C428" s="111"/>
      <c r="D428" s="29"/>
      <c r="E428" s="105"/>
      <c r="F428" s="16"/>
      <c r="G428" s="20"/>
      <c r="H428" s="81"/>
      <c r="I428" s="80"/>
      <c r="J428" s="97"/>
      <c r="K428" s="21"/>
      <c r="L428" s="104" t="e">
        <f>'Discharge Information'!#REF!</f>
        <v>#REF!</v>
      </c>
    </row>
    <row r="429" spans="1:12" ht="45" customHeight="1" x14ac:dyDescent="0.25">
      <c r="A429" s="15">
        <f t="shared" si="6"/>
        <v>417</v>
      </c>
      <c r="B429" s="110"/>
      <c r="C429" s="111"/>
      <c r="D429" s="29"/>
      <c r="E429" s="105"/>
      <c r="F429" s="16"/>
      <c r="G429" s="20"/>
      <c r="H429" s="81"/>
      <c r="I429" s="80"/>
      <c r="J429" s="97"/>
      <c r="K429" s="21"/>
      <c r="L429" s="104" t="e">
        <f>'Discharge Information'!#REF!</f>
        <v>#REF!</v>
      </c>
    </row>
    <row r="430" spans="1:12" ht="45" customHeight="1" x14ac:dyDescent="0.25">
      <c r="A430" s="15">
        <f t="shared" si="6"/>
        <v>418</v>
      </c>
      <c r="B430" s="110"/>
      <c r="C430" s="111"/>
      <c r="D430" s="29"/>
      <c r="E430" s="105"/>
      <c r="F430" s="16"/>
      <c r="G430" s="20"/>
      <c r="H430" s="81"/>
      <c r="I430" s="80"/>
      <c r="J430" s="97"/>
      <c r="K430" s="21"/>
      <c r="L430" s="104" t="e">
        <f>'Discharge Information'!#REF!</f>
        <v>#REF!</v>
      </c>
    </row>
    <row r="431" spans="1:12" ht="45" customHeight="1" x14ac:dyDescent="0.25">
      <c r="A431" s="15">
        <f t="shared" si="6"/>
        <v>419</v>
      </c>
      <c r="B431" s="110"/>
      <c r="C431" s="111"/>
      <c r="D431" s="29"/>
      <c r="E431" s="105"/>
      <c r="F431" s="16"/>
      <c r="G431" s="20"/>
      <c r="H431" s="81"/>
      <c r="I431" s="80"/>
      <c r="J431" s="97"/>
      <c r="K431" s="21"/>
      <c r="L431" s="104" t="e">
        <f>'Discharge Information'!#REF!</f>
        <v>#REF!</v>
      </c>
    </row>
    <row r="432" spans="1:12" ht="45" customHeight="1" x14ac:dyDescent="0.25">
      <c r="A432" s="15">
        <f t="shared" si="6"/>
        <v>420</v>
      </c>
      <c r="B432" s="110"/>
      <c r="C432" s="111"/>
      <c r="D432" s="29"/>
      <c r="E432" s="105"/>
      <c r="F432" s="16"/>
      <c r="G432" s="20"/>
      <c r="H432" s="81"/>
      <c r="I432" s="80"/>
      <c r="J432" s="97"/>
      <c r="K432" s="21"/>
      <c r="L432" s="104" t="e">
        <f>'Discharge Information'!#REF!</f>
        <v>#REF!</v>
      </c>
    </row>
    <row r="433" spans="1:12" ht="45" customHeight="1" x14ac:dyDescent="0.25">
      <c r="A433" s="15">
        <f t="shared" si="6"/>
        <v>421</v>
      </c>
      <c r="B433" s="110"/>
      <c r="C433" s="111"/>
      <c r="D433" s="29"/>
      <c r="E433" s="105"/>
      <c r="F433" s="16"/>
      <c r="G433" s="20"/>
      <c r="H433" s="81"/>
      <c r="I433" s="80"/>
      <c r="J433" s="97"/>
      <c r="K433" s="21"/>
      <c r="L433" s="104" t="e">
        <f>'Discharge Information'!#REF!</f>
        <v>#REF!</v>
      </c>
    </row>
    <row r="434" spans="1:12" ht="45" customHeight="1" x14ac:dyDescent="0.25">
      <c r="A434" s="15">
        <f t="shared" si="6"/>
        <v>422</v>
      </c>
      <c r="B434" s="110"/>
      <c r="C434" s="111"/>
      <c r="D434" s="29"/>
      <c r="E434" s="105"/>
      <c r="F434" s="16"/>
      <c r="G434" s="20"/>
      <c r="H434" s="81"/>
      <c r="I434" s="80"/>
      <c r="J434" s="97"/>
      <c r="K434" s="21"/>
      <c r="L434" s="104" t="e">
        <f>'Discharge Information'!#REF!</f>
        <v>#REF!</v>
      </c>
    </row>
    <row r="435" spans="1:12" ht="45" customHeight="1" x14ac:dyDescent="0.25">
      <c r="A435" s="15">
        <f t="shared" si="6"/>
        <v>423</v>
      </c>
      <c r="B435" s="110"/>
      <c r="C435" s="111"/>
      <c r="D435" s="29"/>
      <c r="E435" s="105"/>
      <c r="F435" s="16"/>
      <c r="G435" s="20"/>
      <c r="H435" s="81"/>
      <c r="I435" s="80"/>
      <c r="J435" s="97"/>
      <c r="K435" s="21"/>
      <c r="L435" s="104" t="e">
        <f>'Discharge Information'!#REF!</f>
        <v>#REF!</v>
      </c>
    </row>
    <row r="436" spans="1:12" ht="45" customHeight="1" x14ac:dyDescent="0.25">
      <c r="A436" s="15">
        <f t="shared" si="6"/>
        <v>424</v>
      </c>
      <c r="B436" s="110"/>
      <c r="C436" s="111"/>
      <c r="D436" s="29"/>
      <c r="E436" s="105"/>
      <c r="F436" s="16"/>
      <c r="G436" s="20"/>
      <c r="H436" s="81"/>
      <c r="I436" s="80"/>
      <c r="J436" s="97"/>
      <c r="K436" s="21"/>
      <c r="L436" s="104" t="e">
        <f>'Discharge Information'!#REF!</f>
        <v>#REF!</v>
      </c>
    </row>
    <row r="437" spans="1:12" ht="45" customHeight="1" x14ac:dyDescent="0.25">
      <c r="A437" s="15">
        <f t="shared" si="6"/>
        <v>425</v>
      </c>
      <c r="B437" s="110"/>
      <c r="C437" s="111"/>
      <c r="D437" s="29"/>
      <c r="E437" s="105"/>
      <c r="F437" s="16"/>
      <c r="G437" s="20"/>
      <c r="H437" s="81"/>
      <c r="I437" s="80"/>
      <c r="J437" s="97"/>
      <c r="K437" s="21"/>
      <c r="L437" s="104" t="e">
        <f>'Discharge Information'!#REF!</f>
        <v>#REF!</v>
      </c>
    </row>
    <row r="438" spans="1:12" ht="45" customHeight="1" x14ac:dyDescent="0.25">
      <c r="A438" s="15">
        <f t="shared" si="6"/>
        <v>426</v>
      </c>
      <c r="B438" s="110"/>
      <c r="C438" s="111"/>
      <c r="D438" s="29"/>
      <c r="E438" s="105"/>
      <c r="F438" s="16"/>
      <c r="G438" s="20"/>
      <c r="H438" s="81"/>
      <c r="I438" s="80"/>
      <c r="J438" s="97"/>
      <c r="K438" s="21"/>
      <c r="L438" s="104" t="e">
        <f>'Discharge Information'!#REF!</f>
        <v>#REF!</v>
      </c>
    </row>
    <row r="439" spans="1:12" ht="45" customHeight="1" x14ac:dyDescent="0.25">
      <c r="A439" s="15">
        <f t="shared" si="6"/>
        <v>427</v>
      </c>
      <c r="B439" s="110"/>
      <c r="C439" s="111"/>
      <c r="D439" s="29"/>
      <c r="E439" s="105"/>
      <c r="F439" s="16"/>
      <c r="G439" s="20"/>
      <c r="H439" s="81"/>
      <c r="I439" s="80"/>
      <c r="J439" s="97"/>
      <c r="K439" s="21"/>
      <c r="L439" s="104" t="e">
        <f>'Discharge Information'!#REF!</f>
        <v>#REF!</v>
      </c>
    </row>
    <row r="440" spans="1:12" ht="45" customHeight="1" x14ac:dyDescent="0.25">
      <c r="A440" s="15">
        <f t="shared" si="6"/>
        <v>428</v>
      </c>
      <c r="B440" s="110"/>
      <c r="C440" s="111"/>
      <c r="D440" s="29"/>
      <c r="E440" s="105"/>
      <c r="F440" s="16"/>
      <c r="G440" s="20"/>
      <c r="H440" s="81"/>
      <c r="I440" s="80"/>
      <c r="J440" s="97"/>
      <c r="K440" s="21"/>
      <c r="L440" s="104" t="e">
        <f>'Discharge Information'!#REF!</f>
        <v>#REF!</v>
      </c>
    </row>
    <row r="441" spans="1:12" ht="45" customHeight="1" x14ac:dyDescent="0.25">
      <c r="A441" s="15">
        <f t="shared" si="6"/>
        <v>429</v>
      </c>
      <c r="B441" s="110"/>
      <c r="C441" s="111"/>
      <c r="D441" s="29"/>
      <c r="E441" s="105"/>
      <c r="F441" s="16"/>
      <c r="G441" s="20"/>
      <c r="H441" s="81"/>
      <c r="I441" s="80"/>
      <c r="J441" s="97"/>
      <c r="K441" s="21"/>
      <c r="L441" s="104" t="e">
        <f>'Discharge Information'!#REF!</f>
        <v>#REF!</v>
      </c>
    </row>
    <row r="442" spans="1:12" ht="45" customHeight="1" x14ac:dyDescent="0.25">
      <c r="A442" s="15">
        <f t="shared" si="6"/>
        <v>430</v>
      </c>
      <c r="B442" s="110"/>
      <c r="C442" s="111"/>
      <c r="D442" s="29"/>
      <c r="E442" s="105"/>
      <c r="F442" s="16"/>
      <c r="G442" s="20"/>
      <c r="H442" s="81"/>
      <c r="I442" s="80"/>
      <c r="J442" s="97"/>
      <c r="K442" s="21"/>
      <c r="L442" s="104" t="e">
        <f>'Discharge Information'!#REF!</f>
        <v>#REF!</v>
      </c>
    </row>
    <row r="443" spans="1:12" ht="45" customHeight="1" x14ac:dyDescent="0.25">
      <c r="A443" s="15">
        <f t="shared" si="6"/>
        <v>431</v>
      </c>
      <c r="B443" s="110"/>
      <c r="C443" s="111"/>
      <c r="D443" s="29"/>
      <c r="E443" s="105"/>
      <c r="F443" s="16"/>
      <c r="G443" s="20"/>
      <c r="H443" s="81"/>
      <c r="I443" s="80"/>
      <c r="J443" s="97"/>
      <c r="K443" s="21"/>
      <c r="L443" s="104" t="e">
        <f>'Discharge Information'!#REF!</f>
        <v>#REF!</v>
      </c>
    </row>
    <row r="444" spans="1:12" ht="45" customHeight="1" x14ac:dyDescent="0.25">
      <c r="A444" s="15">
        <f t="shared" si="6"/>
        <v>432</v>
      </c>
      <c r="B444" s="110"/>
      <c r="C444" s="111"/>
      <c r="D444" s="29"/>
      <c r="E444" s="105"/>
      <c r="F444" s="16"/>
      <c r="G444" s="20"/>
      <c r="H444" s="81"/>
      <c r="I444" s="80"/>
      <c r="J444" s="97"/>
      <c r="K444" s="21"/>
      <c r="L444" s="104" t="e">
        <f>'Discharge Information'!#REF!</f>
        <v>#REF!</v>
      </c>
    </row>
    <row r="445" spans="1:12" ht="45" customHeight="1" x14ac:dyDescent="0.25">
      <c r="A445" s="15">
        <f t="shared" si="6"/>
        <v>433</v>
      </c>
      <c r="B445" s="110"/>
      <c r="C445" s="111"/>
      <c r="D445" s="29"/>
      <c r="E445" s="105"/>
      <c r="F445" s="16"/>
      <c r="G445" s="20"/>
      <c r="H445" s="81"/>
      <c r="I445" s="80"/>
      <c r="J445" s="97"/>
      <c r="K445" s="21"/>
      <c r="L445" s="104" t="e">
        <f>'Discharge Information'!#REF!</f>
        <v>#REF!</v>
      </c>
    </row>
    <row r="446" spans="1:12" ht="45" customHeight="1" x14ac:dyDescent="0.25">
      <c r="A446" s="15">
        <f t="shared" si="6"/>
        <v>434</v>
      </c>
      <c r="B446" s="110"/>
      <c r="C446" s="111"/>
      <c r="D446" s="29"/>
      <c r="E446" s="105"/>
      <c r="F446" s="16"/>
      <c r="G446" s="20"/>
      <c r="H446" s="81"/>
      <c r="I446" s="80"/>
      <c r="J446" s="97"/>
      <c r="K446" s="21"/>
      <c r="L446" s="104" t="e">
        <f>'Discharge Information'!#REF!</f>
        <v>#REF!</v>
      </c>
    </row>
    <row r="447" spans="1:12" ht="45" customHeight="1" x14ac:dyDescent="0.25">
      <c r="A447" s="15">
        <f t="shared" si="6"/>
        <v>435</v>
      </c>
      <c r="B447" s="110"/>
      <c r="C447" s="111"/>
      <c r="D447" s="29"/>
      <c r="E447" s="105"/>
      <c r="F447" s="16"/>
      <c r="G447" s="20"/>
      <c r="H447" s="81"/>
      <c r="I447" s="80"/>
      <c r="J447" s="97"/>
      <c r="K447" s="21"/>
      <c r="L447" s="104" t="e">
        <f>'Discharge Information'!#REF!</f>
        <v>#REF!</v>
      </c>
    </row>
    <row r="448" spans="1:12" ht="45" customHeight="1" x14ac:dyDescent="0.25">
      <c r="A448" s="15">
        <f t="shared" si="6"/>
        <v>436</v>
      </c>
      <c r="B448" s="110"/>
      <c r="C448" s="111"/>
      <c r="D448" s="29"/>
      <c r="E448" s="105"/>
      <c r="F448" s="16"/>
      <c r="G448" s="20"/>
      <c r="H448" s="81"/>
      <c r="I448" s="80"/>
      <c r="J448" s="97"/>
      <c r="K448" s="21"/>
      <c r="L448" s="104" t="e">
        <f>'Discharge Information'!#REF!</f>
        <v>#REF!</v>
      </c>
    </row>
    <row r="449" spans="1:12" ht="45" customHeight="1" x14ac:dyDescent="0.25">
      <c r="A449" s="15">
        <f t="shared" si="6"/>
        <v>437</v>
      </c>
      <c r="B449" s="110"/>
      <c r="C449" s="111"/>
      <c r="D449" s="29"/>
      <c r="E449" s="105"/>
      <c r="F449" s="16"/>
      <c r="G449" s="20"/>
      <c r="H449" s="81"/>
      <c r="I449" s="80"/>
      <c r="J449" s="97"/>
      <c r="K449" s="21"/>
      <c r="L449" s="104" t="e">
        <f>'Discharge Information'!#REF!</f>
        <v>#REF!</v>
      </c>
    </row>
    <row r="450" spans="1:12" ht="45" customHeight="1" x14ac:dyDescent="0.25">
      <c r="A450" s="15">
        <f t="shared" si="6"/>
        <v>438</v>
      </c>
      <c r="B450" s="110"/>
      <c r="C450" s="111"/>
      <c r="D450" s="29"/>
      <c r="E450" s="105"/>
      <c r="F450" s="16"/>
      <c r="G450" s="20"/>
      <c r="H450" s="81"/>
      <c r="I450" s="80"/>
      <c r="J450" s="97"/>
      <c r="K450" s="21"/>
      <c r="L450" s="104" t="e">
        <f>'Discharge Information'!#REF!</f>
        <v>#REF!</v>
      </c>
    </row>
    <row r="451" spans="1:12" ht="45" customHeight="1" x14ac:dyDescent="0.25">
      <c r="A451" s="15">
        <f t="shared" si="6"/>
        <v>439</v>
      </c>
      <c r="B451" s="110"/>
      <c r="C451" s="111"/>
      <c r="D451" s="29"/>
      <c r="E451" s="105"/>
      <c r="F451" s="16"/>
      <c r="G451" s="20"/>
      <c r="H451" s="81"/>
      <c r="I451" s="80"/>
      <c r="J451" s="97"/>
      <c r="K451" s="21"/>
      <c r="L451" s="104" t="e">
        <f>'Discharge Information'!#REF!</f>
        <v>#REF!</v>
      </c>
    </row>
    <row r="452" spans="1:12" ht="45" customHeight="1" x14ac:dyDescent="0.25">
      <c r="A452" s="15">
        <f t="shared" si="6"/>
        <v>440</v>
      </c>
      <c r="B452" s="110"/>
      <c r="C452" s="111"/>
      <c r="D452" s="29"/>
      <c r="E452" s="105"/>
      <c r="F452" s="16"/>
      <c r="G452" s="20"/>
      <c r="H452" s="81"/>
      <c r="I452" s="80"/>
      <c r="J452" s="97"/>
      <c r="K452" s="21"/>
      <c r="L452" s="104" t="e">
        <f>'Discharge Information'!#REF!</f>
        <v>#REF!</v>
      </c>
    </row>
    <row r="453" spans="1:12" ht="45" customHeight="1" x14ac:dyDescent="0.25">
      <c r="A453" s="15">
        <f t="shared" si="6"/>
        <v>441</v>
      </c>
      <c r="B453" s="110"/>
      <c r="C453" s="111"/>
      <c r="D453" s="29"/>
      <c r="E453" s="105"/>
      <c r="F453" s="16"/>
      <c r="G453" s="20"/>
      <c r="H453" s="81"/>
      <c r="I453" s="80"/>
      <c r="J453" s="97"/>
      <c r="K453" s="21"/>
      <c r="L453" s="104" t="e">
        <f>'Discharge Information'!#REF!</f>
        <v>#REF!</v>
      </c>
    </row>
    <row r="454" spans="1:12" ht="45" customHeight="1" x14ac:dyDescent="0.25">
      <c r="A454" s="15">
        <f t="shared" si="6"/>
        <v>442</v>
      </c>
      <c r="B454" s="110"/>
      <c r="C454" s="111"/>
      <c r="D454" s="29"/>
      <c r="E454" s="105"/>
      <c r="F454" s="16"/>
      <c r="G454" s="20"/>
      <c r="H454" s="81"/>
      <c r="I454" s="80"/>
      <c r="J454" s="97"/>
      <c r="K454" s="21"/>
      <c r="L454" s="104" t="e">
        <f>'Discharge Information'!#REF!</f>
        <v>#REF!</v>
      </c>
    </row>
    <row r="455" spans="1:12" ht="45" customHeight="1" x14ac:dyDescent="0.25">
      <c r="A455" s="15">
        <f t="shared" si="6"/>
        <v>443</v>
      </c>
      <c r="B455" s="110"/>
      <c r="C455" s="111"/>
      <c r="D455" s="29"/>
      <c r="E455" s="105"/>
      <c r="F455" s="16"/>
      <c r="G455" s="20"/>
      <c r="H455" s="81"/>
      <c r="I455" s="80"/>
      <c r="J455" s="97"/>
      <c r="K455" s="21"/>
      <c r="L455" s="104" t="e">
        <f>'Discharge Information'!#REF!</f>
        <v>#REF!</v>
      </c>
    </row>
    <row r="456" spans="1:12" ht="45" customHeight="1" x14ac:dyDescent="0.25">
      <c r="A456" s="15">
        <f t="shared" si="6"/>
        <v>444</v>
      </c>
      <c r="B456" s="110"/>
      <c r="C456" s="111"/>
      <c r="D456" s="29"/>
      <c r="E456" s="105"/>
      <c r="F456" s="16"/>
      <c r="G456" s="20"/>
      <c r="H456" s="81"/>
      <c r="I456" s="80"/>
      <c r="J456" s="97"/>
      <c r="K456" s="21"/>
      <c r="L456" s="104" t="e">
        <f>'Discharge Information'!#REF!</f>
        <v>#REF!</v>
      </c>
    </row>
    <row r="457" spans="1:12" ht="45" customHeight="1" x14ac:dyDescent="0.25">
      <c r="A457" s="15">
        <f t="shared" si="6"/>
        <v>445</v>
      </c>
      <c r="B457" s="110"/>
      <c r="C457" s="111"/>
      <c r="D457" s="29"/>
      <c r="E457" s="105"/>
      <c r="F457" s="16"/>
      <c r="G457" s="20"/>
      <c r="H457" s="81"/>
      <c r="I457" s="80"/>
      <c r="J457" s="97"/>
      <c r="K457" s="21"/>
      <c r="L457" s="104" t="e">
        <f>'Discharge Information'!#REF!</f>
        <v>#REF!</v>
      </c>
    </row>
    <row r="458" spans="1:12" ht="45" customHeight="1" x14ac:dyDescent="0.25">
      <c r="A458" s="15">
        <f t="shared" si="6"/>
        <v>446</v>
      </c>
      <c r="B458" s="110"/>
      <c r="C458" s="111"/>
      <c r="D458" s="29"/>
      <c r="E458" s="105"/>
      <c r="F458" s="16"/>
      <c r="G458" s="20"/>
      <c r="H458" s="81"/>
      <c r="I458" s="80"/>
      <c r="J458" s="97"/>
      <c r="K458" s="21"/>
      <c r="L458" s="104" t="e">
        <f>'Discharge Information'!#REF!</f>
        <v>#REF!</v>
      </c>
    </row>
    <row r="459" spans="1:12" ht="45" customHeight="1" x14ac:dyDescent="0.25">
      <c r="A459" s="15">
        <f t="shared" si="6"/>
        <v>447</v>
      </c>
      <c r="B459" s="110"/>
      <c r="C459" s="111"/>
      <c r="D459" s="29"/>
      <c r="E459" s="105"/>
      <c r="F459" s="16"/>
      <c r="G459" s="20"/>
      <c r="H459" s="81"/>
      <c r="I459" s="80"/>
      <c r="J459" s="97"/>
      <c r="K459" s="21"/>
      <c r="L459" s="104" t="e">
        <f>'Discharge Information'!#REF!</f>
        <v>#REF!</v>
      </c>
    </row>
    <row r="460" spans="1:12" ht="45" customHeight="1" x14ac:dyDescent="0.25">
      <c r="A460" s="15">
        <f t="shared" si="6"/>
        <v>448</v>
      </c>
      <c r="B460" s="110"/>
      <c r="C460" s="111"/>
      <c r="D460" s="29"/>
      <c r="E460" s="105"/>
      <c r="F460" s="16"/>
      <c r="G460" s="20"/>
      <c r="H460" s="81"/>
      <c r="I460" s="80"/>
      <c r="J460" s="97"/>
      <c r="K460" s="21"/>
      <c r="L460" s="104" t="e">
        <f>'Discharge Information'!#REF!</f>
        <v>#REF!</v>
      </c>
    </row>
    <row r="461" spans="1:12" ht="45" customHeight="1" x14ac:dyDescent="0.25">
      <c r="A461" s="15">
        <f t="shared" si="6"/>
        <v>449</v>
      </c>
      <c r="B461" s="110"/>
      <c r="C461" s="111"/>
      <c r="D461" s="29"/>
      <c r="E461" s="105"/>
      <c r="F461" s="16"/>
      <c r="G461" s="20"/>
      <c r="H461" s="81"/>
      <c r="I461" s="80"/>
      <c r="J461" s="97"/>
      <c r="K461" s="21"/>
      <c r="L461" s="104" t="e">
        <f>'Discharge Information'!#REF!</f>
        <v>#REF!</v>
      </c>
    </row>
    <row r="462" spans="1:12" ht="45" customHeight="1" x14ac:dyDescent="0.25">
      <c r="A462" s="15">
        <f t="shared" ref="A462:A512" si="7">ROW(A450)</f>
        <v>450</v>
      </c>
      <c r="B462" s="110"/>
      <c r="C462" s="111"/>
      <c r="D462" s="29"/>
      <c r="E462" s="105"/>
      <c r="F462" s="16"/>
      <c r="G462" s="20"/>
      <c r="H462" s="81"/>
      <c r="I462" s="80"/>
      <c r="J462" s="97"/>
      <c r="K462" s="21"/>
      <c r="L462" s="104" t="e">
        <f>'Discharge Information'!#REF!</f>
        <v>#REF!</v>
      </c>
    </row>
    <row r="463" spans="1:12" ht="45" customHeight="1" x14ac:dyDescent="0.25">
      <c r="A463" s="15">
        <f t="shared" si="7"/>
        <v>451</v>
      </c>
      <c r="B463" s="110"/>
      <c r="C463" s="111"/>
      <c r="D463" s="29"/>
      <c r="E463" s="105"/>
      <c r="F463" s="16"/>
      <c r="G463" s="20"/>
      <c r="H463" s="81"/>
      <c r="I463" s="80"/>
      <c r="J463" s="97"/>
      <c r="K463" s="21"/>
      <c r="L463" s="104" t="e">
        <f>'Discharge Information'!#REF!</f>
        <v>#REF!</v>
      </c>
    </row>
    <row r="464" spans="1:12" ht="45" customHeight="1" x14ac:dyDescent="0.25">
      <c r="A464" s="15">
        <f t="shared" si="7"/>
        <v>452</v>
      </c>
      <c r="B464" s="110"/>
      <c r="C464" s="111"/>
      <c r="D464" s="29"/>
      <c r="E464" s="105"/>
      <c r="F464" s="16"/>
      <c r="G464" s="20"/>
      <c r="H464" s="81"/>
      <c r="I464" s="80"/>
      <c r="J464" s="97"/>
      <c r="K464" s="21"/>
      <c r="L464" s="104" t="e">
        <f>'Discharge Information'!#REF!</f>
        <v>#REF!</v>
      </c>
    </row>
    <row r="465" spans="1:12" ht="45" customHeight="1" x14ac:dyDescent="0.25">
      <c r="A465" s="15">
        <f t="shared" si="7"/>
        <v>453</v>
      </c>
      <c r="B465" s="110"/>
      <c r="C465" s="111"/>
      <c r="D465" s="29"/>
      <c r="E465" s="105"/>
      <c r="F465" s="16"/>
      <c r="G465" s="20"/>
      <c r="H465" s="81"/>
      <c r="I465" s="80"/>
      <c r="J465" s="97"/>
      <c r="K465" s="21"/>
      <c r="L465" s="104" t="e">
        <f>'Discharge Information'!#REF!</f>
        <v>#REF!</v>
      </c>
    </row>
    <row r="466" spans="1:12" ht="45" customHeight="1" x14ac:dyDescent="0.25">
      <c r="A466" s="15">
        <f t="shared" si="7"/>
        <v>454</v>
      </c>
      <c r="B466" s="110"/>
      <c r="C466" s="111"/>
      <c r="D466" s="29"/>
      <c r="E466" s="105"/>
      <c r="F466" s="16"/>
      <c r="G466" s="20"/>
      <c r="H466" s="81"/>
      <c r="I466" s="80"/>
      <c r="J466" s="97"/>
      <c r="K466" s="21"/>
      <c r="L466" s="104" t="e">
        <f>'Discharge Information'!#REF!</f>
        <v>#REF!</v>
      </c>
    </row>
    <row r="467" spans="1:12" ht="45" customHeight="1" x14ac:dyDescent="0.25">
      <c r="A467" s="15">
        <f t="shared" si="7"/>
        <v>455</v>
      </c>
      <c r="B467" s="110"/>
      <c r="C467" s="111"/>
      <c r="D467" s="29"/>
      <c r="E467" s="105"/>
      <c r="F467" s="16"/>
      <c r="G467" s="20"/>
      <c r="H467" s="81"/>
      <c r="I467" s="80"/>
      <c r="J467" s="97"/>
      <c r="K467" s="21"/>
      <c r="L467" s="104" t="e">
        <f>'Discharge Information'!#REF!</f>
        <v>#REF!</v>
      </c>
    </row>
    <row r="468" spans="1:12" ht="45" customHeight="1" x14ac:dyDescent="0.25">
      <c r="A468" s="15">
        <f t="shared" si="7"/>
        <v>456</v>
      </c>
      <c r="B468" s="110"/>
      <c r="C468" s="111"/>
      <c r="D468" s="29"/>
      <c r="E468" s="105"/>
      <c r="F468" s="16"/>
      <c r="G468" s="20"/>
      <c r="H468" s="81"/>
      <c r="I468" s="80"/>
      <c r="J468" s="97"/>
      <c r="K468" s="21"/>
      <c r="L468" s="104" t="e">
        <f>'Discharge Information'!#REF!</f>
        <v>#REF!</v>
      </c>
    </row>
    <row r="469" spans="1:12" ht="45" customHeight="1" x14ac:dyDescent="0.25">
      <c r="A469" s="15">
        <f t="shared" si="7"/>
        <v>457</v>
      </c>
      <c r="B469" s="110"/>
      <c r="C469" s="111"/>
      <c r="D469" s="29"/>
      <c r="E469" s="105"/>
      <c r="F469" s="16"/>
      <c r="G469" s="20"/>
      <c r="H469" s="81"/>
      <c r="I469" s="80"/>
      <c r="J469" s="97"/>
      <c r="K469" s="21"/>
      <c r="L469" s="104" t="e">
        <f>'Discharge Information'!#REF!</f>
        <v>#REF!</v>
      </c>
    </row>
    <row r="470" spans="1:12" ht="45" customHeight="1" x14ac:dyDescent="0.25">
      <c r="A470" s="15">
        <f t="shared" si="7"/>
        <v>458</v>
      </c>
      <c r="B470" s="110"/>
      <c r="C470" s="111"/>
      <c r="D470" s="29"/>
      <c r="E470" s="105"/>
      <c r="F470" s="16"/>
      <c r="G470" s="20"/>
      <c r="H470" s="81"/>
      <c r="I470" s="80"/>
      <c r="J470" s="97"/>
      <c r="K470" s="21"/>
      <c r="L470" s="104" t="e">
        <f>'Discharge Information'!#REF!</f>
        <v>#REF!</v>
      </c>
    </row>
    <row r="471" spans="1:12" ht="45" customHeight="1" x14ac:dyDescent="0.25">
      <c r="A471" s="15">
        <f t="shared" si="7"/>
        <v>459</v>
      </c>
      <c r="B471" s="110"/>
      <c r="C471" s="111"/>
      <c r="D471" s="29"/>
      <c r="E471" s="105"/>
      <c r="F471" s="16"/>
      <c r="G471" s="20"/>
      <c r="H471" s="81"/>
      <c r="I471" s="80"/>
      <c r="J471" s="97"/>
      <c r="K471" s="21"/>
      <c r="L471" s="104" t="e">
        <f>'Discharge Information'!#REF!</f>
        <v>#REF!</v>
      </c>
    </row>
    <row r="472" spans="1:12" ht="45" customHeight="1" x14ac:dyDescent="0.25">
      <c r="A472" s="15">
        <f t="shared" si="7"/>
        <v>460</v>
      </c>
      <c r="B472" s="110"/>
      <c r="C472" s="111"/>
      <c r="D472" s="29"/>
      <c r="E472" s="105"/>
      <c r="F472" s="16"/>
      <c r="G472" s="20"/>
      <c r="H472" s="81"/>
      <c r="I472" s="80"/>
      <c r="J472" s="97"/>
      <c r="K472" s="21"/>
      <c r="L472" s="104" t="e">
        <f>'Discharge Information'!#REF!</f>
        <v>#REF!</v>
      </c>
    </row>
    <row r="473" spans="1:12" ht="45" customHeight="1" x14ac:dyDescent="0.25">
      <c r="A473" s="15">
        <f t="shared" si="7"/>
        <v>461</v>
      </c>
      <c r="B473" s="110"/>
      <c r="C473" s="111"/>
      <c r="D473" s="29"/>
      <c r="E473" s="105"/>
      <c r="F473" s="16"/>
      <c r="G473" s="20"/>
      <c r="H473" s="81"/>
      <c r="I473" s="80"/>
      <c r="J473" s="97"/>
      <c r="K473" s="21"/>
      <c r="L473" s="104" t="e">
        <f>'Discharge Information'!#REF!</f>
        <v>#REF!</v>
      </c>
    </row>
    <row r="474" spans="1:12" ht="45" customHeight="1" x14ac:dyDescent="0.25">
      <c r="A474" s="15">
        <f t="shared" si="7"/>
        <v>462</v>
      </c>
      <c r="B474" s="110"/>
      <c r="C474" s="111"/>
      <c r="D474" s="29"/>
      <c r="E474" s="105"/>
      <c r="F474" s="16"/>
      <c r="G474" s="20"/>
      <c r="H474" s="81"/>
      <c r="I474" s="80"/>
      <c r="J474" s="97"/>
      <c r="K474" s="21"/>
      <c r="L474" s="104" t="e">
        <f>'Discharge Information'!#REF!</f>
        <v>#REF!</v>
      </c>
    </row>
    <row r="475" spans="1:12" ht="45" customHeight="1" x14ac:dyDescent="0.25">
      <c r="A475" s="15">
        <f t="shared" si="7"/>
        <v>463</v>
      </c>
      <c r="B475" s="110"/>
      <c r="C475" s="111"/>
      <c r="D475" s="29"/>
      <c r="E475" s="105"/>
      <c r="F475" s="16"/>
      <c r="G475" s="20"/>
      <c r="H475" s="81"/>
      <c r="I475" s="80"/>
      <c r="J475" s="97"/>
      <c r="K475" s="21"/>
      <c r="L475" s="104" t="e">
        <f>'Discharge Information'!#REF!</f>
        <v>#REF!</v>
      </c>
    </row>
    <row r="476" spans="1:12" ht="45" customHeight="1" x14ac:dyDescent="0.25">
      <c r="A476" s="15">
        <f t="shared" si="7"/>
        <v>464</v>
      </c>
      <c r="B476" s="110"/>
      <c r="C476" s="111"/>
      <c r="D476" s="29"/>
      <c r="E476" s="105"/>
      <c r="F476" s="16"/>
      <c r="G476" s="20"/>
      <c r="H476" s="81"/>
      <c r="I476" s="80"/>
      <c r="J476" s="97"/>
      <c r="K476" s="21"/>
      <c r="L476" s="104" t="e">
        <f>'Discharge Information'!#REF!</f>
        <v>#REF!</v>
      </c>
    </row>
    <row r="477" spans="1:12" ht="45" customHeight="1" x14ac:dyDescent="0.25">
      <c r="A477" s="15">
        <f t="shared" si="7"/>
        <v>465</v>
      </c>
      <c r="B477" s="110"/>
      <c r="C477" s="111"/>
      <c r="D477" s="29"/>
      <c r="E477" s="105"/>
      <c r="F477" s="16"/>
      <c r="G477" s="20"/>
      <c r="H477" s="81"/>
      <c r="I477" s="80"/>
      <c r="J477" s="97"/>
      <c r="K477" s="21"/>
      <c r="L477" s="104" t="e">
        <f>'Discharge Information'!#REF!</f>
        <v>#REF!</v>
      </c>
    </row>
    <row r="478" spans="1:12" ht="45" customHeight="1" x14ac:dyDescent="0.25">
      <c r="A478" s="15">
        <f t="shared" si="7"/>
        <v>466</v>
      </c>
      <c r="B478" s="110"/>
      <c r="C478" s="111"/>
      <c r="D478" s="29"/>
      <c r="E478" s="105"/>
      <c r="F478" s="16"/>
      <c r="G478" s="20"/>
      <c r="H478" s="81"/>
      <c r="I478" s="80"/>
      <c r="J478" s="97"/>
      <c r="K478" s="21"/>
      <c r="L478" s="104" t="e">
        <f>'Discharge Information'!#REF!</f>
        <v>#REF!</v>
      </c>
    </row>
    <row r="479" spans="1:12" ht="45" customHeight="1" x14ac:dyDescent="0.25">
      <c r="A479" s="15">
        <f t="shared" si="7"/>
        <v>467</v>
      </c>
      <c r="B479" s="110"/>
      <c r="C479" s="111"/>
      <c r="D479" s="29"/>
      <c r="E479" s="105"/>
      <c r="F479" s="16"/>
      <c r="G479" s="20"/>
      <c r="H479" s="81"/>
      <c r="I479" s="80"/>
      <c r="J479" s="97"/>
      <c r="K479" s="21"/>
      <c r="L479" s="104" t="e">
        <f>'Discharge Information'!#REF!</f>
        <v>#REF!</v>
      </c>
    </row>
    <row r="480" spans="1:12" ht="45" customHeight="1" x14ac:dyDescent="0.25">
      <c r="A480" s="15">
        <f t="shared" si="7"/>
        <v>468</v>
      </c>
      <c r="B480" s="110"/>
      <c r="C480" s="111"/>
      <c r="D480" s="29"/>
      <c r="E480" s="105"/>
      <c r="F480" s="16"/>
      <c r="G480" s="20"/>
      <c r="H480" s="81"/>
      <c r="I480" s="80"/>
      <c r="J480" s="97"/>
      <c r="K480" s="21"/>
      <c r="L480" s="104" t="e">
        <f>'Discharge Information'!#REF!</f>
        <v>#REF!</v>
      </c>
    </row>
    <row r="481" spans="1:12" ht="45" customHeight="1" x14ac:dyDescent="0.25">
      <c r="A481" s="15">
        <f t="shared" si="7"/>
        <v>469</v>
      </c>
      <c r="B481" s="110"/>
      <c r="C481" s="111"/>
      <c r="D481" s="29"/>
      <c r="E481" s="105"/>
      <c r="F481" s="16"/>
      <c r="G481" s="20"/>
      <c r="H481" s="81"/>
      <c r="I481" s="80"/>
      <c r="J481" s="97"/>
      <c r="K481" s="21"/>
      <c r="L481" s="104" t="e">
        <f>'Discharge Information'!#REF!</f>
        <v>#REF!</v>
      </c>
    </row>
    <row r="482" spans="1:12" ht="45" customHeight="1" x14ac:dyDescent="0.25">
      <c r="A482" s="15">
        <f t="shared" si="7"/>
        <v>470</v>
      </c>
      <c r="B482" s="110"/>
      <c r="C482" s="111"/>
      <c r="D482" s="29"/>
      <c r="E482" s="105"/>
      <c r="F482" s="16"/>
      <c r="G482" s="20"/>
      <c r="H482" s="81"/>
      <c r="I482" s="80"/>
      <c r="J482" s="97"/>
      <c r="K482" s="21"/>
      <c r="L482" s="104" t="e">
        <f>'Discharge Information'!#REF!</f>
        <v>#REF!</v>
      </c>
    </row>
    <row r="483" spans="1:12" ht="45" customHeight="1" x14ac:dyDescent="0.25">
      <c r="A483" s="15">
        <f t="shared" si="7"/>
        <v>471</v>
      </c>
      <c r="B483" s="110"/>
      <c r="C483" s="111"/>
      <c r="D483" s="29"/>
      <c r="E483" s="105"/>
      <c r="F483" s="16"/>
      <c r="G483" s="20"/>
      <c r="H483" s="81"/>
      <c r="I483" s="80"/>
      <c r="J483" s="97"/>
      <c r="K483" s="21"/>
      <c r="L483" s="104" t="e">
        <f>'Discharge Information'!#REF!</f>
        <v>#REF!</v>
      </c>
    </row>
    <row r="484" spans="1:12" ht="45" customHeight="1" x14ac:dyDescent="0.25">
      <c r="A484" s="15">
        <f t="shared" si="7"/>
        <v>472</v>
      </c>
      <c r="B484" s="110"/>
      <c r="C484" s="111"/>
      <c r="D484" s="29"/>
      <c r="E484" s="105"/>
      <c r="F484" s="16"/>
      <c r="G484" s="20"/>
      <c r="H484" s="81"/>
      <c r="I484" s="80"/>
      <c r="J484" s="97"/>
      <c r="K484" s="21"/>
      <c r="L484" s="104" t="e">
        <f>'Discharge Information'!#REF!</f>
        <v>#REF!</v>
      </c>
    </row>
    <row r="485" spans="1:12" ht="45" customHeight="1" x14ac:dyDescent="0.25">
      <c r="A485" s="15">
        <f t="shared" si="7"/>
        <v>473</v>
      </c>
      <c r="B485" s="110"/>
      <c r="C485" s="111"/>
      <c r="D485" s="29"/>
      <c r="E485" s="105"/>
      <c r="F485" s="16"/>
      <c r="G485" s="20"/>
      <c r="H485" s="81"/>
      <c r="I485" s="80"/>
      <c r="J485" s="97"/>
      <c r="K485" s="21"/>
      <c r="L485" s="104" t="e">
        <f>'Discharge Information'!#REF!</f>
        <v>#REF!</v>
      </c>
    </row>
    <row r="486" spans="1:12" ht="45" customHeight="1" x14ac:dyDescent="0.25">
      <c r="A486" s="15">
        <f t="shared" si="7"/>
        <v>474</v>
      </c>
      <c r="B486" s="110"/>
      <c r="C486" s="111"/>
      <c r="D486" s="29"/>
      <c r="E486" s="105"/>
      <c r="F486" s="16"/>
      <c r="G486" s="20"/>
      <c r="H486" s="81"/>
      <c r="I486" s="80"/>
      <c r="J486" s="97"/>
      <c r="K486" s="21"/>
      <c r="L486" s="104" t="e">
        <f>'Discharge Information'!#REF!</f>
        <v>#REF!</v>
      </c>
    </row>
    <row r="487" spans="1:12" ht="45" customHeight="1" x14ac:dyDescent="0.25">
      <c r="A487" s="15">
        <f t="shared" si="7"/>
        <v>475</v>
      </c>
      <c r="B487" s="110"/>
      <c r="C487" s="111"/>
      <c r="D487" s="29"/>
      <c r="E487" s="105"/>
      <c r="F487" s="16"/>
      <c r="G487" s="20"/>
      <c r="H487" s="81"/>
      <c r="I487" s="80"/>
      <c r="J487" s="97"/>
      <c r="K487" s="21"/>
      <c r="L487" s="104" t="e">
        <f>'Discharge Information'!#REF!</f>
        <v>#REF!</v>
      </c>
    </row>
    <row r="488" spans="1:12" ht="45" customHeight="1" x14ac:dyDescent="0.25">
      <c r="A488" s="15">
        <f t="shared" si="7"/>
        <v>476</v>
      </c>
      <c r="B488" s="110"/>
      <c r="C488" s="111"/>
      <c r="D488" s="29"/>
      <c r="E488" s="105"/>
      <c r="F488" s="16"/>
      <c r="G488" s="20"/>
      <c r="H488" s="81"/>
      <c r="I488" s="80"/>
      <c r="J488" s="97"/>
      <c r="K488" s="21"/>
      <c r="L488" s="104" t="e">
        <f>'Discharge Information'!#REF!</f>
        <v>#REF!</v>
      </c>
    </row>
    <row r="489" spans="1:12" ht="45" customHeight="1" x14ac:dyDescent="0.25">
      <c r="A489" s="15">
        <f t="shared" si="7"/>
        <v>477</v>
      </c>
      <c r="B489" s="110"/>
      <c r="C489" s="111"/>
      <c r="D489" s="29"/>
      <c r="E489" s="105"/>
      <c r="F489" s="16"/>
      <c r="G489" s="20"/>
      <c r="H489" s="81"/>
      <c r="I489" s="80"/>
      <c r="J489" s="97"/>
      <c r="K489" s="21"/>
      <c r="L489" s="104" t="e">
        <f>'Discharge Information'!#REF!</f>
        <v>#REF!</v>
      </c>
    </row>
    <row r="490" spans="1:12" ht="45" customHeight="1" x14ac:dyDescent="0.25">
      <c r="A490" s="15">
        <f t="shared" si="7"/>
        <v>478</v>
      </c>
      <c r="B490" s="110"/>
      <c r="C490" s="111"/>
      <c r="D490" s="29"/>
      <c r="E490" s="105"/>
      <c r="F490" s="16"/>
      <c r="G490" s="20"/>
      <c r="H490" s="81"/>
      <c r="I490" s="80"/>
      <c r="J490" s="97"/>
      <c r="K490" s="21"/>
      <c r="L490" s="104" t="e">
        <f>'Discharge Information'!#REF!</f>
        <v>#REF!</v>
      </c>
    </row>
    <row r="491" spans="1:12" ht="45" customHeight="1" x14ac:dyDescent="0.25">
      <c r="A491" s="15">
        <f t="shared" si="7"/>
        <v>479</v>
      </c>
      <c r="B491" s="110"/>
      <c r="C491" s="111"/>
      <c r="D491" s="29"/>
      <c r="E491" s="105"/>
      <c r="F491" s="16"/>
      <c r="G491" s="20"/>
      <c r="H491" s="81"/>
      <c r="I491" s="80"/>
      <c r="J491" s="97"/>
      <c r="K491" s="21"/>
      <c r="L491" s="104" t="e">
        <f>'Discharge Information'!#REF!</f>
        <v>#REF!</v>
      </c>
    </row>
    <row r="492" spans="1:12" ht="45" customHeight="1" x14ac:dyDescent="0.25">
      <c r="A492" s="15">
        <f t="shared" si="7"/>
        <v>480</v>
      </c>
      <c r="B492" s="110"/>
      <c r="C492" s="111"/>
      <c r="D492" s="29"/>
      <c r="E492" s="105"/>
      <c r="F492" s="16"/>
      <c r="G492" s="20"/>
      <c r="H492" s="81"/>
      <c r="I492" s="80"/>
      <c r="J492" s="97"/>
      <c r="K492" s="21"/>
      <c r="L492" s="104" t="e">
        <f>'Discharge Information'!#REF!</f>
        <v>#REF!</v>
      </c>
    </row>
    <row r="493" spans="1:12" ht="45" customHeight="1" x14ac:dyDescent="0.25">
      <c r="A493" s="15">
        <f t="shared" si="7"/>
        <v>481</v>
      </c>
      <c r="B493" s="110"/>
      <c r="C493" s="111"/>
      <c r="D493" s="29"/>
      <c r="E493" s="105"/>
      <c r="F493" s="16"/>
      <c r="G493" s="20"/>
      <c r="H493" s="81"/>
      <c r="I493" s="80"/>
      <c r="J493" s="97"/>
      <c r="K493" s="21"/>
      <c r="L493" s="104" t="e">
        <f>'Discharge Information'!#REF!</f>
        <v>#REF!</v>
      </c>
    </row>
    <row r="494" spans="1:12" ht="45" customHeight="1" x14ac:dyDescent="0.25">
      <c r="A494" s="15">
        <f t="shared" si="7"/>
        <v>482</v>
      </c>
      <c r="B494" s="110"/>
      <c r="C494" s="111"/>
      <c r="D494" s="29"/>
      <c r="E494" s="105"/>
      <c r="F494" s="16"/>
      <c r="G494" s="20"/>
      <c r="H494" s="81"/>
      <c r="I494" s="80"/>
      <c r="J494" s="97"/>
      <c r="K494" s="21"/>
      <c r="L494" s="104" t="e">
        <f>'Discharge Information'!#REF!</f>
        <v>#REF!</v>
      </c>
    </row>
    <row r="495" spans="1:12" ht="45" customHeight="1" x14ac:dyDescent="0.25">
      <c r="A495" s="15">
        <f t="shared" si="7"/>
        <v>483</v>
      </c>
      <c r="B495" s="110"/>
      <c r="C495" s="111"/>
      <c r="D495" s="29"/>
      <c r="E495" s="105"/>
      <c r="F495" s="16"/>
      <c r="G495" s="20"/>
      <c r="H495" s="81"/>
      <c r="I495" s="80"/>
      <c r="J495" s="97"/>
      <c r="K495" s="21"/>
      <c r="L495" s="104" t="e">
        <f>'Discharge Information'!#REF!</f>
        <v>#REF!</v>
      </c>
    </row>
    <row r="496" spans="1:12" ht="45" customHeight="1" x14ac:dyDescent="0.25">
      <c r="A496" s="15">
        <f t="shared" si="7"/>
        <v>484</v>
      </c>
      <c r="B496" s="110"/>
      <c r="C496" s="111"/>
      <c r="D496" s="29"/>
      <c r="E496" s="105"/>
      <c r="F496" s="16"/>
      <c r="G496" s="20"/>
      <c r="H496" s="81"/>
      <c r="I496" s="80"/>
      <c r="J496" s="97"/>
      <c r="K496" s="21"/>
      <c r="L496" s="104" t="e">
        <f>'Discharge Information'!#REF!</f>
        <v>#REF!</v>
      </c>
    </row>
    <row r="497" spans="1:12" ht="45" customHeight="1" x14ac:dyDescent="0.25">
      <c r="A497" s="15">
        <f t="shared" si="7"/>
        <v>485</v>
      </c>
      <c r="B497" s="110"/>
      <c r="C497" s="111"/>
      <c r="D497" s="29"/>
      <c r="E497" s="105"/>
      <c r="F497" s="16"/>
      <c r="G497" s="20"/>
      <c r="H497" s="81"/>
      <c r="I497" s="80"/>
      <c r="J497" s="97"/>
      <c r="K497" s="21"/>
      <c r="L497" s="104" t="e">
        <f>'Discharge Information'!#REF!</f>
        <v>#REF!</v>
      </c>
    </row>
    <row r="498" spans="1:12" ht="45" customHeight="1" x14ac:dyDescent="0.25">
      <c r="A498" s="15">
        <f t="shared" si="7"/>
        <v>486</v>
      </c>
      <c r="B498" s="110"/>
      <c r="C498" s="111"/>
      <c r="D498" s="29"/>
      <c r="E498" s="105"/>
      <c r="F498" s="16"/>
      <c r="G498" s="20"/>
      <c r="H498" s="81"/>
      <c r="I498" s="80"/>
      <c r="J498" s="97"/>
      <c r="K498" s="21"/>
      <c r="L498" s="104" t="e">
        <f>'Discharge Information'!#REF!</f>
        <v>#REF!</v>
      </c>
    </row>
    <row r="499" spans="1:12" ht="45" customHeight="1" x14ac:dyDescent="0.25">
      <c r="A499" s="15">
        <f t="shared" si="7"/>
        <v>487</v>
      </c>
      <c r="B499" s="110"/>
      <c r="C499" s="111"/>
      <c r="D499" s="29"/>
      <c r="E499" s="105"/>
      <c r="F499" s="16"/>
      <c r="G499" s="20"/>
      <c r="H499" s="81"/>
      <c r="I499" s="80"/>
      <c r="J499" s="97"/>
      <c r="K499" s="21"/>
      <c r="L499" s="104" t="e">
        <f>'Discharge Information'!#REF!</f>
        <v>#REF!</v>
      </c>
    </row>
    <row r="500" spans="1:12" ht="45" customHeight="1" x14ac:dyDescent="0.25">
      <c r="A500" s="15">
        <f t="shared" si="7"/>
        <v>488</v>
      </c>
      <c r="B500" s="110"/>
      <c r="C500" s="111"/>
      <c r="D500" s="29"/>
      <c r="E500" s="105"/>
      <c r="F500" s="16"/>
      <c r="G500" s="20"/>
      <c r="H500" s="81"/>
      <c r="I500" s="80"/>
      <c r="J500" s="97"/>
      <c r="K500" s="21"/>
      <c r="L500" s="104" t="e">
        <f>'Discharge Information'!#REF!</f>
        <v>#REF!</v>
      </c>
    </row>
    <row r="501" spans="1:12" ht="45" customHeight="1" x14ac:dyDescent="0.25">
      <c r="A501" s="15">
        <f t="shared" si="7"/>
        <v>489</v>
      </c>
      <c r="B501" s="110"/>
      <c r="C501" s="111"/>
      <c r="D501" s="29"/>
      <c r="E501" s="105"/>
      <c r="F501" s="16"/>
      <c r="G501" s="20"/>
      <c r="H501" s="81"/>
      <c r="I501" s="80"/>
      <c r="J501" s="97"/>
      <c r="K501" s="21"/>
      <c r="L501" s="104" t="e">
        <f>'Discharge Information'!#REF!</f>
        <v>#REF!</v>
      </c>
    </row>
    <row r="502" spans="1:12" ht="45" customHeight="1" x14ac:dyDescent="0.25">
      <c r="A502" s="15">
        <f t="shared" si="7"/>
        <v>490</v>
      </c>
      <c r="B502" s="110"/>
      <c r="C502" s="111"/>
      <c r="D502" s="29"/>
      <c r="E502" s="105"/>
      <c r="F502" s="16"/>
      <c r="G502" s="20"/>
      <c r="H502" s="81"/>
      <c r="I502" s="80"/>
      <c r="J502" s="97"/>
      <c r="K502" s="21"/>
      <c r="L502" s="104" t="e">
        <f>'Discharge Information'!#REF!</f>
        <v>#REF!</v>
      </c>
    </row>
    <row r="503" spans="1:12" ht="45" customHeight="1" x14ac:dyDescent="0.25">
      <c r="A503" s="15">
        <f t="shared" si="7"/>
        <v>491</v>
      </c>
      <c r="B503" s="110"/>
      <c r="C503" s="111"/>
      <c r="D503" s="29"/>
      <c r="E503" s="105"/>
      <c r="F503" s="16"/>
      <c r="G503" s="20"/>
      <c r="H503" s="81"/>
      <c r="I503" s="80"/>
      <c r="J503" s="97"/>
      <c r="K503" s="21"/>
      <c r="L503" s="104" t="e">
        <f>'Discharge Information'!#REF!</f>
        <v>#REF!</v>
      </c>
    </row>
    <row r="504" spans="1:12" ht="45" customHeight="1" x14ac:dyDescent="0.25">
      <c r="A504" s="15">
        <f t="shared" si="7"/>
        <v>492</v>
      </c>
      <c r="B504" s="110"/>
      <c r="C504" s="111"/>
      <c r="D504" s="29"/>
      <c r="E504" s="105"/>
      <c r="F504" s="16"/>
      <c r="G504" s="20"/>
      <c r="H504" s="81"/>
      <c r="I504" s="80"/>
      <c r="J504" s="97"/>
      <c r="K504" s="21"/>
      <c r="L504" s="104" t="e">
        <f>'Discharge Information'!#REF!</f>
        <v>#REF!</v>
      </c>
    </row>
    <row r="505" spans="1:12" ht="45" customHeight="1" x14ac:dyDescent="0.25">
      <c r="A505" s="15">
        <f t="shared" si="7"/>
        <v>493</v>
      </c>
      <c r="B505" s="110"/>
      <c r="C505" s="111"/>
      <c r="D505" s="29"/>
      <c r="E505" s="105"/>
      <c r="F505" s="16"/>
      <c r="G505" s="20"/>
      <c r="H505" s="81"/>
      <c r="I505" s="80"/>
      <c r="J505" s="97"/>
      <c r="K505" s="21"/>
      <c r="L505" s="104" t="e">
        <f>'Discharge Information'!#REF!</f>
        <v>#REF!</v>
      </c>
    </row>
    <row r="506" spans="1:12" ht="45" customHeight="1" x14ac:dyDescent="0.25">
      <c r="A506" s="15">
        <f t="shared" si="7"/>
        <v>494</v>
      </c>
      <c r="B506" s="110"/>
      <c r="C506" s="111"/>
      <c r="D506" s="29"/>
      <c r="E506" s="105"/>
      <c r="F506" s="16"/>
      <c r="G506" s="20"/>
      <c r="H506" s="81"/>
      <c r="I506" s="80"/>
      <c r="J506" s="97"/>
      <c r="K506" s="21"/>
      <c r="L506" s="104" t="e">
        <f>'Discharge Information'!#REF!</f>
        <v>#REF!</v>
      </c>
    </row>
    <row r="507" spans="1:12" ht="45" customHeight="1" x14ac:dyDescent="0.25">
      <c r="A507" s="15">
        <f t="shared" si="7"/>
        <v>495</v>
      </c>
      <c r="B507" s="110"/>
      <c r="C507" s="111"/>
      <c r="D507" s="29"/>
      <c r="E507" s="105"/>
      <c r="F507" s="16"/>
      <c r="G507" s="20"/>
      <c r="H507" s="81"/>
      <c r="I507" s="80"/>
      <c r="J507" s="97"/>
      <c r="K507" s="21"/>
      <c r="L507" s="104" t="e">
        <f>'Discharge Information'!#REF!</f>
        <v>#REF!</v>
      </c>
    </row>
    <row r="508" spans="1:12" ht="45" customHeight="1" x14ac:dyDescent="0.25">
      <c r="A508" s="15">
        <f t="shared" si="7"/>
        <v>496</v>
      </c>
      <c r="B508" s="110"/>
      <c r="C508" s="111"/>
      <c r="D508" s="29"/>
      <c r="E508" s="105"/>
      <c r="F508" s="16"/>
      <c r="G508" s="20"/>
      <c r="H508" s="81"/>
      <c r="I508" s="80"/>
      <c r="J508" s="97"/>
      <c r="K508" s="21"/>
      <c r="L508" s="104" t="e">
        <f>'Discharge Information'!#REF!</f>
        <v>#REF!</v>
      </c>
    </row>
    <row r="509" spans="1:12" ht="45" customHeight="1" x14ac:dyDescent="0.25">
      <c r="A509" s="15">
        <f t="shared" si="7"/>
        <v>497</v>
      </c>
      <c r="B509" s="110"/>
      <c r="C509" s="111"/>
      <c r="D509" s="29"/>
      <c r="E509" s="105"/>
      <c r="F509" s="16"/>
      <c r="G509" s="20"/>
      <c r="H509" s="81"/>
      <c r="I509" s="80"/>
      <c r="J509" s="97"/>
      <c r="K509" s="21"/>
      <c r="L509" s="104" t="e">
        <f>'Discharge Information'!#REF!</f>
        <v>#REF!</v>
      </c>
    </row>
    <row r="510" spans="1:12" ht="45" customHeight="1" x14ac:dyDescent="0.25">
      <c r="A510" s="15">
        <f t="shared" si="7"/>
        <v>498</v>
      </c>
      <c r="B510" s="110"/>
      <c r="C510" s="111"/>
      <c r="D510" s="29"/>
      <c r="E510" s="105"/>
      <c r="F510" s="16"/>
      <c r="G510" s="20"/>
      <c r="H510" s="81"/>
      <c r="I510" s="80"/>
      <c r="J510" s="97"/>
      <c r="K510" s="21"/>
      <c r="L510" s="104" t="e">
        <f>'Discharge Information'!#REF!</f>
        <v>#REF!</v>
      </c>
    </row>
    <row r="511" spans="1:12" ht="45" customHeight="1" x14ac:dyDescent="0.25">
      <c r="A511" s="15">
        <f t="shared" si="7"/>
        <v>499</v>
      </c>
      <c r="B511" s="110"/>
      <c r="C511" s="111"/>
      <c r="D511" s="29"/>
      <c r="E511" s="105"/>
      <c r="F511" s="16"/>
      <c r="G511" s="20"/>
      <c r="H511" s="81"/>
      <c r="I511" s="80"/>
      <c r="J511" s="97"/>
      <c r="K511" s="21"/>
      <c r="L511" s="104" t="e">
        <f>'Discharge Information'!#REF!</f>
        <v>#REF!</v>
      </c>
    </row>
    <row r="512" spans="1:12" ht="45" customHeight="1" x14ac:dyDescent="0.25">
      <c r="A512" s="15">
        <f t="shared" si="7"/>
        <v>500</v>
      </c>
      <c r="B512" s="110"/>
      <c r="C512" s="111"/>
      <c r="D512" s="29"/>
      <c r="E512" s="105"/>
      <c r="F512" s="16"/>
      <c r="G512" s="20"/>
      <c r="H512" s="81"/>
      <c r="I512" s="80"/>
      <c r="J512" s="97"/>
      <c r="K512" s="21"/>
      <c r="L512" s="104" t="e">
        <f>'Discharge Information'!#REF!</f>
        <v>#REF!</v>
      </c>
    </row>
  </sheetData>
  <sheetProtection algorithmName="SHA-512" hashValue="Zdg1ctnck83WRrNxuw9pmbstIPWT+mLB5A57N88f4vB+bc8u7bd7th3c76DWCqmIoCLn4X7lkNzw4KV5vfdSmg==" saltValue="cudrRIWmlujoXGhK7ftNxw==" spinCount="100000" sheet="1" objects="1" scenarios="1"/>
  <dataConsolidate/>
  <mergeCells count="19">
    <mergeCell ref="A11:K11"/>
    <mergeCell ref="A2:K2"/>
    <mergeCell ref="A3:K3"/>
    <mergeCell ref="A4:K4"/>
    <mergeCell ref="H6:J6"/>
    <mergeCell ref="H7:J7"/>
    <mergeCell ref="F10:G10"/>
    <mergeCell ref="A6:C6"/>
    <mergeCell ref="D6:G6"/>
    <mergeCell ref="A7:C7"/>
    <mergeCell ref="D7:G7"/>
    <mergeCell ref="H8:J8"/>
    <mergeCell ref="H9:J9"/>
    <mergeCell ref="H10:J10"/>
    <mergeCell ref="A5:K5"/>
    <mergeCell ref="D8:G9"/>
    <mergeCell ref="A8:C9"/>
    <mergeCell ref="A10:C10"/>
    <mergeCell ref="D10:E10"/>
  </mergeCells>
  <conditionalFormatting sqref="A13:L512">
    <cfRule type="expression" dxfId="75" priority="636">
      <formula>$L13&gt;=6/1/2020</formula>
    </cfRule>
  </conditionalFormatting>
  <conditionalFormatting sqref="D13:D50 D89:D400">
    <cfRule type="expression" dxfId="74" priority="4">
      <formula>#REF!="YES"</formula>
    </cfRule>
  </conditionalFormatting>
  <conditionalFormatting sqref="D51:D88">
    <cfRule type="expression" dxfId="73" priority="2">
      <formula>#REF!="YES"</formula>
    </cfRule>
  </conditionalFormatting>
  <conditionalFormatting sqref="D401:D512">
    <cfRule type="expression" dxfId="72" priority="3">
      <formula>#REF!="YES"</formula>
    </cfRule>
  </conditionalFormatting>
  <dataValidations count="8">
    <dataValidation allowBlank="1" showInputMessage="1" showErrorMessage="1" prompt="Complete when individual is admitted to the program. " sqref="C13:C512" xr:uid="{ABD16D08-D743-42C6-8003-E6ABDC284AFE}"/>
    <dataValidation type="whole" allowBlank="1" showInputMessage="1" showErrorMessage="1" prompt="use a number, DO NOT use alphabet" sqref="F13:F512" xr:uid="{E974CCA5-29C9-4012-AB0D-466D49A165F2}">
      <formula1>0</formula1>
      <formula2>150</formula2>
    </dataValidation>
    <dataValidation allowBlank="1" showInputMessage="1" showErrorMessage="1" prompt="Use MM/DD/YYYY format.  Leave Blank until a date is needed. Complete on this tab when individual is admitted to the program. " sqref="D503:D512" xr:uid="{D12DC11B-E6A1-46D2-898C-0DE998D257F9}"/>
    <dataValidation allowBlank="1" showInputMessage="1" showErrorMessage="1" prompt="Use MM/DD/YYYY format. Leave Blank until a date is needed. Date must be equal or greater than referral date listed in Column D. " sqref="E13:E512" xr:uid="{8B48C4DD-6355-41D6-9E07-D0690FDEE56D}"/>
    <dataValidation allowBlank="1" showInputMessage="1" showErrorMessage="1" prompt="General Note Section for Initial Client Information. " sqref="K12" xr:uid="{06AE7324-510C-4109-B14D-6A25A7510C94}"/>
    <dataValidation allowBlank="1" showInputMessage="1" showErrorMessage="1" prompt="Complete when individual is admitted to the program. Do NOT include any identifying information. " sqref="B13:B512" xr:uid="{D5B27009-E09B-44B8-8393-1F6D648972B1}"/>
    <dataValidation allowBlank="1" showInputMessage="1" showErrorMessage="1" prompt="Use MM/DD/YYYY format.  Leave blank until a date is needed. Complete on this tab when individual is formally admitted to the pogram. " sqref="D13:D502" xr:uid="{523A740F-6A8D-4C3E-B210-889EF6633FD6}"/>
    <dataValidation allowBlank="1" showInputMessage="1" showErrorMessage="1" prompt="General Note Section for Initial Client Information. Do not use any identifying information. " sqref="K13:K512" xr:uid="{0635FA1F-356F-486C-957C-66C566C9BE5B}"/>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prompt="Select an option from drop-down list. " xr:uid="{8C49190C-6AA3-4E81-B321-06E6C6A737E0}">
          <x14:formula1>
            <xm:f>boxes!$L$9:$L$10</xm:f>
          </x14:formula1>
          <xm:sqref>J13:J512</xm:sqref>
        </x14:dataValidation>
        <x14:dataValidation type="list" allowBlank="1" showInputMessage="1" showErrorMessage="1" prompt="Select an option from drop-down list. " xr:uid="{E3741E52-1803-479B-BA56-A85E5642AE99}">
          <x14:formula1>
            <xm:f>boxes!$G$12:$G$14</xm:f>
          </x14:formula1>
          <xm:sqref>I13:I512</xm:sqref>
        </x14:dataValidation>
        <x14:dataValidation type="list" allowBlank="1" showInputMessage="1" showErrorMessage="1" prompt="Select an option from drop-down list. " xr:uid="{44B64A43-C333-4A3A-9D98-DDC4E82F86AB}">
          <x14:formula1>
            <xm:f>boxes!$G$3:$G$9</xm:f>
          </x14:formula1>
          <xm:sqref>H13:H512</xm:sqref>
        </x14:dataValidation>
        <x14:dataValidation type="list" allowBlank="1" showInputMessage="1" showErrorMessage="1" prompt="Select an option from drop-down list. " xr:uid="{78D244FD-EDF3-4792-B3DE-61879097E184}">
          <x14:formula1>
            <xm:f>boxes!$L$3:$L$4</xm:f>
          </x14:formula1>
          <xm:sqref>G13:G512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C6B46-1D75-4579-BE54-1F530D22B9AB}">
  <sheetPr>
    <tabColor rgb="FFFFC000"/>
  </sheetPr>
  <dimension ref="A1:K512"/>
  <sheetViews>
    <sheetView showZeros="0" zoomScale="110" zoomScaleNormal="110" workbookViewId="0">
      <pane ySplit="1" topLeftCell="A2" activePane="bottomLeft" state="frozen"/>
      <selection pane="bottomLeft" activeCell="I12" sqref="I12"/>
    </sheetView>
  </sheetViews>
  <sheetFormatPr defaultColWidth="8.85546875" defaultRowHeight="15" x14ac:dyDescent="0.25"/>
  <cols>
    <col min="1" max="1" width="4.28515625" customWidth="1"/>
    <col min="2" max="2" width="14.7109375" customWidth="1"/>
    <col min="3" max="3" width="14.42578125" customWidth="1"/>
    <col min="4" max="4" width="11.42578125" customWidth="1"/>
    <col min="5" max="5" width="11.28515625" customWidth="1"/>
    <col min="6" max="8" width="16.85546875" customWidth="1"/>
    <col min="9" max="9" width="22.140625" customWidth="1"/>
    <col min="10" max="10" width="20.140625" customWidth="1"/>
    <col min="11" max="11" width="57.140625" customWidth="1"/>
  </cols>
  <sheetData>
    <row r="1" spans="1:11" ht="50.1" customHeight="1" thickTop="1" thickBot="1" x14ac:dyDescent="0.3">
      <c r="A1" s="11" t="s">
        <v>15</v>
      </c>
      <c r="B1" s="126" t="s">
        <v>532</v>
      </c>
      <c r="C1" s="126" t="s">
        <v>448</v>
      </c>
      <c r="D1" s="127" t="s">
        <v>445</v>
      </c>
      <c r="E1" s="137" t="s">
        <v>443</v>
      </c>
      <c r="F1" s="145" t="s">
        <v>528</v>
      </c>
      <c r="G1" s="146" t="s">
        <v>494</v>
      </c>
      <c r="H1" s="155" t="s">
        <v>530</v>
      </c>
      <c r="I1" s="147" t="s">
        <v>552</v>
      </c>
      <c r="J1" s="144" t="s">
        <v>514</v>
      </c>
      <c r="K1" s="143" t="s">
        <v>464</v>
      </c>
    </row>
    <row r="2" spans="1:11" ht="16.5" thickTop="1" x14ac:dyDescent="0.25">
      <c r="A2" s="258" t="str">
        <f>'INITIAL SETUP'!A1</f>
        <v>WV Bureau for Behavioral Health - Adult Mental Health Services (Group Homes, Day Support)  R20240601</v>
      </c>
      <c r="B2" s="259"/>
      <c r="C2" s="259"/>
      <c r="D2" s="259"/>
      <c r="E2" s="259"/>
      <c r="F2" s="262"/>
      <c r="G2" s="262"/>
      <c r="H2" s="262"/>
      <c r="I2" s="262"/>
      <c r="J2" s="259"/>
      <c r="K2" s="260"/>
    </row>
    <row r="3" spans="1:11" ht="15.75" x14ac:dyDescent="0.25">
      <c r="A3" s="261" t="str">
        <f>'INITIAL SETUP'!A2</f>
        <v>Grant Year:  FY 2025 (07/01/2024 - 06/30/2025)</v>
      </c>
      <c r="B3" s="262"/>
      <c r="C3" s="262"/>
      <c r="D3" s="262"/>
      <c r="E3" s="262"/>
      <c r="F3" s="262"/>
      <c r="G3" s="262"/>
      <c r="H3" s="262"/>
      <c r="I3" s="262"/>
      <c r="J3" s="262"/>
      <c r="K3" s="263"/>
    </row>
    <row r="4" spans="1:11" x14ac:dyDescent="0.25">
      <c r="A4" s="225" t="str">
        <f>'INITIAL SETUP'!A3</f>
        <v xml:space="preserve">Program reports need to be submitted electronically, via e-mail to BBHReporting@wv.gov  within 25 calendar days of the end of each month </v>
      </c>
      <c r="B4" s="226"/>
      <c r="C4" s="226"/>
      <c r="D4" s="226"/>
      <c r="E4" s="226"/>
      <c r="F4" s="226"/>
      <c r="G4" s="226"/>
      <c r="H4" s="226"/>
      <c r="I4" s="226"/>
      <c r="J4" s="226"/>
      <c r="K4" s="227"/>
    </row>
    <row r="5" spans="1:11" x14ac:dyDescent="0.25">
      <c r="A5" s="206" t="s">
        <v>8</v>
      </c>
      <c r="B5" s="206"/>
      <c r="C5" s="206"/>
      <c r="D5" s="206"/>
      <c r="E5" s="266">
        <f>'INITIAL SETUP'!L4</f>
        <v>0</v>
      </c>
      <c r="F5" s="267"/>
      <c r="G5" s="267"/>
      <c r="H5" s="131"/>
      <c r="I5" s="210" t="s">
        <v>2</v>
      </c>
      <c r="J5" s="212"/>
      <c r="K5" s="42">
        <f>'INITIAL SETUP'!AJ4</f>
        <v>0</v>
      </c>
    </row>
    <row r="6" spans="1:11" ht="30" customHeight="1" x14ac:dyDescent="0.25">
      <c r="A6" s="206" t="s">
        <v>10</v>
      </c>
      <c r="B6" s="206"/>
      <c r="C6" s="206"/>
      <c r="D6" s="206"/>
      <c r="E6" s="298">
        <f>'INITIAL SETUP'!L5</f>
        <v>0</v>
      </c>
      <c r="F6" s="299"/>
      <c r="G6" s="299"/>
      <c r="H6" s="134"/>
      <c r="I6" s="210" t="s">
        <v>9</v>
      </c>
      <c r="J6" s="212"/>
      <c r="K6" s="107">
        <f>'INITIAL SETUP'!AJ5</f>
        <v>0</v>
      </c>
    </row>
    <row r="7" spans="1:11" ht="15" customHeight="1" x14ac:dyDescent="0.25">
      <c r="A7" s="303" t="s">
        <v>0</v>
      </c>
      <c r="B7" s="303"/>
      <c r="C7" s="303"/>
      <c r="D7" s="303"/>
      <c r="E7" s="271">
        <f>'INITIAL SETUP'!L6</f>
        <v>0</v>
      </c>
      <c r="F7" s="272"/>
      <c r="G7" s="272"/>
      <c r="H7" s="132"/>
      <c r="I7" s="210" t="s">
        <v>166</v>
      </c>
      <c r="J7" s="212"/>
      <c r="K7" s="42">
        <f>'INITIAL SETUP'!AJ6</f>
        <v>0</v>
      </c>
    </row>
    <row r="8" spans="1:11" x14ac:dyDescent="0.25">
      <c r="A8" s="303"/>
      <c r="B8" s="303"/>
      <c r="C8" s="303"/>
      <c r="D8" s="303"/>
      <c r="E8" s="274"/>
      <c r="F8" s="275"/>
      <c r="G8" s="275"/>
      <c r="H8" s="133"/>
      <c r="I8" s="200" t="s">
        <v>12</v>
      </c>
      <c r="J8" s="202"/>
      <c r="K8" s="42">
        <f>'INITIAL SETUP'!AJ7</f>
        <v>0</v>
      </c>
    </row>
    <row r="9" spans="1:11" x14ac:dyDescent="0.25">
      <c r="A9" s="206" t="s">
        <v>11</v>
      </c>
      <c r="B9" s="206"/>
      <c r="C9" s="206"/>
      <c r="D9" s="206"/>
      <c r="E9" s="302" t="s">
        <v>16</v>
      </c>
      <c r="F9" s="302"/>
      <c r="G9" s="300">
        <v>2024</v>
      </c>
      <c r="H9" s="301"/>
      <c r="I9" s="200" t="s">
        <v>13</v>
      </c>
      <c r="J9" s="202"/>
      <c r="K9" s="44">
        <f>'INITIAL SETUP'!AJ8</f>
        <v>0</v>
      </c>
    </row>
    <row r="10" spans="1:11" ht="30" customHeight="1" x14ac:dyDescent="0.25">
      <c r="A10" s="297" t="s">
        <v>502</v>
      </c>
      <c r="B10" s="297"/>
      <c r="C10" s="297"/>
      <c r="D10" s="297"/>
      <c r="E10" s="297"/>
      <c r="F10" s="297"/>
      <c r="G10" s="297"/>
      <c r="H10" s="297"/>
      <c r="I10" s="297"/>
      <c r="J10" s="297"/>
      <c r="K10" s="297"/>
    </row>
    <row r="11" spans="1:11" ht="21" customHeight="1" thickBot="1" x14ac:dyDescent="0.3">
      <c r="A11" s="295" t="s">
        <v>508</v>
      </c>
      <c r="B11" s="295"/>
      <c r="C11" s="295"/>
      <c r="D11" s="295"/>
      <c r="E11" s="295"/>
      <c r="F11" s="296"/>
      <c r="G11" s="296"/>
      <c r="H11" s="296"/>
      <c r="I11" s="296"/>
      <c r="J11" s="295"/>
      <c r="K11" s="295"/>
    </row>
    <row r="12" spans="1:11" ht="70.150000000000006" customHeight="1" thickTop="1" x14ac:dyDescent="0.25">
      <c r="A12" s="11" t="s">
        <v>15</v>
      </c>
      <c r="B12" s="126" t="s">
        <v>532</v>
      </c>
      <c r="C12" s="126" t="s">
        <v>448</v>
      </c>
      <c r="D12" s="127" t="s">
        <v>445</v>
      </c>
      <c r="E12" s="137" t="s">
        <v>443</v>
      </c>
      <c r="F12" s="153" t="s">
        <v>528</v>
      </c>
      <c r="G12" s="154" t="s">
        <v>494</v>
      </c>
      <c r="H12" s="156" t="s">
        <v>529</v>
      </c>
      <c r="I12" s="157" t="s">
        <v>578</v>
      </c>
      <c r="J12" s="129" t="s">
        <v>514</v>
      </c>
      <c r="K12" s="22" t="s">
        <v>464</v>
      </c>
    </row>
    <row r="13" spans="1:11" ht="60" customHeight="1" x14ac:dyDescent="0.25">
      <c r="A13" s="1">
        <f t="shared" ref="A13:A24" si="0">ROW(A1)</f>
        <v>1</v>
      </c>
      <c r="B13" s="116">
        <f>'Initial Client Information'!B13</f>
        <v>0</v>
      </c>
      <c r="C13" s="117">
        <f>'Initial Client Information'!C13</f>
        <v>0</v>
      </c>
      <c r="D13" s="118">
        <f>'Initial Client Information'!D13</f>
        <v>0</v>
      </c>
      <c r="E13" s="139">
        <f>'Initial Client Information'!E13</f>
        <v>0</v>
      </c>
      <c r="F13" s="149"/>
      <c r="G13" s="150"/>
      <c r="H13" s="151"/>
      <c r="I13" s="152"/>
      <c r="J13" s="176">
        <f>'Discharge Information'!F13</f>
        <v>0</v>
      </c>
      <c r="K13" s="87"/>
    </row>
    <row r="14" spans="1:11" ht="60" customHeight="1" x14ac:dyDescent="0.25">
      <c r="A14" s="1">
        <f t="shared" si="0"/>
        <v>2</v>
      </c>
      <c r="B14" s="116">
        <f>'Initial Client Information'!B14</f>
        <v>0</v>
      </c>
      <c r="C14" s="117">
        <f>'Initial Client Information'!C14</f>
        <v>0</v>
      </c>
      <c r="D14" s="118">
        <f>'Initial Client Information'!D14</f>
        <v>0</v>
      </c>
      <c r="E14" s="139">
        <f>'Initial Client Information'!E14</f>
        <v>0</v>
      </c>
      <c r="F14" s="140"/>
      <c r="G14" s="136"/>
      <c r="H14" s="141"/>
      <c r="I14" s="142"/>
      <c r="J14" s="176">
        <f>'Discharge Information'!F14</f>
        <v>0</v>
      </c>
      <c r="K14" s="87"/>
    </row>
    <row r="15" spans="1:11" ht="60" customHeight="1" x14ac:dyDescent="0.25">
      <c r="A15" s="1">
        <f t="shared" si="0"/>
        <v>3</v>
      </c>
      <c r="B15" s="116">
        <f>'Initial Client Information'!B15</f>
        <v>0</v>
      </c>
      <c r="C15" s="117">
        <f>'Initial Client Information'!C15</f>
        <v>0</v>
      </c>
      <c r="D15" s="118">
        <f>'Initial Client Information'!D15</f>
        <v>0</v>
      </c>
      <c r="E15" s="139">
        <f>'Initial Client Information'!E15</f>
        <v>0</v>
      </c>
      <c r="F15" s="140"/>
      <c r="G15" s="136"/>
      <c r="H15" s="141"/>
      <c r="I15" s="142"/>
      <c r="J15" s="176">
        <f>'Discharge Information'!F15</f>
        <v>0</v>
      </c>
      <c r="K15" s="87"/>
    </row>
    <row r="16" spans="1:11" ht="60" customHeight="1" x14ac:dyDescent="0.25">
      <c r="A16" s="1">
        <f t="shared" si="0"/>
        <v>4</v>
      </c>
      <c r="B16" s="116">
        <f>'Initial Client Information'!B16</f>
        <v>0</v>
      </c>
      <c r="C16" s="117">
        <f>'Initial Client Information'!C16</f>
        <v>0</v>
      </c>
      <c r="D16" s="118">
        <f>'Initial Client Information'!D16</f>
        <v>0</v>
      </c>
      <c r="E16" s="139">
        <f>'Initial Client Information'!E16</f>
        <v>0</v>
      </c>
      <c r="F16" s="140"/>
      <c r="G16" s="136"/>
      <c r="H16" s="141"/>
      <c r="I16" s="142"/>
      <c r="J16" s="176">
        <f>'Discharge Information'!F16</f>
        <v>0</v>
      </c>
      <c r="K16" s="87"/>
    </row>
    <row r="17" spans="1:11" ht="60" customHeight="1" x14ac:dyDescent="0.25">
      <c r="A17" s="1">
        <f t="shared" si="0"/>
        <v>5</v>
      </c>
      <c r="B17" s="116">
        <f>'Initial Client Information'!B17</f>
        <v>0</v>
      </c>
      <c r="C17" s="117">
        <f>'Initial Client Information'!C17</f>
        <v>0</v>
      </c>
      <c r="D17" s="118">
        <f>'Initial Client Information'!D17</f>
        <v>0</v>
      </c>
      <c r="E17" s="139">
        <f>'Initial Client Information'!E17</f>
        <v>0</v>
      </c>
      <c r="F17" s="140"/>
      <c r="G17" s="136"/>
      <c r="H17" s="141"/>
      <c r="I17" s="142"/>
      <c r="J17" s="176">
        <f>'Discharge Information'!F17</f>
        <v>0</v>
      </c>
      <c r="K17" s="87"/>
    </row>
    <row r="18" spans="1:11" ht="60" customHeight="1" x14ac:dyDescent="0.25">
      <c r="A18" s="1">
        <f t="shared" si="0"/>
        <v>6</v>
      </c>
      <c r="B18" s="116">
        <f>'Initial Client Information'!B18</f>
        <v>0</v>
      </c>
      <c r="C18" s="117">
        <f>'Initial Client Information'!C18</f>
        <v>0</v>
      </c>
      <c r="D18" s="118">
        <f>'Initial Client Information'!D18</f>
        <v>0</v>
      </c>
      <c r="E18" s="139">
        <f>'Initial Client Information'!E18</f>
        <v>0</v>
      </c>
      <c r="F18" s="140"/>
      <c r="G18" s="136"/>
      <c r="H18" s="141"/>
      <c r="I18" s="142"/>
      <c r="J18" s="176">
        <f>'Discharge Information'!F18</f>
        <v>0</v>
      </c>
      <c r="K18" s="87"/>
    </row>
    <row r="19" spans="1:11" ht="60" customHeight="1" x14ac:dyDescent="0.25">
      <c r="A19" s="1">
        <f t="shared" si="0"/>
        <v>7</v>
      </c>
      <c r="B19" s="116">
        <f>'Initial Client Information'!B19</f>
        <v>0</v>
      </c>
      <c r="C19" s="117">
        <f>'Initial Client Information'!C19</f>
        <v>0</v>
      </c>
      <c r="D19" s="118">
        <f>'Initial Client Information'!D19</f>
        <v>0</v>
      </c>
      <c r="E19" s="139">
        <f>'Initial Client Information'!E19</f>
        <v>0</v>
      </c>
      <c r="F19" s="140"/>
      <c r="G19" s="136"/>
      <c r="H19" s="141"/>
      <c r="I19" s="142"/>
      <c r="J19" s="176">
        <f>'Discharge Information'!F19</f>
        <v>0</v>
      </c>
      <c r="K19" s="87"/>
    </row>
    <row r="20" spans="1:11" ht="60" customHeight="1" x14ac:dyDescent="0.25">
      <c r="A20" s="1">
        <f t="shared" si="0"/>
        <v>8</v>
      </c>
      <c r="B20" s="116">
        <f>'Initial Client Information'!B20</f>
        <v>0</v>
      </c>
      <c r="C20" s="117">
        <f>'Initial Client Information'!C20</f>
        <v>0</v>
      </c>
      <c r="D20" s="118">
        <f>'Initial Client Information'!D20</f>
        <v>0</v>
      </c>
      <c r="E20" s="139">
        <f>'Initial Client Information'!E20</f>
        <v>0</v>
      </c>
      <c r="F20" s="140"/>
      <c r="G20" s="136"/>
      <c r="H20" s="141"/>
      <c r="I20" s="142"/>
      <c r="J20" s="176">
        <f>'Discharge Information'!F20</f>
        <v>0</v>
      </c>
      <c r="K20" s="87"/>
    </row>
    <row r="21" spans="1:11" ht="60" customHeight="1" x14ac:dyDescent="0.25">
      <c r="A21" s="1">
        <f t="shared" si="0"/>
        <v>9</v>
      </c>
      <c r="B21" s="116">
        <f>'Initial Client Information'!B21</f>
        <v>0</v>
      </c>
      <c r="C21" s="117">
        <f>'Initial Client Information'!C21</f>
        <v>0</v>
      </c>
      <c r="D21" s="118">
        <f>'Initial Client Information'!D21</f>
        <v>0</v>
      </c>
      <c r="E21" s="139">
        <f>'Initial Client Information'!E21</f>
        <v>0</v>
      </c>
      <c r="F21" s="140"/>
      <c r="G21" s="136"/>
      <c r="H21" s="141"/>
      <c r="I21" s="142"/>
      <c r="J21" s="176">
        <f>'Discharge Information'!F21</f>
        <v>0</v>
      </c>
      <c r="K21" s="87"/>
    </row>
    <row r="22" spans="1:11" ht="60" customHeight="1" x14ac:dyDescent="0.25">
      <c r="A22" s="1">
        <f t="shared" si="0"/>
        <v>10</v>
      </c>
      <c r="B22" s="116">
        <f>'Initial Client Information'!B22</f>
        <v>0</v>
      </c>
      <c r="C22" s="117">
        <f>'Initial Client Information'!C22</f>
        <v>0</v>
      </c>
      <c r="D22" s="118">
        <f>'Initial Client Information'!D22</f>
        <v>0</v>
      </c>
      <c r="E22" s="139">
        <f>'Initial Client Information'!E22</f>
        <v>0</v>
      </c>
      <c r="F22" s="140"/>
      <c r="G22" s="136"/>
      <c r="H22" s="141"/>
      <c r="I22" s="142"/>
      <c r="J22" s="176">
        <f>'Discharge Information'!F22</f>
        <v>0</v>
      </c>
      <c r="K22" s="87"/>
    </row>
    <row r="23" spans="1:11" ht="60" customHeight="1" x14ac:dyDescent="0.25">
      <c r="A23" s="1">
        <f t="shared" si="0"/>
        <v>11</v>
      </c>
      <c r="B23" s="116">
        <f>'Initial Client Information'!B23</f>
        <v>0</v>
      </c>
      <c r="C23" s="117">
        <f>'Initial Client Information'!C23</f>
        <v>0</v>
      </c>
      <c r="D23" s="118">
        <f>'Initial Client Information'!D23</f>
        <v>0</v>
      </c>
      <c r="E23" s="139">
        <f>'Initial Client Information'!E23</f>
        <v>0</v>
      </c>
      <c r="F23" s="140"/>
      <c r="G23" s="136"/>
      <c r="H23" s="141"/>
      <c r="I23" s="142"/>
      <c r="J23" s="176">
        <f>'Discharge Information'!F23</f>
        <v>0</v>
      </c>
      <c r="K23" s="87"/>
    </row>
    <row r="24" spans="1:11" ht="60" customHeight="1" x14ac:dyDescent="0.25">
      <c r="A24" s="1">
        <f t="shared" si="0"/>
        <v>12</v>
      </c>
      <c r="B24" s="116">
        <f>'Initial Client Information'!B24</f>
        <v>0</v>
      </c>
      <c r="C24" s="117">
        <f>'Initial Client Information'!C24</f>
        <v>0</v>
      </c>
      <c r="D24" s="118">
        <f>'Initial Client Information'!D24</f>
        <v>0</v>
      </c>
      <c r="E24" s="139">
        <f>'Initial Client Information'!E24</f>
        <v>0</v>
      </c>
      <c r="F24" s="140"/>
      <c r="G24" s="136"/>
      <c r="H24" s="141"/>
      <c r="I24" s="142"/>
      <c r="J24" s="176">
        <f>'Discharge Information'!F24</f>
        <v>0</v>
      </c>
      <c r="K24" s="87"/>
    </row>
    <row r="25" spans="1:11" ht="60" customHeight="1" x14ac:dyDescent="0.25">
      <c r="A25" s="1">
        <f t="shared" ref="A25:A77" si="1">ROW(A13)</f>
        <v>13</v>
      </c>
      <c r="B25" s="116">
        <f>'Initial Client Information'!B25</f>
        <v>0</v>
      </c>
      <c r="C25" s="117">
        <f>'Initial Client Information'!C25</f>
        <v>0</v>
      </c>
      <c r="D25" s="118">
        <f>'Initial Client Information'!D25</f>
        <v>0</v>
      </c>
      <c r="E25" s="139">
        <f>'Initial Client Information'!E25</f>
        <v>0</v>
      </c>
      <c r="F25" s="140"/>
      <c r="G25" s="136"/>
      <c r="H25" s="136"/>
      <c r="I25" s="142"/>
      <c r="J25" s="176">
        <f>'Discharge Information'!F25</f>
        <v>0</v>
      </c>
      <c r="K25" s="87"/>
    </row>
    <row r="26" spans="1:11" ht="60" customHeight="1" x14ac:dyDescent="0.25">
      <c r="A26" s="1">
        <f t="shared" si="1"/>
        <v>14</v>
      </c>
      <c r="B26" s="116">
        <f>'Initial Client Information'!B26</f>
        <v>0</v>
      </c>
      <c r="C26" s="117">
        <f>'Initial Client Information'!C26</f>
        <v>0</v>
      </c>
      <c r="D26" s="118">
        <f>'Initial Client Information'!D26</f>
        <v>0</v>
      </c>
      <c r="E26" s="139">
        <f>'Initial Client Information'!E26</f>
        <v>0</v>
      </c>
      <c r="F26" s="140"/>
      <c r="G26" s="136"/>
      <c r="H26" s="136"/>
      <c r="I26" s="142"/>
      <c r="J26" s="176">
        <f>'Discharge Information'!F26</f>
        <v>0</v>
      </c>
      <c r="K26" s="87"/>
    </row>
    <row r="27" spans="1:11" ht="60" customHeight="1" x14ac:dyDescent="0.25">
      <c r="A27" s="1">
        <f t="shared" si="1"/>
        <v>15</v>
      </c>
      <c r="B27" s="116">
        <f>'Initial Client Information'!B27</f>
        <v>0</v>
      </c>
      <c r="C27" s="117">
        <f>'Initial Client Information'!C27</f>
        <v>0</v>
      </c>
      <c r="D27" s="118">
        <f>'Initial Client Information'!D27</f>
        <v>0</v>
      </c>
      <c r="E27" s="139">
        <f>'Initial Client Information'!E27</f>
        <v>0</v>
      </c>
      <c r="F27" s="140"/>
      <c r="G27" s="136"/>
      <c r="H27" s="136"/>
      <c r="I27" s="142"/>
      <c r="J27" s="176">
        <f>'Discharge Information'!F27</f>
        <v>0</v>
      </c>
      <c r="K27" s="87"/>
    </row>
    <row r="28" spans="1:11" ht="60" customHeight="1" x14ac:dyDescent="0.25">
      <c r="A28" s="1">
        <f t="shared" si="1"/>
        <v>16</v>
      </c>
      <c r="B28" s="116">
        <f>'Initial Client Information'!B28</f>
        <v>0</v>
      </c>
      <c r="C28" s="117">
        <f>'Initial Client Information'!C28</f>
        <v>0</v>
      </c>
      <c r="D28" s="118">
        <f>'Initial Client Information'!D28</f>
        <v>0</v>
      </c>
      <c r="E28" s="139">
        <f>'Initial Client Information'!E28</f>
        <v>0</v>
      </c>
      <c r="F28" s="140"/>
      <c r="G28" s="136"/>
      <c r="H28" s="136"/>
      <c r="I28" s="142"/>
      <c r="J28" s="176">
        <f>'Discharge Information'!F28</f>
        <v>0</v>
      </c>
      <c r="K28" s="87"/>
    </row>
    <row r="29" spans="1:11" ht="60" customHeight="1" x14ac:dyDescent="0.25">
      <c r="A29" s="1">
        <f t="shared" si="1"/>
        <v>17</v>
      </c>
      <c r="B29" s="116">
        <f>'Initial Client Information'!B29</f>
        <v>0</v>
      </c>
      <c r="C29" s="117">
        <f>'Initial Client Information'!C29</f>
        <v>0</v>
      </c>
      <c r="D29" s="118">
        <f>'Initial Client Information'!D29</f>
        <v>0</v>
      </c>
      <c r="E29" s="139">
        <f>'Initial Client Information'!E29</f>
        <v>0</v>
      </c>
      <c r="F29" s="140"/>
      <c r="G29" s="136"/>
      <c r="H29" s="136"/>
      <c r="I29" s="142"/>
      <c r="J29" s="176">
        <f>'Discharge Information'!F29</f>
        <v>0</v>
      </c>
      <c r="K29" s="87"/>
    </row>
    <row r="30" spans="1:11" ht="60" customHeight="1" x14ac:dyDescent="0.25">
      <c r="A30" s="1">
        <f t="shared" si="1"/>
        <v>18</v>
      </c>
      <c r="B30" s="116">
        <f>'Initial Client Information'!B30</f>
        <v>0</v>
      </c>
      <c r="C30" s="117">
        <f>'Initial Client Information'!C30</f>
        <v>0</v>
      </c>
      <c r="D30" s="118">
        <f>'Initial Client Information'!D30</f>
        <v>0</v>
      </c>
      <c r="E30" s="139">
        <f>'Initial Client Information'!E30</f>
        <v>0</v>
      </c>
      <c r="F30" s="140"/>
      <c r="G30" s="136"/>
      <c r="H30" s="136"/>
      <c r="I30" s="142"/>
      <c r="J30" s="176">
        <f>'Discharge Information'!F30</f>
        <v>0</v>
      </c>
      <c r="K30" s="87"/>
    </row>
    <row r="31" spans="1:11" ht="60" customHeight="1" x14ac:dyDescent="0.25">
      <c r="A31" s="1">
        <f t="shared" si="1"/>
        <v>19</v>
      </c>
      <c r="B31" s="116">
        <f>'Initial Client Information'!B31</f>
        <v>0</v>
      </c>
      <c r="C31" s="117">
        <f>'Initial Client Information'!C31</f>
        <v>0</v>
      </c>
      <c r="D31" s="118">
        <f>'Initial Client Information'!D31</f>
        <v>0</v>
      </c>
      <c r="E31" s="139">
        <f>'Initial Client Information'!E31</f>
        <v>0</v>
      </c>
      <c r="F31" s="140"/>
      <c r="G31" s="136"/>
      <c r="H31" s="136"/>
      <c r="I31" s="142"/>
      <c r="J31" s="176">
        <f>'Discharge Information'!F31</f>
        <v>0</v>
      </c>
      <c r="K31" s="87"/>
    </row>
    <row r="32" spans="1:11" ht="60" customHeight="1" x14ac:dyDescent="0.25">
      <c r="A32" s="1">
        <f t="shared" si="1"/>
        <v>20</v>
      </c>
      <c r="B32" s="116">
        <f>'Initial Client Information'!B32</f>
        <v>0</v>
      </c>
      <c r="C32" s="117">
        <f>'Initial Client Information'!C32</f>
        <v>0</v>
      </c>
      <c r="D32" s="118">
        <f>'Initial Client Information'!D32</f>
        <v>0</v>
      </c>
      <c r="E32" s="139">
        <f>'Initial Client Information'!E32</f>
        <v>0</v>
      </c>
      <c r="F32" s="140"/>
      <c r="G32" s="136"/>
      <c r="H32" s="136"/>
      <c r="I32" s="142"/>
      <c r="J32" s="176">
        <f>'Discharge Information'!F32</f>
        <v>0</v>
      </c>
      <c r="K32" s="87"/>
    </row>
    <row r="33" spans="1:11" ht="60" customHeight="1" x14ac:dyDescent="0.25">
      <c r="A33" s="1">
        <f t="shared" si="1"/>
        <v>21</v>
      </c>
      <c r="B33" s="116">
        <f>'Initial Client Information'!B33</f>
        <v>0</v>
      </c>
      <c r="C33" s="117">
        <f>'Initial Client Information'!C33</f>
        <v>0</v>
      </c>
      <c r="D33" s="118">
        <f>'Initial Client Information'!D33</f>
        <v>0</v>
      </c>
      <c r="E33" s="139">
        <f>'Initial Client Information'!E33</f>
        <v>0</v>
      </c>
      <c r="F33" s="140"/>
      <c r="G33" s="136"/>
      <c r="H33" s="136"/>
      <c r="I33" s="142"/>
      <c r="J33" s="176">
        <f>'Discharge Information'!F33</f>
        <v>0</v>
      </c>
      <c r="K33" s="87"/>
    </row>
    <row r="34" spans="1:11" ht="60" customHeight="1" x14ac:dyDescent="0.25">
      <c r="A34" s="1">
        <f t="shared" si="1"/>
        <v>22</v>
      </c>
      <c r="B34" s="116">
        <f>'Initial Client Information'!B34</f>
        <v>0</v>
      </c>
      <c r="C34" s="117">
        <f>'Initial Client Information'!C34</f>
        <v>0</v>
      </c>
      <c r="D34" s="118">
        <f>'Initial Client Information'!D34</f>
        <v>0</v>
      </c>
      <c r="E34" s="139">
        <f>'Initial Client Information'!E34</f>
        <v>0</v>
      </c>
      <c r="F34" s="140"/>
      <c r="G34" s="136"/>
      <c r="H34" s="136"/>
      <c r="I34" s="142"/>
      <c r="J34" s="176">
        <f>'Discharge Information'!F34</f>
        <v>0</v>
      </c>
      <c r="K34" s="87"/>
    </row>
    <row r="35" spans="1:11" ht="60" customHeight="1" x14ac:dyDescent="0.25">
      <c r="A35" s="1">
        <f t="shared" si="1"/>
        <v>23</v>
      </c>
      <c r="B35" s="116">
        <f>'Initial Client Information'!B35</f>
        <v>0</v>
      </c>
      <c r="C35" s="117">
        <f>'Initial Client Information'!C35</f>
        <v>0</v>
      </c>
      <c r="D35" s="118">
        <f>'Initial Client Information'!D35</f>
        <v>0</v>
      </c>
      <c r="E35" s="139">
        <f>'Initial Client Information'!E35</f>
        <v>0</v>
      </c>
      <c r="F35" s="140"/>
      <c r="G35" s="136"/>
      <c r="H35" s="136"/>
      <c r="I35" s="142"/>
      <c r="J35" s="176">
        <f>'Discharge Information'!F35</f>
        <v>0</v>
      </c>
      <c r="K35" s="87"/>
    </row>
    <row r="36" spans="1:11" ht="60" customHeight="1" x14ac:dyDescent="0.25">
      <c r="A36" s="1">
        <f t="shared" si="1"/>
        <v>24</v>
      </c>
      <c r="B36" s="116">
        <f>'Initial Client Information'!B36</f>
        <v>0</v>
      </c>
      <c r="C36" s="117">
        <f>'Initial Client Information'!C36</f>
        <v>0</v>
      </c>
      <c r="D36" s="118">
        <f>'Initial Client Information'!D36</f>
        <v>0</v>
      </c>
      <c r="E36" s="139">
        <f>'Initial Client Information'!E36</f>
        <v>0</v>
      </c>
      <c r="F36" s="140"/>
      <c r="G36" s="136"/>
      <c r="H36" s="136"/>
      <c r="I36" s="142"/>
      <c r="J36" s="176">
        <f>'Discharge Information'!F36</f>
        <v>0</v>
      </c>
      <c r="K36" s="87"/>
    </row>
    <row r="37" spans="1:11" ht="60" customHeight="1" x14ac:dyDescent="0.25">
      <c r="A37" s="1">
        <f t="shared" si="1"/>
        <v>25</v>
      </c>
      <c r="B37" s="116">
        <f>'Initial Client Information'!B37</f>
        <v>0</v>
      </c>
      <c r="C37" s="117">
        <f>'Initial Client Information'!C37</f>
        <v>0</v>
      </c>
      <c r="D37" s="118">
        <f>'Initial Client Information'!D37</f>
        <v>0</v>
      </c>
      <c r="E37" s="139">
        <f>'Initial Client Information'!E37</f>
        <v>0</v>
      </c>
      <c r="F37" s="140"/>
      <c r="G37" s="136"/>
      <c r="H37" s="136"/>
      <c r="I37" s="142"/>
      <c r="J37" s="176">
        <f>'Discharge Information'!F37</f>
        <v>0</v>
      </c>
      <c r="K37" s="87"/>
    </row>
    <row r="38" spans="1:11" ht="60" customHeight="1" x14ac:dyDescent="0.25">
      <c r="A38" s="1">
        <f t="shared" si="1"/>
        <v>26</v>
      </c>
      <c r="B38" s="116">
        <f>'Initial Client Information'!B38</f>
        <v>0</v>
      </c>
      <c r="C38" s="117">
        <f>'Initial Client Information'!C38</f>
        <v>0</v>
      </c>
      <c r="D38" s="118">
        <f>'Initial Client Information'!D38</f>
        <v>0</v>
      </c>
      <c r="E38" s="139">
        <f>'Initial Client Information'!E38</f>
        <v>0</v>
      </c>
      <c r="F38" s="140"/>
      <c r="G38" s="136"/>
      <c r="H38" s="136"/>
      <c r="I38" s="142"/>
      <c r="J38" s="176">
        <f>'Discharge Information'!F38</f>
        <v>0</v>
      </c>
      <c r="K38" s="87"/>
    </row>
    <row r="39" spans="1:11" ht="60" customHeight="1" x14ac:dyDescent="0.25">
      <c r="A39" s="1">
        <f t="shared" si="1"/>
        <v>27</v>
      </c>
      <c r="B39" s="116">
        <f>'Initial Client Information'!B39</f>
        <v>0</v>
      </c>
      <c r="C39" s="117">
        <f>'Initial Client Information'!C39</f>
        <v>0</v>
      </c>
      <c r="D39" s="118">
        <f>'Initial Client Information'!D39</f>
        <v>0</v>
      </c>
      <c r="E39" s="139">
        <f>'Initial Client Information'!E39</f>
        <v>0</v>
      </c>
      <c r="F39" s="140"/>
      <c r="G39" s="136"/>
      <c r="H39" s="136"/>
      <c r="I39" s="142"/>
      <c r="J39" s="176">
        <f>'Discharge Information'!F39</f>
        <v>0</v>
      </c>
      <c r="K39" s="87"/>
    </row>
    <row r="40" spans="1:11" ht="60" customHeight="1" x14ac:dyDescent="0.25">
      <c r="A40" s="1">
        <f t="shared" si="1"/>
        <v>28</v>
      </c>
      <c r="B40" s="116">
        <f>'Initial Client Information'!B40</f>
        <v>0</v>
      </c>
      <c r="C40" s="117">
        <f>'Initial Client Information'!C40</f>
        <v>0</v>
      </c>
      <c r="D40" s="118">
        <f>'Initial Client Information'!D40</f>
        <v>0</v>
      </c>
      <c r="E40" s="139">
        <f>'Initial Client Information'!E40</f>
        <v>0</v>
      </c>
      <c r="F40" s="140"/>
      <c r="G40" s="136"/>
      <c r="H40" s="136"/>
      <c r="I40" s="142"/>
      <c r="J40" s="176">
        <f>'Discharge Information'!F40</f>
        <v>0</v>
      </c>
      <c r="K40" s="87"/>
    </row>
    <row r="41" spans="1:11" ht="60" customHeight="1" x14ac:dyDescent="0.25">
      <c r="A41" s="1">
        <f t="shared" si="1"/>
        <v>29</v>
      </c>
      <c r="B41" s="116">
        <f>'Initial Client Information'!B41</f>
        <v>0</v>
      </c>
      <c r="C41" s="117">
        <f>'Initial Client Information'!C41</f>
        <v>0</v>
      </c>
      <c r="D41" s="118">
        <f>'Initial Client Information'!D41</f>
        <v>0</v>
      </c>
      <c r="E41" s="139">
        <f>'Initial Client Information'!E41</f>
        <v>0</v>
      </c>
      <c r="F41" s="140"/>
      <c r="G41" s="136"/>
      <c r="H41" s="136"/>
      <c r="I41" s="142"/>
      <c r="J41" s="176">
        <f>'Discharge Information'!F41</f>
        <v>0</v>
      </c>
      <c r="K41" s="87"/>
    </row>
    <row r="42" spans="1:11" ht="60" customHeight="1" x14ac:dyDescent="0.25">
      <c r="A42" s="1">
        <f t="shared" si="1"/>
        <v>30</v>
      </c>
      <c r="B42" s="116">
        <f>'Initial Client Information'!B42</f>
        <v>0</v>
      </c>
      <c r="C42" s="117">
        <f>'Initial Client Information'!C42</f>
        <v>0</v>
      </c>
      <c r="D42" s="118">
        <f>'Initial Client Information'!D42</f>
        <v>0</v>
      </c>
      <c r="E42" s="139">
        <f>'Initial Client Information'!E42</f>
        <v>0</v>
      </c>
      <c r="F42" s="140"/>
      <c r="G42" s="136"/>
      <c r="H42" s="136"/>
      <c r="I42" s="142"/>
      <c r="J42" s="176">
        <f>'Discharge Information'!F42</f>
        <v>0</v>
      </c>
      <c r="K42" s="87"/>
    </row>
    <row r="43" spans="1:11" ht="60" customHeight="1" x14ac:dyDescent="0.25">
      <c r="A43" s="1">
        <f t="shared" si="1"/>
        <v>31</v>
      </c>
      <c r="B43" s="116">
        <f>'Initial Client Information'!B43</f>
        <v>0</v>
      </c>
      <c r="C43" s="117">
        <f>'Initial Client Information'!C43</f>
        <v>0</v>
      </c>
      <c r="D43" s="118">
        <f>'Initial Client Information'!D43</f>
        <v>0</v>
      </c>
      <c r="E43" s="139">
        <f>'Initial Client Information'!E43</f>
        <v>0</v>
      </c>
      <c r="F43" s="140"/>
      <c r="G43" s="136"/>
      <c r="H43" s="136"/>
      <c r="I43" s="142"/>
      <c r="J43" s="176">
        <f>'Discharge Information'!F43</f>
        <v>0</v>
      </c>
      <c r="K43" s="87"/>
    </row>
    <row r="44" spans="1:11" ht="60" customHeight="1" x14ac:dyDescent="0.25">
      <c r="A44" s="1">
        <f t="shared" si="1"/>
        <v>32</v>
      </c>
      <c r="B44" s="116">
        <f>'Initial Client Information'!B44</f>
        <v>0</v>
      </c>
      <c r="C44" s="117">
        <f>'Initial Client Information'!C44</f>
        <v>0</v>
      </c>
      <c r="D44" s="118">
        <f>'Initial Client Information'!D44</f>
        <v>0</v>
      </c>
      <c r="E44" s="139">
        <f>'Initial Client Information'!E44</f>
        <v>0</v>
      </c>
      <c r="F44" s="140"/>
      <c r="G44" s="136"/>
      <c r="H44" s="136"/>
      <c r="I44" s="142"/>
      <c r="J44" s="176">
        <f>'Discharge Information'!F44</f>
        <v>0</v>
      </c>
      <c r="K44" s="87"/>
    </row>
    <row r="45" spans="1:11" ht="60" customHeight="1" x14ac:dyDescent="0.25">
      <c r="A45" s="1">
        <f t="shared" si="1"/>
        <v>33</v>
      </c>
      <c r="B45" s="116">
        <f>'Initial Client Information'!B45</f>
        <v>0</v>
      </c>
      <c r="C45" s="117">
        <f>'Initial Client Information'!C45</f>
        <v>0</v>
      </c>
      <c r="D45" s="118">
        <f>'Initial Client Information'!D45</f>
        <v>0</v>
      </c>
      <c r="E45" s="139">
        <f>'Initial Client Information'!E45</f>
        <v>0</v>
      </c>
      <c r="F45" s="140"/>
      <c r="G45" s="136"/>
      <c r="H45" s="136"/>
      <c r="I45" s="142"/>
      <c r="J45" s="176">
        <f>'Discharge Information'!F45</f>
        <v>0</v>
      </c>
      <c r="K45" s="87"/>
    </row>
    <row r="46" spans="1:11" ht="60" customHeight="1" x14ac:dyDescent="0.25">
      <c r="A46" s="1">
        <f t="shared" si="1"/>
        <v>34</v>
      </c>
      <c r="B46" s="116">
        <f>'Initial Client Information'!B46</f>
        <v>0</v>
      </c>
      <c r="C46" s="117">
        <f>'Initial Client Information'!C46</f>
        <v>0</v>
      </c>
      <c r="D46" s="118">
        <f>'Initial Client Information'!D46</f>
        <v>0</v>
      </c>
      <c r="E46" s="139">
        <f>'Initial Client Information'!E46</f>
        <v>0</v>
      </c>
      <c r="F46" s="140"/>
      <c r="G46" s="136"/>
      <c r="H46" s="136"/>
      <c r="I46" s="142"/>
      <c r="J46" s="176">
        <f>'Discharge Information'!F46</f>
        <v>0</v>
      </c>
      <c r="K46" s="87"/>
    </row>
    <row r="47" spans="1:11" ht="60" customHeight="1" x14ac:dyDescent="0.25">
      <c r="A47" s="1">
        <f t="shared" si="1"/>
        <v>35</v>
      </c>
      <c r="B47" s="116">
        <f>'Initial Client Information'!B47</f>
        <v>0</v>
      </c>
      <c r="C47" s="117">
        <f>'Initial Client Information'!C47</f>
        <v>0</v>
      </c>
      <c r="D47" s="118">
        <f>'Initial Client Information'!D47</f>
        <v>0</v>
      </c>
      <c r="E47" s="139">
        <f>'Initial Client Information'!E47</f>
        <v>0</v>
      </c>
      <c r="F47" s="140"/>
      <c r="G47" s="136"/>
      <c r="H47" s="136"/>
      <c r="I47" s="142"/>
      <c r="J47" s="176">
        <f>'Discharge Information'!F47</f>
        <v>0</v>
      </c>
      <c r="K47" s="87"/>
    </row>
    <row r="48" spans="1:11" ht="60" customHeight="1" x14ac:dyDescent="0.25">
      <c r="A48" s="1">
        <f t="shared" si="1"/>
        <v>36</v>
      </c>
      <c r="B48" s="116">
        <f>'Initial Client Information'!B48</f>
        <v>0</v>
      </c>
      <c r="C48" s="117">
        <f>'Initial Client Information'!C48</f>
        <v>0</v>
      </c>
      <c r="D48" s="118">
        <f>'Initial Client Information'!D48</f>
        <v>0</v>
      </c>
      <c r="E48" s="139">
        <f>'Initial Client Information'!E48</f>
        <v>0</v>
      </c>
      <c r="F48" s="140"/>
      <c r="G48" s="136"/>
      <c r="H48" s="136"/>
      <c r="I48" s="142"/>
      <c r="J48" s="176">
        <f>'Discharge Information'!F48</f>
        <v>0</v>
      </c>
      <c r="K48" s="87"/>
    </row>
    <row r="49" spans="1:11" ht="60" customHeight="1" x14ac:dyDescent="0.25">
      <c r="A49" s="1">
        <f t="shared" si="1"/>
        <v>37</v>
      </c>
      <c r="B49" s="116">
        <f>'Initial Client Information'!B49</f>
        <v>0</v>
      </c>
      <c r="C49" s="117">
        <f>'Initial Client Information'!C49</f>
        <v>0</v>
      </c>
      <c r="D49" s="118">
        <f>'Initial Client Information'!D49</f>
        <v>0</v>
      </c>
      <c r="E49" s="139">
        <f>'Initial Client Information'!E49</f>
        <v>0</v>
      </c>
      <c r="F49" s="140"/>
      <c r="G49" s="136"/>
      <c r="H49" s="136"/>
      <c r="I49" s="142"/>
      <c r="J49" s="176">
        <f>'Discharge Information'!F49</f>
        <v>0</v>
      </c>
      <c r="K49" s="87"/>
    </row>
    <row r="50" spans="1:11" ht="60" customHeight="1" x14ac:dyDescent="0.25">
      <c r="A50" s="1">
        <f t="shared" si="1"/>
        <v>38</v>
      </c>
      <c r="B50" s="116">
        <f>'Initial Client Information'!B50</f>
        <v>0</v>
      </c>
      <c r="C50" s="117">
        <f>'Initial Client Information'!C50</f>
        <v>0</v>
      </c>
      <c r="D50" s="118">
        <f>'Initial Client Information'!D50</f>
        <v>0</v>
      </c>
      <c r="E50" s="139">
        <f>'Initial Client Information'!E50</f>
        <v>0</v>
      </c>
      <c r="F50" s="140"/>
      <c r="G50" s="136"/>
      <c r="H50" s="136"/>
      <c r="I50" s="142"/>
      <c r="J50" s="176">
        <f>'Discharge Information'!F50</f>
        <v>0</v>
      </c>
      <c r="K50" s="87"/>
    </row>
    <row r="51" spans="1:11" ht="60" customHeight="1" x14ac:dyDescent="0.25">
      <c r="A51" s="1">
        <f t="shared" si="1"/>
        <v>39</v>
      </c>
      <c r="B51" s="116">
        <f>'Initial Client Information'!B51</f>
        <v>0</v>
      </c>
      <c r="C51" s="117">
        <f>'Initial Client Information'!C51</f>
        <v>0</v>
      </c>
      <c r="D51" s="118">
        <f>'Initial Client Information'!D51</f>
        <v>0</v>
      </c>
      <c r="E51" s="139">
        <f>'Initial Client Information'!E51</f>
        <v>0</v>
      </c>
      <c r="F51" s="140"/>
      <c r="G51" s="136"/>
      <c r="H51" s="136"/>
      <c r="I51" s="142"/>
      <c r="J51" s="176">
        <f>'Discharge Information'!F51</f>
        <v>0</v>
      </c>
      <c r="K51" s="87"/>
    </row>
    <row r="52" spans="1:11" ht="60" customHeight="1" x14ac:dyDescent="0.25">
      <c r="A52" s="1">
        <f t="shared" si="1"/>
        <v>40</v>
      </c>
      <c r="B52" s="116">
        <f>'Initial Client Information'!B52</f>
        <v>0</v>
      </c>
      <c r="C52" s="117">
        <f>'Initial Client Information'!C52</f>
        <v>0</v>
      </c>
      <c r="D52" s="118">
        <f>'Initial Client Information'!D52</f>
        <v>0</v>
      </c>
      <c r="E52" s="139">
        <f>'Initial Client Information'!E52</f>
        <v>0</v>
      </c>
      <c r="F52" s="140"/>
      <c r="G52" s="136"/>
      <c r="H52" s="136"/>
      <c r="I52" s="142"/>
      <c r="J52" s="176">
        <f>'Discharge Information'!F52</f>
        <v>0</v>
      </c>
      <c r="K52" s="87"/>
    </row>
    <row r="53" spans="1:11" ht="60" customHeight="1" x14ac:dyDescent="0.25">
      <c r="A53" s="1">
        <f t="shared" si="1"/>
        <v>41</v>
      </c>
      <c r="B53" s="116">
        <f>'Initial Client Information'!B53</f>
        <v>0</v>
      </c>
      <c r="C53" s="117">
        <f>'Initial Client Information'!C53</f>
        <v>0</v>
      </c>
      <c r="D53" s="118">
        <f>'Initial Client Information'!D53</f>
        <v>0</v>
      </c>
      <c r="E53" s="139">
        <f>'Initial Client Information'!E53</f>
        <v>0</v>
      </c>
      <c r="F53" s="140"/>
      <c r="G53" s="136"/>
      <c r="H53" s="136"/>
      <c r="I53" s="142"/>
      <c r="J53" s="176">
        <f>'Discharge Information'!F53</f>
        <v>0</v>
      </c>
      <c r="K53" s="87"/>
    </row>
    <row r="54" spans="1:11" ht="60" customHeight="1" x14ac:dyDescent="0.25">
      <c r="A54" s="1">
        <f t="shared" si="1"/>
        <v>42</v>
      </c>
      <c r="B54" s="116">
        <f>'Initial Client Information'!B54</f>
        <v>0</v>
      </c>
      <c r="C54" s="117">
        <f>'Initial Client Information'!C54</f>
        <v>0</v>
      </c>
      <c r="D54" s="118">
        <f>'Initial Client Information'!D54</f>
        <v>0</v>
      </c>
      <c r="E54" s="139">
        <f>'Initial Client Information'!E54</f>
        <v>0</v>
      </c>
      <c r="F54" s="140"/>
      <c r="G54" s="136"/>
      <c r="H54" s="136"/>
      <c r="I54" s="142"/>
      <c r="J54" s="176">
        <f>'Discharge Information'!F54</f>
        <v>0</v>
      </c>
      <c r="K54" s="87"/>
    </row>
    <row r="55" spans="1:11" ht="60" customHeight="1" x14ac:dyDescent="0.25">
      <c r="A55" s="1">
        <f t="shared" si="1"/>
        <v>43</v>
      </c>
      <c r="B55" s="116">
        <f>'Initial Client Information'!B55</f>
        <v>0</v>
      </c>
      <c r="C55" s="117">
        <f>'Initial Client Information'!C55</f>
        <v>0</v>
      </c>
      <c r="D55" s="118">
        <f>'Initial Client Information'!D55</f>
        <v>0</v>
      </c>
      <c r="E55" s="139">
        <f>'Initial Client Information'!E55</f>
        <v>0</v>
      </c>
      <c r="F55" s="140"/>
      <c r="G55" s="136"/>
      <c r="H55" s="136"/>
      <c r="I55" s="142"/>
      <c r="J55" s="176">
        <f>'Discharge Information'!F55</f>
        <v>0</v>
      </c>
      <c r="K55" s="87"/>
    </row>
    <row r="56" spans="1:11" ht="60" customHeight="1" x14ac:dyDescent="0.25">
      <c r="A56" s="1">
        <f t="shared" si="1"/>
        <v>44</v>
      </c>
      <c r="B56" s="116">
        <f>'Initial Client Information'!B56</f>
        <v>0</v>
      </c>
      <c r="C56" s="117">
        <f>'Initial Client Information'!C56</f>
        <v>0</v>
      </c>
      <c r="D56" s="118">
        <f>'Initial Client Information'!D56</f>
        <v>0</v>
      </c>
      <c r="E56" s="139">
        <f>'Initial Client Information'!E56</f>
        <v>0</v>
      </c>
      <c r="F56" s="140"/>
      <c r="G56" s="136"/>
      <c r="H56" s="136"/>
      <c r="I56" s="142"/>
      <c r="J56" s="176">
        <f>'Discharge Information'!F56</f>
        <v>0</v>
      </c>
      <c r="K56" s="87"/>
    </row>
    <row r="57" spans="1:11" ht="60" customHeight="1" x14ac:dyDescent="0.25">
      <c r="A57" s="1">
        <f t="shared" si="1"/>
        <v>45</v>
      </c>
      <c r="B57" s="116">
        <f>'Initial Client Information'!B57</f>
        <v>0</v>
      </c>
      <c r="C57" s="117">
        <f>'Initial Client Information'!C57</f>
        <v>0</v>
      </c>
      <c r="D57" s="118">
        <f>'Initial Client Information'!D57</f>
        <v>0</v>
      </c>
      <c r="E57" s="139">
        <f>'Initial Client Information'!E57</f>
        <v>0</v>
      </c>
      <c r="F57" s="140"/>
      <c r="G57" s="136"/>
      <c r="H57" s="136"/>
      <c r="I57" s="142"/>
      <c r="J57" s="176">
        <f>'Discharge Information'!F57</f>
        <v>0</v>
      </c>
      <c r="K57" s="87"/>
    </row>
    <row r="58" spans="1:11" ht="60" customHeight="1" x14ac:dyDescent="0.25">
      <c r="A58" s="1">
        <f t="shared" si="1"/>
        <v>46</v>
      </c>
      <c r="B58" s="116">
        <f>'Initial Client Information'!B58</f>
        <v>0</v>
      </c>
      <c r="C58" s="117">
        <f>'Initial Client Information'!C58</f>
        <v>0</v>
      </c>
      <c r="D58" s="118">
        <f>'Initial Client Information'!D58</f>
        <v>0</v>
      </c>
      <c r="E58" s="139">
        <f>'Initial Client Information'!E58</f>
        <v>0</v>
      </c>
      <c r="F58" s="140"/>
      <c r="G58" s="136"/>
      <c r="H58" s="136"/>
      <c r="I58" s="142"/>
      <c r="J58" s="176">
        <f>'Discharge Information'!F58</f>
        <v>0</v>
      </c>
      <c r="K58" s="87"/>
    </row>
    <row r="59" spans="1:11" ht="60" customHeight="1" x14ac:dyDescent="0.25">
      <c r="A59" s="1">
        <f t="shared" si="1"/>
        <v>47</v>
      </c>
      <c r="B59" s="116">
        <f>'Initial Client Information'!B59</f>
        <v>0</v>
      </c>
      <c r="C59" s="117">
        <f>'Initial Client Information'!C59</f>
        <v>0</v>
      </c>
      <c r="D59" s="118">
        <f>'Initial Client Information'!D59</f>
        <v>0</v>
      </c>
      <c r="E59" s="139">
        <f>'Initial Client Information'!E59</f>
        <v>0</v>
      </c>
      <c r="F59" s="140"/>
      <c r="G59" s="136"/>
      <c r="H59" s="136"/>
      <c r="I59" s="142"/>
      <c r="J59" s="176">
        <f>'Discharge Information'!F59</f>
        <v>0</v>
      </c>
      <c r="K59" s="87"/>
    </row>
    <row r="60" spans="1:11" ht="60" customHeight="1" x14ac:dyDescent="0.25">
      <c r="A60" s="1">
        <f t="shared" si="1"/>
        <v>48</v>
      </c>
      <c r="B60" s="116">
        <f>'Initial Client Information'!B60</f>
        <v>0</v>
      </c>
      <c r="C60" s="117">
        <f>'Initial Client Information'!C60</f>
        <v>0</v>
      </c>
      <c r="D60" s="118">
        <f>'Initial Client Information'!D60</f>
        <v>0</v>
      </c>
      <c r="E60" s="139">
        <f>'Initial Client Information'!E60</f>
        <v>0</v>
      </c>
      <c r="F60" s="140"/>
      <c r="G60" s="136"/>
      <c r="H60" s="136"/>
      <c r="I60" s="142"/>
      <c r="J60" s="176">
        <f>'Discharge Information'!F60</f>
        <v>0</v>
      </c>
      <c r="K60" s="87"/>
    </row>
    <row r="61" spans="1:11" ht="60" customHeight="1" x14ac:dyDescent="0.25">
      <c r="A61" s="1">
        <f t="shared" si="1"/>
        <v>49</v>
      </c>
      <c r="B61" s="116">
        <f>'Initial Client Information'!B61</f>
        <v>0</v>
      </c>
      <c r="C61" s="117">
        <f>'Initial Client Information'!C61</f>
        <v>0</v>
      </c>
      <c r="D61" s="118">
        <f>'Initial Client Information'!D61</f>
        <v>0</v>
      </c>
      <c r="E61" s="139">
        <f>'Initial Client Information'!E61</f>
        <v>0</v>
      </c>
      <c r="F61" s="140"/>
      <c r="G61" s="136"/>
      <c r="H61" s="136"/>
      <c r="I61" s="142"/>
      <c r="J61" s="176">
        <f>'Discharge Information'!F61</f>
        <v>0</v>
      </c>
      <c r="K61" s="87"/>
    </row>
    <row r="62" spans="1:11" ht="60" customHeight="1" x14ac:dyDescent="0.25">
      <c r="A62" s="1">
        <f t="shared" si="1"/>
        <v>50</v>
      </c>
      <c r="B62" s="116">
        <f>'Initial Client Information'!B62</f>
        <v>0</v>
      </c>
      <c r="C62" s="117">
        <f>'Initial Client Information'!C62</f>
        <v>0</v>
      </c>
      <c r="D62" s="118">
        <f>'Initial Client Information'!D62</f>
        <v>0</v>
      </c>
      <c r="E62" s="139">
        <f>'Initial Client Information'!E62</f>
        <v>0</v>
      </c>
      <c r="F62" s="140"/>
      <c r="G62" s="136"/>
      <c r="H62" s="136"/>
      <c r="I62" s="142"/>
      <c r="J62" s="176">
        <f>'Discharge Information'!F62</f>
        <v>0</v>
      </c>
      <c r="K62" s="87"/>
    </row>
    <row r="63" spans="1:11" ht="60" customHeight="1" x14ac:dyDescent="0.25">
      <c r="A63" s="1">
        <f t="shared" si="1"/>
        <v>51</v>
      </c>
      <c r="B63" s="116">
        <f>'Initial Client Information'!B63</f>
        <v>0</v>
      </c>
      <c r="C63" s="117">
        <f>'Initial Client Information'!C63</f>
        <v>0</v>
      </c>
      <c r="D63" s="118">
        <f>'Initial Client Information'!D63</f>
        <v>0</v>
      </c>
      <c r="E63" s="139">
        <f>'Initial Client Information'!E63</f>
        <v>0</v>
      </c>
      <c r="F63" s="140"/>
      <c r="G63" s="136"/>
      <c r="H63" s="136"/>
      <c r="I63" s="142"/>
      <c r="J63" s="176">
        <f>'Discharge Information'!F63</f>
        <v>0</v>
      </c>
      <c r="K63" s="87"/>
    </row>
    <row r="64" spans="1:11" ht="60" customHeight="1" x14ac:dyDescent="0.25">
      <c r="A64" s="1">
        <f t="shared" si="1"/>
        <v>52</v>
      </c>
      <c r="B64" s="116">
        <f>'Initial Client Information'!B64</f>
        <v>0</v>
      </c>
      <c r="C64" s="117">
        <f>'Initial Client Information'!C64</f>
        <v>0</v>
      </c>
      <c r="D64" s="118">
        <f>'Initial Client Information'!D64</f>
        <v>0</v>
      </c>
      <c r="E64" s="139">
        <f>'Initial Client Information'!E64</f>
        <v>0</v>
      </c>
      <c r="F64" s="140"/>
      <c r="G64" s="136"/>
      <c r="H64" s="136"/>
      <c r="I64" s="142"/>
      <c r="J64" s="176">
        <f>'Discharge Information'!F64</f>
        <v>0</v>
      </c>
      <c r="K64" s="87"/>
    </row>
    <row r="65" spans="1:11" ht="60" customHeight="1" x14ac:dyDescent="0.25">
      <c r="A65" s="1">
        <f t="shared" si="1"/>
        <v>53</v>
      </c>
      <c r="B65" s="116">
        <f>'Initial Client Information'!B65</f>
        <v>0</v>
      </c>
      <c r="C65" s="117">
        <f>'Initial Client Information'!C65</f>
        <v>0</v>
      </c>
      <c r="D65" s="118">
        <f>'Initial Client Information'!D65</f>
        <v>0</v>
      </c>
      <c r="E65" s="139">
        <f>'Initial Client Information'!E65</f>
        <v>0</v>
      </c>
      <c r="F65" s="140"/>
      <c r="G65" s="136"/>
      <c r="H65" s="136"/>
      <c r="I65" s="142"/>
      <c r="J65" s="176">
        <f>'Discharge Information'!F65</f>
        <v>0</v>
      </c>
      <c r="K65" s="87"/>
    </row>
    <row r="66" spans="1:11" ht="60" customHeight="1" x14ac:dyDescent="0.25">
      <c r="A66" s="1">
        <f t="shared" si="1"/>
        <v>54</v>
      </c>
      <c r="B66" s="116">
        <f>'Initial Client Information'!B66</f>
        <v>0</v>
      </c>
      <c r="C66" s="117">
        <f>'Initial Client Information'!C66</f>
        <v>0</v>
      </c>
      <c r="D66" s="118">
        <f>'Initial Client Information'!D66</f>
        <v>0</v>
      </c>
      <c r="E66" s="139">
        <f>'Initial Client Information'!E66</f>
        <v>0</v>
      </c>
      <c r="F66" s="140"/>
      <c r="G66" s="136"/>
      <c r="H66" s="136"/>
      <c r="I66" s="142"/>
      <c r="J66" s="176">
        <f>'Discharge Information'!F66</f>
        <v>0</v>
      </c>
      <c r="K66" s="87"/>
    </row>
    <row r="67" spans="1:11" ht="60" customHeight="1" x14ac:dyDescent="0.25">
      <c r="A67" s="1">
        <f t="shared" si="1"/>
        <v>55</v>
      </c>
      <c r="B67" s="116">
        <f>'Initial Client Information'!B67</f>
        <v>0</v>
      </c>
      <c r="C67" s="117">
        <f>'Initial Client Information'!C67</f>
        <v>0</v>
      </c>
      <c r="D67" s="118">
        <f>'Initial Client Information'!D67</f>
        <v>0</v>
      </c>
      <c r="E67" s="139">
        <f>'Initial Client Information'!E67</f>
        <v>0</v>
      </c>
      <c r="F67" s="140"/>
      <c r="G67" s="136"/>
      <c r="H67" s="136"/>
      <c r="I67" s="142"/>
      <c r="J67" s="176">
        <f>'Discharge Information'!F67</f>
        <v>0</v>
      </c>
      <c r="K67" s="87"/>
    </row>
    <row r="68" spans="1:11" ht="60" customHeight="1" x14ac:dyDescent="0.25">
      <c r="A68" s="1">
        <f t="shared" si="1"/>
        <v>56</v>
      </c>
      <c r="B68" s="116">
        <f>'Initial Client Information'!B68</f>
        <v>0</v>
      </c>
      <c r="C68" s="117">
        <f>'Initial Client Information'!C68</f>
        <v>0</v>
      </c>
      <c r="D68" s="118">
        <f>'Initial Client Information'!D68</f>
        <v>0</v>
      </c>
      <c r="E68" s="139">
        <f>'Initial Client Information'!E68</f>
        <v>0</v>
      </c>
      <c r="F68" s="140"/>
      <c r="G68" s="136"/>
      <c r="H68" s="136"/>
      <c r="I68" s="142"/>
      <c r="J68" s="176">
        <f>'Discharge Information'!F68</f>
        <v>0</v>
      </c>
      <c r="K68" s="87"/>
    </row>
    <row r="69" spans="1:11" ht="60" customHeight="1" x14ac:dyDescent="0.25">
      <c r="A69" s="1">
        <f t="shared" si="1"/>
        <v>57</v>
      </c>
      <c r="B69" s="116">
        <f>'Initial Client Information'!B69</f>
        <v>0</v>
      </c>
      <c r="C69" s="117">
        <f>'Initial Client Information'!C69</f>
        <v>0</v>
      </c>
      <c r="D69" s="118">
        <f>'Initial Client Information'!D69</f>
        <v>0</v>
      </c>
      <c r="E69" s="139">
        <f>'Initial Client Information'!E69</f>
        <v>0</v>
      </c>
      <c r="F69" s="140"/>
      <c r="G69" s="136"/>
      <c r="H69" s="136"/>
      <c r="I69" s="142"/>
      <c r="J69" s="176">
        <f>'Discharge Information'!F69</f>
        <v>0</v>
      </c>
      <c r="K69" s="87"/>
    </row>
    <row r="70" spans="1:11" ht="60" customHeight="1" x14ac:dyDescent="0.25">
      <c r="A70" s="1">
        <f t="shared" si="1"/>
        <v>58</v>
      </c>
      <c r="B70" s="116">
        <f>'Initial Client Information'!B70</f>
        <v>0</v>
      </c>
      <c r="C70" s="117">
        <f>'Initial Client Information'!C70</f>
        <v>0</v>
      </c>
      <c r="D70" s="118">
        <f>'Initial Client Information'!D70</f>
        <v>0</v>
      </c>
      <c r="E70" s="139">
        <f>'Initial Client Information'!E70</f>
        <v>0</v>
      </c>
      <c r="F70" s="140"/>
      <c r="G70" s="136"/>
      <c r="H70" s="136"/>
      <c r="I70" s="142"/>
      <c r="J70" s="176">
        <f>'Discharge Information'!F70</f>
        <v>0</v>
      </c>
      <c r="K70" s="87"/>
    </row>
    <row r="71" spans="1:11" ht="60" customHeight="1" x14ac:dyDescent="0.25">
      <c r="A71" s="1">
        <f t="shared" si="1"/>
        <v>59</v>
      </c>
      <c r="B71" s="116">
        <f>'Initial Client Information'!B71</f>
        <v>0</v>
      </c>
      <c r="C71" s="117">
        <f>'Initial Client Information'!C71</f>
        <v>0</v>
      </c>
      <c r="D71" s="118">
        <f>'Initial Client Information'!D71</f>
        <v>0</v>
      </c>
      <c r="E71" s="139">
        <f>'Initial Client Information'!E71</f>
        <v>0</v>
      </c>
      <c r="F71" s="140"/>
      <c r="G71" s="136"/>
      <c r="H71" s="136"/>
      <c r="I71" s="142"/>
      <c r="J71" s="176">
        <f>'Discharge Information'!F71</f>
        <v>0</v>
      </c>
      <c r="K71" s="87"/>
    </row>
    <row r="72" spans="1:11" ht="60" customHeight="1" x14ac:dyDescent="0.25">
      <c r="A72" s="1">
        <f t="shared" si="1"/>
        <v>60</v>
      </c>
      <c r="B72" s="116">
        <f>'Initial Client Information'!B72</f>
        <v>0</v>
      </c>
      <c r="C72" s="117">
        <f>'Initial Client Information'!C72</f>
        <v>0</v>
      </c>
      <c r="D72" s="118">
        <f>'Initial Client Information'!D72</f>
        <v>0</v>
      </c>
      <c r="E72" s="139">
        <f>'Initial Client Information'!E72</f>
        <v>0</v>
      </c>
      <c r="F72" s="140"/>
      <c r="G72" s="136"/>
      <c r="H72" s="136"/>
      <c r="I72" s="142"/>
      <c r="J72" s="176">
        <f>'Discharge Information'!F72</f>
        <v>0</v>
      </c>
      <c r="K72" s="87"/>
    </row>
    <row r="73" spans="1:11" ht="60" customHeight="1" x14ac:dyDescent="0.25">
      <c r="A73" s="1">
        <f t="shared" si="1"/>
        <v>61</v>
      </c>
      <c r="B73" s="116">
        <f>'Initial Client Information'!B73</f>
        <v>0</v>
      </c>
      <c r="C73" s="117">
        <f>'Initial Client Information'!C73</f>
        <v>0</v>
      </c>
      <c r="D73" s="118">
        <f>'Initial Client Information'!D73</f>
        <v>0</v>
      </c>
      <c r="E73" s="139">
        <f>'Initial Client Information'!E73</f>
        <v>0</v>
      </c>
      <c r="F73" s="140"/>
      <c r="G73" s="136"/>
      <c r="H73" s="136"/>
      <c r="I73" s="142"/>
      <c r="J73" s="176">
        <f>'Discharge Information'!F73</f>
        <v>0</v>
      </c>
      <c r="K73" s="87"/>
    </row>
    <row r="74" spans="1:11" ht="60" customHeight="1" x14ac:dyDescent="0.25">
      <c r="A74" s="1">
        <f t="shared" si="1"/>
        <v>62</v>
      </c>
      <c r="B74" s="116">
        <f>'Initial Client Information'!B74</f>
        <v>0</v>
      </c>
      <c r="C74" s="117">
        <f>'Initial Client Information'!C74</f>
        <v>0</v>
      </c>
      <c r="D74" s="118">
        <f>'Initial Client Information'!D74</f>
        <v>0</v>
      </c>
      <c r="E74" s="139">
        <f>'Initial Client Information'!E74</f>
        <v>0</v>
      </c>
      <c r="F74" s="140"/>
      <c r="G74" s="136"/>
      <c r="H74" s="136"/>
      <c r="I74" s="142"/>
      <c r="J74" s="176">
        <f>'Discharge Information'!F74</f>
        <v>0</v>
      </c>
      <c r="K74" s="87"/>
    </row>
    <row r="75" spans="1:11" ht="60" customHeight="1" x14ac:dyDescent="0.25">
      <c r="A75" s="1">
        <f t="shared" si="1"/>
        <v>63</v>
      </c>
      <c r="B75" s="116">
        <f>'Initial Client Information'!B75</f>
        <v>0</v>
      </c>
      <c r="C75" s="117">
        <f>'Initial Client Information'!C75</f>
        <v>0</v>
      </c>
      <c r="D75" s="118">
        <f>'Initial Client Information'!D75</f>
        <v>0</v>
      </c>
      <c r="E75" s="139">
        <f>'Initial Client Information'!E75</f>
        <v>0</v>
      </c>
      <c r="F75" s="140"/>
      <c r="G75" s="136"/>
      <c r="H75" s="136"/>
      <c r="I75" s="142"/>
      <c r="J75" s="176">
        <f>'Discharge Information'!F75</f>
        <v>0</v>
      </c>
      <c r="K75" s="87"/>
    </row>
    <row r="76" spans="1:11" ht="60" customHeight="1" x14ac:dyDescent="0.25">
      <c r="A76" s="1">
        <f t="shared" si="1"/>
        <v>64</v>
      </c>
      <c r="B76" s="116">
        <f>'Initial Client Information'!B76</f>
        <v>0</v>
      </c>
      <c r="C76" s="117">
        <f>'Initial Client Information'!C76</f>
        <v>0</v>
      </c>
      <c r="D76" s="118">
        <f>'Initial Client Information'!D76</f>
        <v>0</v>
      </c>
      <c r="E76" s="139">
        <f>'Initial Client Information'!E76</f>
        <v>0</v>
      </c>
      <c r="F76" s="140"/>
      <c r="G76" s="136"/>
      <c r="H76" s="136"/>
      <c r="I76" s="142"/>
      <c r="J76" s="176">
        <f>'Discharge Information'!F76</f>
        <v>0</v>
      </c>
      <c r="K76" s="87"/>
    </row>
    <row r="77" spans="1:11" ht="60" customHeight="1" x14ac:dyDescent="0.25">
      <c r="A77" s="1">
        <f t="shared" si="1"/>
        <v>65</v>
      </c>
      <c r="B77" s="116">
        <f>'Initial Client Information'!B77</f>
        <v>0</v>
      </c>
      <c r="C77" s="117">
        <f>'Initial Client Information'!C77</f>
        <v>0</v>
      </c>
      <c r="D77" s="118">
        <f>'Initial Client Information'!D77</f>
        <v>0</v>
      </c>
      <c r="E77" s="139">
        <f>'Initial Client Information'!E77</f>
        <v>0</v>
      </c>
      <c r="F77" s="140"/>
      <c r="G77" s="136"/>
      <c r="H77" s="136"/>
      <c r="I77" s="142"/>
      <c r="J77" s="176">
        <f>'Discharge Information'!F77</f>
        <v>0</v>
      </c>
      <c r="K77" s="87"/>
    </row>
    <row r="78" spans="1:11" ht="60" customHeight="1" x14ac:dyDescent="0.25">
      <c r="A78" s="1">
        <f t="shared" ref="A78:A141" si="2">ROW(A66)</f>
        <v>66</v>
      </c>
      <c r="B78" s="116">
        <f>'Initial Client Information'!B78</f>
        <v>0</v>
      </c>
      <c r="C78" s="117">
        <f>'Initial Client Information'!C78</f>
        <v>0</v>
      </c>
      <c r="D78" s="118">
        <f>'Initial Client Information'!D78</f>
        <v>0</v>
      </c>
      <c r="E78" s="139">
        <f>'Initial Client Information'!E78</f>
        <v>0</v>
      </c>
      <c r="F78" s="140"/>
      <c r="G78" s="136"/>
      <c r="H78" s="136"/>
      <c r="I78" s="142"/>
      <c r="J78" s="176">
        <f>'Discharge Information'!F78</f>
        <v>0</v>
      </c>
      <c r="K78" s="87"/>
    </row>
    <row r="79" spans="1:11" ht="60" customHeight="1" x14ac:dyDescent="0.25">
      <c r="A79" s="1">
        <f t="shared" si="2"/>
        <v>67</v>
      </c>
      <c r="B79" s="116">
        <f>'Initial Client Information'!B79</f>
        <v>0</v>
      </c>
      <c r="C79" s="117">
        <f>'Initial Client Information'!C79</f>
        <v>0</v>
      </c>
      <c r="D79" s="118">
        <f>'Initial Client Information'!D79</f>
        <v>0</v>
      </c>
      <c r="E79" s="139">
        <f>'Initial Client Information'!E79</f>
        <v>0</v>
      </c>
      <c r="F79" s="140"/>
      <c r="G79" s="136"/>
      <c r="H79" s="136"/>
      <c r="I79" s="142"/>
      <c r="J79" s="176">
        <f>'Discharge Information'!F79</f>
        <v>0</v>
      </c>
      <c r="K79" s="87"/>
    </row>
    <row r="80" spans="1:11" ht="60" customHeight="1" x14ac:dyDescent="0.25">
      <c r="A80" s="1">
        <f t="shared" si="2"/>
        <v>68</v>
      </c>
      <c r="B80" s="116">
        <f>'Initial Client Information'!B80</f>
        <v>0</v>
      </c>
      <c r="C80" s="117">
        <f>'Initial Client Information'!C80</f>
        <v>0</v>
      </c>
      <c r="D80" s="118">
        <f>'Initial Client Information'!D80</f>
        <v>0</v>
      </c>
      <c r="E80" s="139">
        <f>'Initial Client Information'!E80</f>
        <v>0</v>
      </c>
      <c r="F80" s="140"/>
      <c r="G80" s="136"/>
      <c r="H80" s="136"/>
      <c r="I80" s="142"/>
      <c r="J80" s="176">
        <f>'Discharge Information'!F80</f>
        <v>0</v>
      </c>
      <c r="K80" s="87"/>
    </row>
    <row r="81" spans="1:11" ht="60" customHeight="1" x14ac:dyDescent="0.25">
      <c r="A81" s="1">
        <f t="shared" si="2"/>
        <v>69</v>
      </c>
      <c r="B81" s="116">
        <f>'Initial Client Information'!B81</f>
        <v>0</v>
      </c>
      <c r="C81" s="117">
        <f>'Initial Client Information'!C81</f>
        <v>0</v>
      </c>
      <c r="D81" s="118">
        <f>'Initial Client Information'!D81</f>
        <v>0</v>
      </c>
      <c r="E81" s="139">
        <f>'Initial Client Information'!E81</f>
        <v>0</v>
      </c>
      <c r="F81" s="140"/>
      <c r="G81" s="136"/>
      <c r="H81" s="136"/>
      <c r="I81" s="142"/>
      <c r="J81" s="176">
        <f>'Discharge Information'!F81</f>
        <v>0</v>
      </c>
      <c r="K81" s="87"/>
    </row>
    <row r="82" spans="1:11" ht="60" customHeight="1" x14ac:dyDescent="0.25">
      <c r="A82" s="1">
        <f t="shared" si="2"/>
        <v>70</v>
      </c>
      <c r="B82" s="116">
        <f>'Initial Client Information'!B82</f>
        <v>0</v>
      </c>
      <c r="C82" s="117">
        <f>'Initial Client Information'!C82</f>
        <v>0</v>
      </c>
      <c r="D82" s="118">
        <f>'Initial Client Information'!D82</f>
        <v>0</v>
      </c>
      <c r="E82" s="139">
        <f>'Initial Client Information'!E82</f>
        <v>0</v>
      </c>
      <c r="F82" s="140"/>
      <c r="G82" s="136"/>
      <c r="H82" s="136"/>
      <c r="I82" s="142"/>
      <c r="J82" s="176">
        <f>'Discharge Information'!F82</f>
        <v>0</v>
      </c>
      <c r="K82" s="87"/>
    </row>
    <row r="83" spans="1:11" ht="60" customHeight="1" x14ac:dyDescent="0.25">
      <c r="A83" s="1">
        <f t="shared" si="2"/>
        <v>71</v>
      </c>
      <c r="B83" s="116">
        <f>'Initial Client Information'!B83</f>
        <v>0</v>
      </c>
      <c r="C83" s="117">
        <f>'Initial Client Information'!C83</f>
        <v>0</v>
      </c>
      <c r="D83" s="118">
        <f>'Initial Client Information'!D83</f>
        <v>0</v>
      </c>
      <c r="E83" s="139">
        <f>'Initial Client Information'!E83</f>
        <v>0</v>
      </c>
      <c r="F83" s="140"/>
      <c r="G83" s="136"/>
      <c r="H83" s="136"/>
      <c r="I83" s="142"/>
      <c r="J83" s="176">
        <f>'Discharge Information'!F83</f>
        <v>0</v>
      </c>
      <c r="K83" s="87"/>
    </row>
    <row r="84" spans="1:11" ht="60" customHeight="1" x14ac:dyDescent="0.25">
      <c r="A84" s="1">
        <f t="shared" si="2"/>
        <v>72</v>
      </c>
      <c r="B84" s="116">
        <f>'Initial Client Information'!B84</f>
        <v>0</v>
      </c>
      <c r="C84" s="117">
        <f>'Initial Client Information'!C84</f>
        <v>0</v>
      </c>
      <c r="D84" s="118">
        <f>'Initial Client Information'!D84</f>
        <v>0</v>
      </c>
      <c r="E84" s="139">
        <f>'Initial Client Information'!E84</f>
        <v>0</v>
      </c>
      <c r="F84" s="140"/>
      <c r="G84" s="136"/>
      <c r="H84" s="136"/>
      <c r="I84" s="142"/>
      <c r="J84" s="176">
        <f>'Discharge Information'!F84</f>
        <v>0</v>
      </c>
      <c r="K84" s="87"/>
    </row>
    <row r="85" spans="1:11" ht="60" customHeight="1" x14ac:dyDescent="0.25">
      <c r="A85" s="1">
        <f t="shared" si="2"/>
        <v>73</v>
      </c>
      <c r="B85" s="116">
        <f>'Initial Client Information'!B85</f>
        <v>0</v>
      </c>
      <c r="C85" s="117">
        <f>'Initial Client Information'!C85</f>
        <v>0</v>
      </c>
      <c r="D85" s="118">
        <f>'Initial Client Information'!D85</f>
        <v>0</v>
      </c>
      <c r="E85" s="139">
        <f>'Initial Client Information'!E85</f>
        <v>0</v>
      </c>
      <c r="F85" s="140"/>
      <c r="G85" s="136"/>
      <c r="H85" s="136"/>
      <c r="I85" s="142"/>
      <c r="J85" s="176">
        <f>'Discharge Information'!F85</f>
        <v>0</v>
      </c>
      <c r="K85" s="87"/>
    </row>
    <row r="86" spans="1:11" ht="60" customHeight="1" x14ac:dyDescent="0.25">
      <c r="A86" s="1">
        <f t="shared" si="2"/>
        <v>74</v>
      </c>
      <c r="B86" s="116">
        <f>'Initial Client Information'!B86</f>
        <v>0</v>
      </c>
      <c r="C86" s="117">
        <f>'Initial Client Information'!C86</f>
        <v>0</v>
      </c>
      <c r="D86" s="118">
        <f>'Initial Client Information'!D86</f>
        <v>0</v>
      </c>
      <c r="E86" s="139">
        <f>'Initial Client Information'!E86</f>
        <v>0</v>
      </c>
      <c r="F86" s="140"/>
      <c r="G86" s="136"/>
      <c r="H86" s="136"/>
      <c r="I86" s="142"/>
      <c r="J86" s="176">
        <f>'Discharge Information'!F86</f>
        <v>0</v>
      </c>
      <c r="K86" s="87"/>
    </row>
    <row r="87" spans="1:11" ht="60" customHeight="1" x14ac:dyDescent="0.25">
      <c r="A87" s="1">
        <f t="shared" si="2"/>
        <v>75</v>
      </c>
      <c r="B87" s="116">
        <f>'Initial Client Information'!B87</f>
        <v>0</v>
      </c>
      <c r="C87" s="117">
        <f>'Initial Client Information'!C87</f>
        <v>0</v>
      </c>
      <c r="D87" s="118">
        <f>'Initial Client Information'!D87</f>
        <v>0</v>
      </c>
      <c r="E87" s="139">
        <f>'Initial Client Information'!E87</f>
        <v>0</v>
      </c>
      <c r="F87" s="140"/>
      <c r="G87" s="136"/>
      <c r="H87" s="136"/>
      <c r="I87" s="142"/>
      <c r="J87" s="176">
        <f>'Discharge Information'!F87</f>
        <v>0</v>
      </c>
      <c r="K87" s="87"/>
    </row>
    <row r="88" spans="1:11" ht="60" customHeight="1" x14ac:dyDescent="0.25">
      <c r="A88" s="1">
        <f t="shared" si="2"/>
        <v>76</v>
      </c>
      <c r="B88" s="116">
        <f>'Initial Client Information'!B88</f>
        <v>0</v>
      </c>
      <c r="C88" s="117">
        <f>'Initial Client Information'!C88</f>
        <v>0</v>
      </c>
      <c r="D88" s="118">
        <f>'Initial Client Information'!D88</f>
        <v>0</v>
      </c>
      <c r="E88" s="139">
        <f>'Initial Client Information'!E88</f>
        <v>0</v>
      </c>
      <c r="F88" s="140"/>
      <c r="G88" s="136"/>
      <c r="H88" s="136"/>
      <c r="I88" s="142"/>
      <c r="J88" s="176">
        <f>'Discharge Information'!F88</f>
        <v>0</v>
      </c>
      <c r="K88" s="87"/>
    </row>
    <row r="89" spans="1:11" ht="60" customHeight="1" x14ac:dyDescent="0.25">
      <c r="A89" s="1">
        <f t="shared" si="2"/>
        <v>77</v>
      </c>
      <c r="B89" s="116">
        <f>'Initial Client Information'!B89</f>
        <v>0</v>
      </c>
      <c r="C89" s="117">
        <f>'Initial Client Information'!C89</f>
        <v>0</v>
      </c>
      <c r="D89" s="118">
        <f>'Initial Client Information'!D89</f>
        <v>0</v>
      </c>
      <c r="E89" s="139">
        <f>'Initial Client Information'!E89</f>
        <v>0</v>
      </c>
      <c r="F89" s="140"/>
      <c r="G89" s="136"/>
      <c r="H89" s="136"/>
      <c r="I89" s="142"/>
      <c r="J89" s="176">
        <f>'Discharge Information'!F89</f>
        <v>0</v>
      </c>
      <c r="K89" s="87"/>
    </row>
    <row r="90" spans="1:11" ht="60" customHeight="1" x14ac:dyDescent="0.25">
      <c r="A90" s="1">
        <f t="shared" si="2"/>
        <v>78</v>
      </c>
      <c r="B90" s="116">
        <f>'Initial Client Information'!B90</f>
        <v>0</v>
      </c>
      <c r="C90" s="117">
        <f>'Initial Client Information'!C90</f>
        <v>0</v>
      </c>
      <c r="D90" s="118">
        <f>'Initial Client Information'!D90</f>
        <v>0</v>
      </c>
      <c r="E90" s="139">
        <f>'Initial Client Information'!E90</f>
        <v>0</v>
      </c>
      <c r="F90" s="140"/>
      <c r="G90" s="136"/>
      <c r="H90" s="136"/>
      <c r="I90" s="142"/>
      <c r="J90" s="176">
        <f>'Discharge Information'!F90</f>
        <v>0</v>
      </c>
      <c r="K90" s="87"/>
    </row>
    <row r="91" spans="1:11" ht="60" customHeight="1" x14ac:dyDescent="0.25">
      <c r="A91" s="1">
        <f t="shared" si="2"/>
        <v>79</v>
      </c>
      <c r="B91" s="116">
        <f>'Initial Client Information'!B91</f>
        <v>0</v>
      </c>
      <c r="C91" s="117">
        <f>'Initial Client Information'!C91</f>
        <v>0</v>
      </c>
      <c r="D91" s="118">
        <f>'Initial Client Information'!D91</f>
        <v>0</v>
      </c>
      <c r="E91" s="139">
        <f>'Initial Client Information'!E91</f>
        <v>0</v>
      </c>
      <c r="F91" s="140"/>
      <c r="G91" s="136"/>
      <c r="H91" s="136"/>
      <c r="I91" s="142"/>
      <c r="J91" s="176">
        <f>'Discharge Information'!F91</f>
        <v>0</v>
      </c>
      <c r="K91" s="87"/>
    </row>
    <row r="92" spans="1:11" ht="60" customHeight="1" x14ac:dyDescent="0.25">
      <c r="A92" s="1">
        <f t="shared" si="2"/>
        <v>80</v>
      </c>
      <c r="B92" s="116">
        <f>'Initial Client Information'!B92</f>
        <v>0</v>
      </c>
      <c r="C92" s="117">
        <f>'Initial Client Information'!C92</f>
        <v>0</v>
      </c>
      <c r="D92" s="118">
        <f>'Initial Client Information'!D92</f>
        <v>0</v>
      </c>
      <c r="E92" s="139">
        <f>'Initial Client Information'!E92</f>
        <v>0</v>
      </c>
      <c r="F92" s="140"/>
      <c r="G92" s="136"/>
      <c r="H92" s="136"/>
      <c r="I92" s="142"/>
      <c r="J92" s="176">
        <f>'Discharge Information'!F92</f>
        <v>0</v>
      </c>
      <c r="K92" s="87"/>
    </row>
    <row r="93" spans="1:11" ht="60" customHeight="1" x14ac:dyDescent="0.25">
      <c r="A93" s="1">
        <f t="shared" si="2"/>
        <v>81</v>
      </c>
      <c r="B93" s="116">
        <f>'Initial Client Information'!B93</f>
        <v>0</v>
      </c>
      <c r="C93" s="117">
        <f>'Initial Client Information'!C93</f>
        <v>0</v>
      </c>
      <c r="D93" s="118">
        <f>'Initial Client Information'!D93</f>
        <v>0</v>
      </c>
      <c r="E93" s="139">
        <f>'Initial Client Information'!E93</f>
        <v>0</v>
      </c>
      <c r="F93" s="140"/>
      <c r="G93" s="136"/>
      <c r="H93" s="136"/>
      <c r="I93" s="142"/>
      <c r="J93" s="176">
        <f>'Discharge Information'!F93</f>
        <v>0</v>
      </c>
      <c r="K93" s="87"/>
    </row>
    <row r="94" spans="1:11" ht="60" customHeight="1" x14ac:dyDescent="0.25">
      <c r="A94" s="1">
        <f t="shared" si="2"/>
        <v>82</v>
      </c>
      <c r="B94" s="116">
        <f>'Initial Client Information'!B94</f>
        <v>0</v>
      </c>
      <c r="C94" s="117">
        <f>'Initial Client Information'!C94</f>
        <v>0</v>
      </c>
      <c r="D94" s="118">
        <f>'Initial Client Information'!D94</f>
        <v>0</v>
      </c>
      <c r="E94" s="139">
        <f>'Initial Client Information'!E94</f>
        <v>0</v>
      </c>
      <c r="F94" s="140"/>
      <c r="G94" s="136"/>
      <c r="H94" s="136"/>
      <c r="I94" s="142"/>
      <c r="J94" s="176">
        <f>'Discharge Information'!F94</f>
        <v>0</v>
      </c>
      <c r="K94" s="87"/>
    </row>
    <row r="95" spans="1:11" ht="60" customHeight="1" x14ac:dyDescent="0.25">
      <c r="A95" s="1">
        <f t="shared" si="2"/>
        <v>83</v>
      </c>
      <c r="B95" s="116">
        <f>'Initial Client Information'!B95</f>
        <v>0</v>
      </c>
      <c r="C95" s="117">
        <f>'Initial Client Information'!C95</f>
        <v>0</v>
      </c>
      <c r="D95" s="118">
        <f>'Initial Client Information'!D95</f>
        <v>0</v>
      </c>
      <c r="E95" s="139">
        <f>'Initial Client Information'!E95</f>
        <v>0</v>
      </c>
      <c r="F95" s="140"/>
      <c r="G95" s="136"/>
      <c r="H95" s="136"/>
      <c r="I95" s="142"/>
      <c r="J95" s="176">
        <f>'Discharge Information'!F95</f>
        <v>0</v>
      </c>
      <c r="K95" s="87"/>
    </row>
    <row r="96" spans="1:11" ht="60" customHeight="1" x14ac:dyDescent="0.25">
      <c r="A96" s="1">
        <f t="shared" si="2"/>
        <v>84</v>
      </c>
      <c r="B96" s="116">
        <f>'Initial Client Information'!B96</f>
        <v>0</v>
      </c>
      <c r="C96" s="117">
        <f>'Initial Client Information'!C96</f>
        <v>0</v>
      </c>
      <c r="D96" s="118">
        <f>'Initial Client Information'!D96</f>
        <v>0</v>
      </c>
      <c r="E96" s="139">
        <f>'Initial Client Information'!E96</f>
        <v>0</v>
      </c>
      <c r="F96" s="140"/>
      <c r="G96" s="136"/>
      <c r="H96" s="136"/>
      <c r="I96" s="142"/>
      <c r="J96" s="176">
        <f>'Discharge Information'!F96</f>
        <v>0</v>
      </c>
      <c r="K96" s="87"/>
    </row>
    <row r="97" spans="1:11" ht="60" customHeight="1" x14ac:dyDescent="0.25">
      <c r="A97" s="1">
        <f t="shared" si="2"/>
        <v>85</v>
      </c>
      <c r="B97" s="116">
        <f>'Initial Client Information'!B97</f>
        <v>0</v>
      </c>
      <c r="C97" s="117">
        <f>'Initial Client Information'!C97</f>
        <v>0</v>
      </c>
      <c r="D97" s="118">
        <f>'Initial Client Information'!D97</f>
        <v>0</v>
      </c>
      <c r="E97" s="139">
        <f>'Initial Client Information'!E97</f>
        <v>0</v>
      </c>
      <c r="F97" s="140"/>
      <c r="G97" s="136"/>
      <c r="H97" s="136"/>
      <c r="I97" s="142"/>
      <c r="J97" s="176">
        <f>'Discharge Information'!F97</f>
        <v>0</v>
      </c>
      <c r="K97" s="87"/>
    </row>
    <row r="98" spans="1:11" ht="60" customHeight="1" x14ac:dyDescent="0.25">
      <c r="A98" s="1">
        <f t="shared" si="2"/>
        <v>86</v>
      </c>
      <c r="B98" s="116">
        <f>'Initial Client Information'!B98</f>
        <v>0</v>
      </c>
      <c r="C98" s="117">
        <f>'Initial Client Information'!C98</f>
        <v>0</v>
      </c>
      <c r="D98" s="118">
        <f>'Initial Client Information'!D98</f>
        <v>0</v>
      </c>
      <c r="E98" s="139">
        <f>'Initial Client Information'!E98</f>
        <v>0</v>
      </c>
      <c r="F98" s="140"/>
      <c r="G98" s="136"/>
      <c r="H98" s="136"/>
      <c r="I98" s="142"/>
      <c r="J98" s="176">
        <f>'Discharge Information'!F98</f>
        <v>0</v>
      </c>
      <c r="K98" s="87"/>
    </row>
    <row r="99" spans="1:11" ht="60" customHeight="1" x14ac:dyDescent="0.25">
      <c r="A99" s="1">
        <f t="shared" si="2"/>
        <v>87</v>
      </c>
      <c r="B99" s="116">
        <f>'Initial Client Information'!B99</f>
        <v>0</v>
      </c>
      <c r="C99" s="117">
        <f>'Initial Client Information'!C99</f>
        <v>0</v>
      </c>
      <c r="D99" s="118">
        <f>'Initial Client Information'!D99</f>
        <v>0</v>
      </c>
      <c r="E99" s="139">
        <f>'Initial Client Information'!E99</f>
        <v>0</v>
      </c>
      <c r="F99" s="140"/>
      <c r="G99" s="136"/>
      <c r="H99" s="136"/>
      <c r="I99" s="142"/>
      <c r="J99" s="176">
        <f>'Discharge Information'!F99</f>
        <v>0</v>
      </c>
      <c r="K99" s="87"/>
    </row>
    <row r="100" spans="1:11" ht="60" customHeight="1" x14ac:dyDescent="0.25">
      <c r="A100" s="1">
        <f t="shared" si="2"/>
        <v>88</v>
      </c>
      <c r="B100" s="116">
        <f>'Initial Client Information'!B100</f>
        <v>0</v>
      </c>
      <c r="C100" s="117">
        <f>'Initial Client Information'!C100</f>
        <v>0</v>
      </c>
      <c r="D100" s="118">
        <f>'Initial Client Information'!D100</f>
        <v>0</v>
      </c>
      <c r="E100" s="139">
        <f>'Initial Client Information'!E100</f>
        <v>0</v>
      </c>
      <c r="F100" s="140"/>
      <c r="G100" s="136"/>
      <c r="H100" s="136"/>
      <c r="I100" s="142"/>
      <c r="J100" s="176">
        <f>'Discharge Information'!F100</f>
        <v>0</v>
      </c>
      <c r="K100" s="87"/>
    </row>
    <row r="101" spans="1:11" ht="60" customHeight="1" x14ac:dyDescent="0.25">
      <c r="A101" s="1">
        <f t="shared" si="2"/>
        <v>89</v>
      </c>
      <c r="B101" s="116">
        <f>'Initial Client Information'!B101</f>
        <v>0</v>
      </c>
      <c r="C101" s="117">
        <f>'Initial Client Information'!C101</f>
        <v>0</v>
      </c>
      <c r="D101" s="118">
        <f>'Initial Client Information'!D101</f>
        <v>0</v>
      </c>
      <c r="E101" s="139">
        <f>'Initial Client Information'!E101</f>
        <v>0</v>
      </c>
      <c r="F101" s="140"/>
      <c r="G101" s="136"/>
      <c r="H101" s="136"/>
      <c r="I101" s="142"/>
      <c r="J101" s="176">
        <f>'Discharge Information'!F101</f>
        <v>0</v>
      </c>
      <c r="K101" s="87"/>
    </row>
    <row r="102" spans="1:11" ht="60" customHeight="1" x14ac:dyDescent="0.25">
      <c r="A102" s="1">
        <f t="shared" si="2"/>
        <v>90</v>
      </c>
      <c r="B102" s="116">
        <f>'Initial Client Information'!B102</f>
        <v>0</v>
      </c>
      <c r="C102" s="117">
        <f>'Initial Client Information'!C102</f>
        <v>0</v>
      </c>
      <c r="D102" s="118">
        <f>'Initial Client Information'!D102</f>
        <v>0</v>
      </c>
      <c r="E102" s="139">
        <f>'Initial Client Information'!E102</f>
        <v>0</v>
      </c>
      <c r="F102" s="140"/>
      <c r="G102" s="136"/>
      <c r="H102" s="136"/>
      <c r="I102" s="142"/>
      <c r="J102" s="176">
        <f>'Discharge Information'!F102</f>
        <v>0</v>
      </c>
      <c r="K102" s="87"/>
    </row>
    <row r="103" spans="1:11" ht="60" customHeight="1" x14ac:dyDescent="0.25">
      <c r="A103" s="1">
        <f t="shared" si="2"/>
        <v>91</v>
      </c>
      <c r="B103" s="116">
        <f>'Initial Client Information'!B103</f>
        <v>0</v>
      </c>
      <c r="C103" s="117">
        <f>'Initial Client Information'!C103</f>
        <v>0</v>
      </c>
      <c r="D103" s="118">
        <f>'Initial Client Information'!D103</f>
        <v>0</v>
      </c>
      <c r="E103" s="139">
        <f>'Initial Client Information'!E103</f>
        <v>0</v>
      </c>
      <c r="F103" s="140"/>
      <c r="G103" s="136"/>
      <c r="H103" s="136"/>
      <c r="I103" s="142"/>
      <c r="J103" s="176">
        <f>'Discharge Information'!F103</f>
        <v>0</v>
      </c>
      <c r="K103" s="87"/>
    </row>
    <row r="104" spans="1:11" ht="60" customHeight="1" x14ac:dyDescent="0.25">
      <c r="A104" s="1">
        <f t="shared" si="2"/>
        <v>92</v>
      </c>
      <c r="B104" s="116">
        <f>'Initial Client Information'!B104</f>
        <v>0</v>
      </c>
      <c r="C104" s="117">
        <f>'Initial Client Information'!C104</f>
        <v>0</v>
      </c>
      <c r="D104" s="118">
        <f>'Initial Client Information'!D104</f>
        <v>0</v>
      </c>
      <c r="E104" s="139">
        <f>'Initial Client Information'!E104</f>
        <v>0</v>
      </c>
      <c r="F104" s="140"/>
      <c r="G104" s="136"/>
      <c r="H104" s="136"/>
      <c r="I104" s="142"/>
      <c r="J104" s="176">
        <f>'Discharge Information'!F104</f>
        <v>0</v>
      </c>
      <c r="K104" s="87"/>
    </row>
    <row r="105" spans="1:11" ht="60" customHeight="1" x14ac:dyDescent="0.25">
      <c r="A105" s="1">
        <f t="shared" si="2"/>
        <v>93</v>
      </c>
      <c r="B105" s="116">
        <f>'Initial Client Information'!B105</f>
        <v>0</v>
      </c>
      <c r="C105" s="117">
        <f>'Initial Client Information'!C105</f>
        <v>0</v>
      </c>
      <c r="D105" s="118">
        <f>'Initial Client Information'!D105</f>
        <v>0</v>
      </c>
      <c r="E105" s="139">
        <f>'Initial Client Information'!E105</f>
        <v>0</v>
      </c>
      <c r="F105" s="140"/>
      <c r="G105" s="136"/>
      <c r="H105" s="136"/>
      <c r="I105" s="142"/>
      <c r="J105" s="176">
        <f>'Discharge Information'!F105</f>
        <v>0</v>
      </c>
      <c r="K105" s="87"/>
    </row>
    <row r="106" spans="1:11" ht="60" customHeight="1" x14ac:dyDescent="0.25">
      <c r="A106" s="1">
        <f t="shared" si="2"/>
        <v>94</v>
      </c>
      <c r="B106" s="116">
        <f>'Initial Client Information'!B106</f>
        <v>0</v>
      </c>
      <c r="C106" s="117">
        <f>'Initial Client Information'!C106</f>
        <v>0</v>
      </c>
      <c r="D106" s="118">
        <f>'Initial Client Information'!D106</f>
        <v>0</v>
      </c>
      <c r="E106" s="139">
        <f>'Initial Client Information'!E106</f>
        <v>0</v>
      </c>
      <c r="F106" s="140"/>
      <c r="G106" s="136"/>
      <c r="H106" s="136"/>
      <c r="I106" s="142"/>
      <c r="J106" s="176">
        <f>'Discharge Information'!F106</f>
        <v>0</v>
      </c>
      <c r="K106" s="87"/>
    </row>
    <row r="107" spans="1:11" ht="60" customHeight="1" x14ac:dyDescent="0.25">
      <c r="A107" s="1">
        <f t="shared" si="2"/>
        <v>95</v>
      </c>
      <c r="B107" s="116">
        <f>'Initial Client Information'!B107</f>
        <v>0</v>
      </c>
      <c r="C107" s="117">
        <f>'Initial Client Information'!C107</f>
        <v>0</v>
      </c>
      <c r="D107" s="118">
        <f>'Initial Client Information'!D107</f>
        <v>0</v>
      </c>
      <c r="E107" s="139">
        <f>'Initial Client Information'!E107</f>
        <v>0</v>
      </c>
      <c r="F107" s="140"/>
      <c r="G107" s="136"/>
      <c r="H107" s="136"/>
      <c r="I107" s="142"/>
      <c r="J107" s="176">
        <f>'Discharge Information'!F107</f>
        <v>0</v>
      </c>
      <c r="K107" s="87"/>
    </row>
    <row r="108" spans="1:11" ht="60" customHeight="1" x14ac:dyDescent="0.25">
      <c r="A108" s="1">
        <f t="shared" si="2"/>
        <v>96</v>
      </c>
      <c r="B108" s="116">
        <f>'Initial Client Information'!B108</f>
        <v>0</v>
      </c>
      <c r="C108" s="117">
        <f>'Initial Client Information'!C108</f>
        <v>0</v>
      </c>
      <c r="D108" s="118">
        <f>'Initial Client Information'!D108</f>
        <v>0</v>
      </c>
      <c r="E108" s="139">
        <f>'Initial Client Information'!E108</f>
        <v>0</v>
      </c>
      <c r="F108" s="140"/>
      <c r="G108" s="136"/>
      <c r="H108" s="136"/>
      <c r="I108" s="142"/>
      <c r="J108" s="176">
        <f>'Discharge Information'!F108</f>
        <v>0</v>
      </c>
      <c r="K108" s="87"/>
    </row>
    <row r="109" spans="1:11" ht="60" customHeight="1" x14ac:dyDescent="0.25">
      <c r="A109" s="1">
        <f t="shared" si="2"/>
        <v>97</v>
      </c>
      <c r="B109" s="116">
        <f>'Initial Client Information'!B109</f>
        <v>0</v>
      </c>
      <c r="C109" s="117">
        <f>'Initial Client Information'!C109</f>
        <v>0</v>
      </c>
      <c r="D109" s="118">
        <f>'Initial Client Information'!D109</f>
        <v>0</v>
      </c>
      <c r="E109" s="139">
        <f>'Initial Client Information'!E109</f>
        <v>0</v>
      </c>
      <c r="F109" s="140"/>
      <c r="G109" s="136"/>
      <c r="H109" s="136"/>
      <c r="I109" s="142"/>
      <c r="J109" s="176">
        <f>'Discharge Information'!F109</f>
        <v>0</v>
      </c>
      <c r="K109" s="87"/>
    </row>
    <row r="110" spans="1:11" ht="60" customHeight="1" x14ac:dyDescent="0.25">
      <c r="A110" s="1">
        <f t="shared" si="2"/>
        <v>98</v>
      </c>
      <c r="B110" s="116">
        <f>'Initial Client Information'!B110</f>
        <v>0</v>
      </c>
      <c r="C110" s="117">
        <f>'Initial Client Information'!C110</f>
        <v>0</v>
      </c>
      <c r="D110" s="118">
        <f>'Initial Client Information'!D110</f>
        <v>0</v>
      </c>
      <c r="E110" s="139">
        <f>'Initial Client Information'!E110</f>
        <v>0</v>
      </c>
      <c r="F110" s="140"/>
      <c r="G110" s="136"/>
      <c r="H110" s="136"/>
      <c r="I110" s="142"/>
      <c r="J110" s="176">
        <f>'Discharge Information'!F110</f>
        <v>0</v>
      </c>
      <c r="K110" s="87"/>
    </row>
    <row r="111" spans="1:11" ht="60" customHeight="1" x14ac:dyDescent="0.25">
      <c r="A111" s="1">
        <f t="shared" si="2"/>
        <v>99</v>
      </c>
      <c r="B111" s="116">
        <f>'Initial Client Information'!B111</f>
        <v>0</v>
      </c>
      <c r="C111" s="117">
        <f>'Initial Client Information'!C111</f>
        <v>0</v>
      </c>
      <c r="D111" s="118">
        <f>'Initial Client Information'!D111</f>
        <v>0</v>
      </c>
      <c r="E111" s="139">
        <f>'Initial Client Information'!E111</f>
        <v>0</v>
      </c>
      <c r="F111" s="140"/>
      <c r="G111" s="136"/>
      <c r="H111" s="136"/>
      <c r="I111" s="142"/>
      <c r="J111" s="176">
        <f>'Discharge Information'!F111</f>
        <v>0</v>
      </c>
      <c r="K111" s="87"/>
    </row>
    <row r="112" spans="1:11" ht="60" customHeight="1" x14ac:dyDescent="0.25">
      <c r="A112" s="1">
        <f t="shared" si="2"/>
        <v>100</v>
      </c>
      <c r="B112" s="116">
        <f>'Initial Client Information'!B112</f>
        <v>0</v>
      </c>
      <c r="C112" s="117">
        <f>'Initial Client Information'!C112</f>
        <v>0</v>
      </c>
      <c r="D112" s="118">
        <f>'Initial Client Information'!D112</f>
        <v>0</v>
      </c>
      <c r="E112" s="139">
        <f>'Initial Client Information'!E112</f>
        <v>0</v>
      </c>
      <c r="F112" s="140"/>
      <c r="G112" s="136"/>
      <c r="H112" s="136"/>
      <c r="I112" s="142"/>
      <c r="J112" s="176">
        <f>'Discharge Information'!F112</f>
        <v>0</v>
      </c>
      <c r="K112" s="87"/>
    </row>
    <row r="113" spans="1:11" ht="60" customHeight="1" x14ac:dyDescent="0.25">
      <c r="A113" s="1">
        <f t="shared" si="2"/>
        <v>101</v>
      </c>
      <c r="B113" s="116">
        <f>'Initial Client Information'!B113</f>
        <v>0</v>
      </c>
      <c r="C113" s="117">
        <f>'Initial Client Information'!C113</f>
        <v>0</v>
      </c>
      <c r="D113" s="118">
        <f>'Initial Client Information'!D113</f>
        <v>0</v>
      </c>
      <c r="E113" s="139">
        <f>'Initial Client Information'!E113</f>
        <v>0</v>
      </c>
      <c r="F113" s="140"/>
      <c r="G113" s="136"/>
      <c r="H113" s="136"/>
      <c r="I113" s="142"/>
      <c r="J113" s="176">
        <f>'Discharge Information'!F113</f>
        <v>0</v>
      </c>
      <c r="K113" s="87"/>
    </row>
    <row r="114" spans="1:11" ht="60" customHeight="1" x14ac:dyDescent="0.25">
      <c r="A114" s="1">
        <f t="shared" si="2"/>
        <v>102</v>
      </c>
      <c r="B114" s="116">
        <f>'Initial Client Information'!B114</f>
        <v>0</v>
      </c>
      <c r="C114" s="117">
        <f>'Initial Client Information'!C114</f>
        <v>0</v>
      </c>
      <c r="D114" s="118">
        <f>'Initial Client Information'!D114</f>
        <v>0</v>
      </c>
      <c r="E114" s="139">
        <f>'Initial Client Information'!E114</f>
        <v>0</v>
      </c>
      <c r="F114" s="140"/>
      <c r="G114" s="136"/>
      <c r="H114" s="136"/>
      <c r="I114" s="142"/>
      <c r="J114" s="176">
        <f>'Discharge Information'!F114</f>
        <v>0</v>
      </c>
      <c r="K114" s="87"/>
    </row>
    <row r="115" spans="1:11" ht="60" customHeight="1" x14ac:dyDescent="0.25">
      <c r="A115" s="1">
        <f t="shared" si="2"/>
        <v>103</v>
      </c>
      <c r="B115" s="116">
        <f>'Initial Client Information'!B115</f>
        <v>0</v>
      </c>
      <c r="C115" s="117">
        <f>'Initial Client Information'!C115</f>
        <v>0</v>
      </c>
      <c r="D115" s="118">
        <f>'Initial Client Information'!D115</f>
        <v>0</v>
      </c>
      <c r="E115" s="139">
        <f>'Initial Client Information'!E115</f>
        <v>0</v>
      </c>
      <c r="F115" s="140"/>
      <c r="G115" s="136"/>
      <c r="H115" s="136"/>
      <c r="I115" s="142"/>
      <c r="J115" s="176">
        <f>'Discharge Information'!F115</f>
        <v>0</v>
      </c>
      <c r="K115" s="87"/>
    </row>
    <row r="116" spans="1:11" ht="60" customHeight="1" x14ac:dyDescent="0.25">
      <c r="A116" s="1">
        <f t="shared" si="2"/>
        <v>104</v>
      </c>
      <c r="B116" s="116">
        <f>'Initial Client Information'!B116</f>
        <v>0</v>
      </c>
      <c r="C116" s="117">
        <f>'Initial Client Information'!C116</f>
        <v>0</v>
      </c>
      <c r="D116" s="118">
        <f>'Initial Client Information'!D116</f>
        <v>0</v>
      </c>
      <c r="E116" s="139">
        <f>'Initial Client Information'!E116</f>
        <v>0</v>
      </c>
      <c r="F116" s="140"/>
      <c r="G116" s="136"/>
      <c r="H116" s="136"/>
      <c r="I116" s="142"/>
      <c r="J116" s="176">
        <f>'Discharge Information'!F116</f>
        <v>0</v>
      </c>
      <c r="K116" s="87"/>
    </row>
    <row r="117" spans="1:11" ht="60" customHeight="1" x14ac:dyDescent="0.25">
      <c r="A117" s="1">
        <f t="shared" si="2"/>
        <v>105</v>
      </c>
      <c r="B117" s="116">
        <f>'Initial Client Information'!B117</f>
        <v>0</v>
      </c>
      <c r="C117" s="117">
        <f>'Initial Client Information'!C117</f>
        <v>0</v>
      </c>
      <c r="D117" s="118">
        <f>'Initial Client Information'!D117</f>
        <v>0</v>
      </c>
      <c r="E117" s="139">
        <f>'Initial Client Information'!E117</f>
        <v>0</v>
      </c>
      <c r="F117" s="140"/>
      <c r="G117" s="136"/>
      <c r="H117" s="136"/>
      <c r="I117" s="142"/>
      <c r="J117" s="176">
        <f>'Discharge Information'!F117</f>
        <v>0</v>
      </c>
      <c r="K117" s="87"/>
    </row>
    <row r="118" spans="1:11" ht="60" customHeight="1" x14ac:dyDescent="0.25">
      <c r="A118" s="1">
        <f t="shared" si="2"/>
        <v>106</v>
      </c>
      <c r="B118" s="116">
        <f>'Initial Client Information'!B118</f>
        <v>0</v>
      </c>
      <c r="C118" s="117">
        <f>'Initial Client Information'!C118</f>
        <v>0</v>
      </c>
      <c r="D118" s="118">
        <f>'Initial Client Information'!D118</f>
        <v>0</v>
      </c>
      <c r="E118" s="139">
        <f>'Initial Client Information'!E118</f>
        <v>0</v>
      </c>
      <c r="F118" s="140"/>
      <c r="G118" s="136"/>
      <c r="H118" s="136"/>
      <c r="I118" s="142"/>
      <c r="J118" s="176">
        <f>'Discharge Information'!F118</f>
        <v>0</v>
      </c>
      <c r="K118" s="87"/>
    </row>
    <row r="119" spans="1:11" ht="60" customHeight="1" x14ac:dyDescent="0.25">
      <c r="A119" s="1">
        <f t="shared" si="2"/>
        <v>107</v>
      </c>
      <c r="B119" s="116">
        <f>'Initial Client Information'!B119</f>
        <v>0</v>
      </c>
      <c r="C119" s="117">
        <f>'Initial Client Information'!C119</f>
        <v>0</v>
      </c>
      <c r="D119" s="118">
        <f>'Initial Client Information'!D119</f>
        <v>0</v>
      </c>
      <c r="E119" s="139">
        <f>'Initial Client Information'!E119</f>
        <v>0</v>
      </c>
      <c r="F119" s="140"/>
      <c r="G119" s="136"/>
      <c r="H119" s="136"/>
      <c r="I119" s="142"/>
      <c r="J119" s="176">
        <f>'Discharge Information'!F119</f>
        <v>0</v>
      </c>
      <c r="K119" s="87"/>
    </row>
    <row r="120" spans="1:11" ht="60" customHeight="1" x14ac:dyDescent="0.25">
      <c r="A120" s="1">
        <f t="shared" si="2"/>
        <v>108</v>
      </c>
      <c r="B120" s="116">
        <f>'Initial Client Information'!B120</f>
        <v>0</v>
      </c>
      <c r="C120" s="117">
        <f>'Initial Client Information'!C120</f>
        <v>0</v>
      </c>
      <c r="D120" s="118">
        <f>'Initial Client Information'!D120</f>
        <v>0</v>
      </c>
      <c r="E120" s="139">
        <f>'Initial Client Information'!E120</f>
        <v>0</v>
      </c>
      <c r="F120" s="140"/>
      <c r="G120" s="136"/>
      <c r="H120" s="136"/>
      <c r="I120" s="142"/>
      <c r="J120" s="176">
        <f>'Discharge Information'!F120</f>
        <v>0</v>
      </c>
      <c r="K120" s="87"/>
    </row>
    <row r="121" spans="1:11" ht="60" customHeight="1" x14ac:dyDescent="0.25">
      <c r="A121" s="1">
        <f t="shared" si="2"/>
        <v>109</v>
      </c>
      <c r="B121" s="116">
        <f>'Initial Client Information'!B121</f>
        <v>0</v>
      </c>
      <c r="C121" s="117">
        <f>'Initial Client Information'!C121</f>
        <v>0</v>
      </c>
      <c r="D121" s="118">
        <f>'Initial Client Information'!D121</f>
        <v>0</v>
      </c>
      <c r="E121" s="139">
        <f>'Initial Client Information'!E121</f>
        <v>0</v>
      </c>
      <c r="F121" s="140"/>
      <c r="G121" s="136"/>
      <c r="H121" s="136"/>
      <c r="I121" s="142"/>
      <c r="J121" s="176">
        <f>'Discharge Information'!F121</f>
        <v>0</v>
      </c>
      <c r="K121" s="87"/>
    </row>
    <row r="122" spans="1:11" ht="60" customHeight="1" x14ac:dyDescent="0.25">
      <c r="A122" s="1">
        <f t="shared" si="2"/>
        <v>110</v>
      </c>
      <c r="B122" s="116">
        <f>'Initial Client Information'!B122</f>
        <v>0</v>
      </c>
      <c r="C122" s="117">
        <f>'Initial Client Information'!C122</f>
        <v>0</v>
      </c>
      <c r="D122" s="118">
        <f>'Initial Client Information'!D122</f>
        <v>0</v>
      </c>
      <c r="E122" s="139">
        <f>'Initial Client Information'!E122</f>
        <v>0</v>
      </c>
      <c r="F122" s="140"/>
      <c r="G122" s="136"/>
      <c r="H122" s="136"/>
      <c r="I122" s="142"/>
      <c r="J122" s="176">
        <f>'Discharge Information'!F122</f>
        <v>0</v>
      </c>
      <c r="K122" s="87"/>
    </row>
    <row r="123" spans="1:11" ht="60" customHeight="1" x14ac:dyDescent="0.25">
      <c r="A123" s="1">
        <f t="shared" si="2"/>
        <v>111</v>
      </c>
      <c r="B123" s="116">
        <f>'Initial Client Information'!B123</f>
        <v>0</v>
      </c>
      <c r="C123" s="117">
        <f>'Initial Client Information'!C123</f>
        <v>0</v>
      </c>
      <c r="D123" s="118">
        <f>'Initial Client Information'!D123</f>
        <v>0</v>
      </c>
      <c r="E123" s="139">
        <f>'Initial Client Information'!E123</f>
        <v>0</v>
      </c>
      <c r="F123" s="140"/>
      <c r="G123" s="136"/>
      <c r="H123" s="136"/>
      <c r="I123" s="142"/>
      <c r="J123" s="176">
        <f>'Discharge Information'!F123</f>
        <v>0</v>
      </c>
      <c r="K123" s="87"/>
    </row>
    <row r="124" spans="1:11" ht="60" customHeight="1" x14ac:dyDescent="0.25">
      <c r="A124" s="1">
        <f t="shared" si="2"/>
        <v>112</v>
      </c>
      <c r="B124" s="116">
        <f>'Initial Client Information'!B124</f>
        <v>0</v>
      </c>
      <c r="C124" s="117">
        <f>'Initial Client Information'!C124</f>
        <v>0</v>
      </c>
      <c r="D124" s="118">
        <f>'Initial Client Information'!D124</f>
        <v>0</v>
      </c>
      <c r="E124" s="139">
        <f>'Initial Client Information'!E124</f>
        <v>0</v>
      </c>
      <c r="F124" s="140"/>
      <c r="G124" s="136"/>
      <c r="H124" s="136"/>
      <c r="I124" s="142"/>
      <c r="J124" s="176">
        <f>'Discharge Information'!F124</f>
        <v>0</v>
      </c>
      <c r="K124" s="87"/>
    </row>
    <row r="125" spans="1:11" ht="60" customHeight="1" x14ac:dyDescent="0.25">
      <c r="A125" s="1">
        <f t="shared" si="2"/>
        <v>113</v>
      </c>
      <c r="B125" s="116">
        <f>'Initial Client Information'!B125</f>
        <v>0</v>
      </c>
      <c r="C125" s="117">
        <f>'Initial Client Information'!C125</f>
        <v>0</v>
      </c>
      <c r="D125" s="118">
        <f>'Initial Client Information'!D125</f>
        <v>0</v>
      </c>
      <c r="E125" s="139">
        <f>'Initial Client Information'!E125</f>
        <v>0</v>
      </c>
      <c r="F125" s="140"/>
      <c r="G125" s="136"/>
      <c r="H125" s="136"/>
      <c r="I125" s="142"/>
      <c r="J125" s="176">
        <f>'Discharge Information'!F125</f>
        <v>0</v>
      </c>
      <c r="K125" s="87"/>
    </row>
    <row r="126" spans="1:11" ht="60" customHeight="1" x14ac:dyDescent="0.25">
      <c r="A126" s="1">
        <f t="shared" si="2"/>
        <v>114</v>
      </c>
      <c r="B126" s="116">
        <f>'Initial Client Information'!B126</f>
        <v>0</v>
      </c>
      <c r="C126" s="117">
        <f>'Initial Client Information'!C126</f>
        <v>0</v>
      </c>
      <c r="D126" s="118">
        <f>'Initial Client Information'!D126</f>
        <v>0</v>
      </c>
      <c r="E126" s="139">
        <f>'Initial Client Information'!E126</f>
        <v>0</v>
      </c>
      <c r="F126" s="140"/>
      <c r="G126" s="136"/>
      <c r="H126" s="136"/>
      <c r="I126" s="142"/>
      <c r="J126" s="176">
        <f>'Discharge Information'!F126</f>
        <v>0</v>
      </c>
      <c r="K126" s="87"/>
    </row>
    <row r="127" spans="1:11" ht="60" customHeight="1" x14ac:dyDescent="0.25">
      <c r="A127" s="1">
        <f t="shared" si="2"/>
        <v>115</v>
      </c>
      <c r="B127" s="116">
        <f>'Initial Client Information'!B127</f>
        <v>0</v>
      </c>
      <c r="C127" s="117">
        <f>'Initial Client Information'!C127</f>
        <v>0</v>
      </c>
      <c r="D127" s="118">
        <f>'Initial Client Information'!D127</f>
        <v>0</v>
      </c>
      <c r="E127" s="139">
        <f>'Initial Client Information'!E127</f>
        <v>0</v>
      </c>
      <c r="F127" s="140"/>
      <c r="G127" s="136"/>
      <c r="H127" s="136"/>
      <c r="I127" s="142"/>
      <c r="J127" s="176">
        <f>'Discharge Information'!F127</f>
        <v>0</v>
      </c>
      <c r="K127" s="87"/>
    </row>
    <row r="128" spans="1:11" ht="60" customHeight="1" x14ac:dyDescent="0.25">
      <c r="A128" s="1">
        <f t="shared" si="2"/>
        <v>116</v>
      </c>
      <c r="B128" s="116">
        <f>'Initial Client Information'!B128</f>
        <v>0</v>
      </c>
      <c r="C128" s="117">
        <f>'Initial Client Information'!C128</f>
        <v>0</v>
      </c>
      <c r="D128" s="118">
        <f>'Initial Client Information'!D128</f>
        <v>0</v>
      </c>
      <c r="E128" s="139">
        <f>'Initial Client Information'!E128</f>
        <v>0</v>
      </c>
      <c r="F128" s="140"/>
      <c r="G128" s="136"/>
      <c r="H128" s="136"/>
      <c r="I128" s="142"/>
      <c r="J128" s="176">
        <f>'Discharge Information'!F128</f>
        <v>0</v>
      </c>
      <c r="K128" s="87"/>
    </row>
    <row r="129" spans="1:11" ht="60" customHeight="1" x14ac:dyDescent="0.25">
      <c r="A129" s="1">
        <f t="shared" si="2"/>
        <v>117</v>
      </c>
      <c r="B129" s="116">
        <f>'Initial Client Information'!B129</f>
        <v>0</v>
      </c>
      <c r="C129" s="117">
        <f>'Initial Client Information'!C129</f>
        <v>0</v>
      </c>
      <c r="D129" s="118">
        <f>'Initial Client Information'!D129</f>
        <v>0</v>
      </c>
      <c r="E129" s="139">
        <f>'Initial Client Information'!E129</f>
        <v>0</v>
      </c>
      <c r="F129" s="140"/>
      <c r="G129" s="136"/>
      <c r="H129" s="136"/>
      <c r="I129" s="142"/>
      <c r="J129" s="176">
        <f>'Discharge Information'!F129</f>
        <v>0</v>
      </c>
      <c r="K129" s="87"/>
    </row>
    <row r="130" spans="1:11" ht="60" customHeight="1" x14ac:dyDescent="0.25">
      <c r="A130" s="1">
        <f t="shared" si="2"/>
        <v>118</v>
      </c>
      <c r="B130" s="116">
        <f>'Initial Client Information'!B130</f>
        <v>0</v>
      </c>
      <c r="C130" s="117">
        <f>'Initial Client Information'!C130</f>
        <v>0</v>
      </c>
      <c r="D130" s="118">
        <f>'Initial Client Information'!D130</f>
        <v>0</v>
      </c>
      <c r="E130" s="139">
        <f>'Initial Client Information'!E130</f>
        <v>0</v>
      </c>
      <c r="F130" s="140"/>
      <c r="G130" s="136"/>
      <c r="H130" s="136"/>
      <c r="I130" s="142"/>
      <c r="J130" s="176">
        <f>'Discharge Information'!F130</f>
        <v>0</v>
      </c>
      <c r="K130" s="87"/>
    </row>
    <row r="131" spans="1:11" ht="60" customHeight="1" x14ac:dyDescent="0.25">
      <c r="A131" s="1">
        <f t="shared" si="2"/>
        <v>119</v>
      </c>
      <c r="B131" s="116">
        <f>'Initial Client Information'!B131</f>
        <v>0</v>
      </c>
      <c r="C131" s="117">
        <f>'Initial Client Information'!C131</f>
        <v>0</v>
      </c>
      <c r="D131" s="118">
        <f>'Initial Client Information'!D131</f>
        <v>0</v>
      </c>
      <c r="E131" s="139">
        <f>'Initial Client Information'!E131</f>
        <v>0</v>
      </c>
      <c r="F131" s="140"/>
      <c r="G131" s="136"/>
      <c r="H131" s="136"/>
      <c r="I131" s="142"/>
      <c r="J131" s="176">
        <f>'Discharge Information'!F131</f>
        <v>0</v>
      </c>
      <c r="K131" s="87"/>
    </row>
    <row r="132" spans="1:11" ht="60" customHeight="1" x14ac:dyDescent="0.25">
      <c r="A132" s="1">
        <f t="shared" si="2"/>
        <v>120</v>
      </c>
      <c r="B132" s="116">
        <f>'Initial Client Information'!B132</f>
        <v>0</v>
      </c>
      <c r="C132" s="117">
        <f>'Initial Client Information'!C132</f>
        <v>0</v>
      </c>
      <c r="D132" s="118">
        <f>'Initial Client Information'!D132</f>
        <v>0</v>
      </c>
      <c r="E132" s="139">
        <f>'Initial Client Information'!E132</f>
        <v>0</v>
      </c>
      <c r="F132" s="140"/>
      <c r="G132" s="136"/>
      <c r="H132" s="136"/>
      <c r="I132" s="142"/>
      <c r="J132" s="176">
        <f>'Discharge Information'!F132</f>
        <v>0</v>
      </c>
      <c r="K132" s="87"/>
    </row>
    <row r="133" spans="1:11" ht="60" customHeight="1" x14ac:dyDescent="0.25">
      <c r="A133" s="1">
        <f t="shared" si="2"/>
        <v>121</v>
      </c>
      <c r="B133" s="116">
        <f>'Initial Client Information'!B133</f>
        <v>0</v>
      </c>
      <c r="C133" s="117">
        <f>'Initial Client Information'!C133</f>
        <v>0</v>
      </c>
      <c r="D133" s="118">
        <f>'Initial Client Information'!D133</f>
        <v>0</v>
      </c>
      <c r="E133" s="139">
        <f>'Initial Client Information'!E133</f>
        <v>0</v>
      </c>
      <c r="F133" s="140"/>
      <c r="G133" s="136"/>
      <c r="H133" s="136"/>
      <c r="I133" s="142"/>
      <c r="J133" s="176">
        <f>'Discharge Information'!F133</f>
        <v>0</v>
      </c>
      <c r="K133" s="87"/>
    </row>
    <row r="134" spans="1:11" ht="60" customHeight="1" x14ac:dyDescent="0.25">
      <c r="A134" s="1">
        <f t="shared" si="2"/>
        <v>122</v>
      </c>
      <c r="B134" s="116">
        <f>'Initial Client Information'!B134</f>
        <v>0</v>
      </c>
      <c r="C134" s="117">
        <f>'Initial Client Information'!C134</f>
        <v>0</v>
      </c>
      <c r="D134" s="118">
        <f>'Initial Client Information'!D134</f>
        <v>0</v>
      </c>
      <c r="E134" s="139">
        <f>'Initial Client Information'!E134</f>
        <v>0</v>
      </c>
      <c r="F134" s="140"/>
      <c r="G134" s="136"/>
      <c r="H134" s="136"/>
      <c r="I134" s="142"/>
      <c r="J134" s="176">
        <f>'Discharge Information'!F134</f>
        <v>0</v>
      </c>
      <c r="K134" s="87"/>
    </row>
    <row r="135" spans="1:11" ht="60" customHeight="1" x14ac:dyDescent="0.25">
      <c r="A135" s="1">
        <f t="shared" si="2"/>
        <v>123</v>
      </c>
      <c r="B135" s="116">
        <f>'Initial Client Information'!B135</f>
        <v>0</v>
      </c>
      <c r="C135" s="117">
        <f>'Initial Client Information'!C135</f>
        <v>0</v>
      </c>
      <c r="D135" s="118">
        <f>'Initial Client Information'!D135</f>
        <v>0</v>
      </c>
      <c r="E135" s="139">
        <f>'Initial Client Information'!E135</f>
        <v>0</v>
      </c>
      <c r="F135" s="140"/>
      <c r="G135" s="136"/>
      <c r="H135" s="136"/>
      <c r="I135" s="142"/>
      <c r="J135" s="176">
        <f>'Discharge Information'!F135</f>
        <v>0</v>
      </c>
      <c r="K135" s="87"/>
    </row>
    <row r="136" spans="1:11" ht="60" customHeight="1" x14ac:dyDescent="0.25">
      <c r="A136" s="1">
        <f t="shared" si="2"/>
        <v>124</v>
      </c>
      <c r="B136" s="116">
        <f>'Initial Client Information'!B136</f>
        <v>0</v>
      </c>
      <c r="C136" s="117">
        <f>'Initial Client Information'!C136</f>
        <v>0</v>
      </c>
      <c r="D136" s="118">
        <f>'Initial Client Information'!D136</f>
        <v>0</v>
      </c>
      <c r="E136" s="139">
        <f>'Initial Client Information'!E136</f>
        <v>0</v>
      </c>
      <c r="F136" s="140"/>
      <c r="G136" s="136"/>
      <c r="H136" s="136"/>
      <c r="I136" s="142"/>
      <c r="J136" s="176">
        <f>'Discharge Information'!F136</f>
        <v>0</v>
      </c>
      <c r="K136" s="87"/>
    </row>
    <row r="137" spans="1:11" ht="60" customHeight="1" x14ac:dyDescent="0.25">
      <c r="A137" s="1">
        <f t="shared" si="2"/>
        <v>125</v>
      </c>
      <c r="B137" s="116">
        <f>'Initial Client Information'!B137</f>
        <v>0</v>
      </c>
      <c r="C137" s="117">
        <f>'Initial Client Information'!C137</f>
        <v>0</v>
      </c>
      <c r="D137" s="118">
        <f>'Initial Client Information'!D137</f>
        <v>0</v>
      </c>
      <c r="E137" s="139">
        <f>'Initial Client Information'!E137</f>
        <v>0</v>
      </c>
      <c r="F137" s="140"/>
      <c r="G137" s="136"/>
      <c r="H137" s="136"/>
      <c r="I137" s="142"/>
      <c r="J137" s="176">
        <f>'Discharge Information'!F137</f>
        <v>0</v>
      </c>
      <c r="K137" s="87"/>
    </row>
    <row r="138" spans="1:11" ht="60" customHeight="1" x14ac:dyDescent="0.25">
      <c r="A138" s="1">
        <f t="shared" si="2"/>
        <v>126</v>
      </c>
      <c r="B138" s="116">
        <f>'Initial Client Information'!B138</f>
        <v>0</v>
      </c>
      <c r="C138" s="117">
        <f>'Initial Client Information'!C138</f>
        <v>0</v>
      </c>
      <c r="D138" s="118">
        <f>'Initial Client Information'!D138</f>
        <v>0</v>
      </c>
      <c r="E138" s="139">
        <f>'Initial Client Information'!E138</f>
        <v>0</v>
      </c>
      <c r="F138" s="140"/>
      <c r="G138" s="136"/>
      <c r="H138" s="136"/>
      <c r="I138" s="142"/>
      <c r="J138" s="176">
        <f>'Discharge Information'!F138</f>
        <v>0</v>
      </c>
      <c r="K138" s="87"/>
    </row>
    <row r="139" spans="1:11" ht="60" customHeight="1" x14ac:dyDescent="0.25">
      <c r="A139" s="1">
        <f t="shared" si="2"/>
        <v>127</v>
      </c>
      <c r="B139" s="116">
        <f>'Initial Client Information'!B139</f>
        <v>0</v>
      </c>
      <c r="C139" s="117">
        <f>'Initial Client Information'!C139</f>
        <v>0</v>
      </c>
      <c r="D139" s="118">
        <f>'Initial Client Information'!D139</f>
        <v>0</v>
      </c>
      <c r="E139" s="139">
        <f>'Initial Client Information'!E139</f>
        <v>0</v>
      </c>
      <c r="F139" s="140"/>
      <c r="G139" s="136"/>
      <c r="H139" s="136"/>
      <c r="I139" s="142"/>
      <c r="J139" s="176">
        <f>'Discharge Information'!F139</f>
        <v>0</v>
      </c>
      <c r="K139" s="87"/>
    </row>
    <row r="140" spans="1:11" ht="60" customHeight="1" x14ac:dyDescent="0.25">
      <c r="A140" s="1">
        <f t="shared" si="2"/>
        <v>128</v>
      </c>
      <c r="B140" s="116">
        <f>'Initial Client Information'!B140</f>
        <v>0</v>
      </c>
      <c r="C140" s="117">
        <f>'Initial Client Information'!C140</f>
        <v>0</v>
      </c>
      <c r="D140" s="118">
        <f>'Initial Client Information'!D140</f>
        <v>0</v>
      </c>
      <c r="E140" s="139">
        <f>'Initial Client Information'!E140</f>
        <v>0</v>
      </c>
      <c r="F140" s="140"/>
      <c r="G140" s="136"/>
      <c r="H140" s="136"/>
      <c r="I140" s="142"/>
      <c r="J140" s="176">
        <f>'Discharge Information'!F140</f>
        <v>0</v>
      </c>
      <c r="K140" s="87"/>
    </row>
    <row r="141" spans="1:11" ht="60" customHeight="1" x14ac:dyDescent="0.25">
      <c r="A141" s="1">
        <f t="shared" si="2"/>
        <v>129</v>
      </c>
      <c r="B141" s="116">
        <f>'Initial Client Information'!B141</f>
        <v>0</v>
      </c>
      <c r="C141" s="117">
        <f>'Initial Client Information'!C141</f>
        <v>0</v>
      </c>
      <c r="D141" s="118">
        <f>'Initial Client Information'!D141</f>
        <v>0</v>
      </c>
      <c r="E141" s="139">
        <f>'Initial Client Information'!E141</f>
        <v>0</v>
      </c>
      <c r="F141" s="140"/>
      <c r="G141" s="136"/>
      <c r="H141" s="136"/>
      <c r="I141" s="142"/>
      <c r="J141" s="176">
        <f>'Discharge Information'!F141</f>
        <v>0</v>
      </c>
      <c r="K141" s="87"/>
    </row>
    <row r="142" spans="1:11" ht="60" customHeight="1" x14ac:dyDescent="0.25">
      <c r="A142" s="1">
        <f t="shared" ref="A142:A205" si="3">ROW(A130)</f>
        <v>130</v>
      </c>
      <c r="B142" s="116">
        <f>'Initial Client Information'!B142</f>
        <v>0</v>
      </c>
      <c r="C142" s="117">
        <f>'Initial Client Information'!C142</f>
        <v>0</v>
      </c>
      <c r="D142" s="118">
        <f>'Initial Client Information'!D142</f>
        <v>0</v>
      </c>
      <c r="E142" s="139">
        <f>'Initial Client Information'!E142</f>
        <v>0</v>
      </c>
      <c r="F142" s="140"/>
      <c r="G142" s="136"/>
      <c r="H142" s="136"/>
      <c r="I142" s="142"/>
      <c r="J142" s="176">
        <f>'Discharge Information'!F142</f>
        <v>0</v>
      </c>
      <c r="K142" s="87"/>
    </row>
    <row r="143" spans="1:11" ht="60" customHeight="1" x14ac:dyDescent="0.25">
      <c r="A143" s="1">
        <f t="shared" si="3"/>
        <v>131</v>
      </c>
      <c r="B143" s="116">
        <f>'Initial Client Information'!B143</f>
        <v>0</v>
      </c>
      <c r="C143" s="117">
        <f>'Initial Client Information'!C143</f>
        <v>0</v>
      </c>
      <c r="D143" s="118">
        <f>'Initial Client Information'!D143</f>
        <v>0</v>
      </c>
      <c r="E143" s="139">
        <f>'Initial Client Information'!E143</f>
        <v>0</v>
      </c>
      <c r="F143" s="140"/>
      <c r="G143" s="136"/>
      <c r="H143" s="136"/>
      <c r="I143" s="142"/>
      <c r="J143" s="176">
        <f>'Discharge Information'!F143</f>
        <v>0</v>
      </c>
      <c r="K143" s="87"/>
    </row>
    <row r="144" spans="1:11" ht="60" customHeight="1" x14ac:dyDescent="0.25">
      <c r="A144" s="1">
        <f t="shared" si="3"/>
        <v>132</v>
      </c>
      <c r="B144" s="116">
        <f>'Initial Client Information'!B144</f>
        <v>0</v>
      </c>
      <c r="C144" s="117">
        <f>'Initial Client Information'!C144</f>
        <v>0</v>
      </c>
      <c r="D144" s="118">
        <f>'Initial Client Information'!D144</f>
        <v>0</v>
      </c>
      <c r="E144" s="139">
        <f>'Initial Client Information'!E144</f>
        <v>0</v>
      </c>
      <c r="F144" s="140"/>
      <c r="G144" s="136"/>
      <c r="H144" s="136"/>
      <c r="I144" s="142"/>
      <c r="J144" s="176">
        <f>'Discharge Information'!F144</f>
        <v>0</v>
      </c>
      <c r="K144" s="87"/>
    </row>
    <row r="145" spans="1:11" ht="60" customHeight="1" x14ac:dyDescent="0.25">
      <c r="A145" s="1">
        <f t="shared" si="3"/>
        <v>133</v>
      </c>
      <c r="B145" s="116">
        <f>'Initial Client Information'!B145</f>
        <v>0</v>
      </c>
      <c r="C145" s="117">
        <f>'Initial Client Information'!C145</f>
        <v>0</v>
      </c>
      <c r="D145" s="118">
        <f>'Initial Client Information'!D145</f>
        <v>0</v>
      </c>
      <c r="E145" s="139">
        <f>'Initial Client Information'!E145</f>
        <v>0</v>
      </c>
      <c r="F145" s="140"/>
      <c r="G145" s="136"/>
      <c r="H145" s="136"/>
      <c r="I145" s="142"/>
      <c r="J145" s="176">
        <f>'Discharge Information'!F145</f>
        <v>0</v>
      </c>
      <c r="K145" s="87"/>
    </row>
    <row r="146" spans="1:11" ht="60" customHeight="1" x14ac:dyDescent="0.25">
      <c r="A146" s="1">
        <f t="shared" si="3"/>
        <v>134</v>
      </c>
      <c r="B146" s="116">
        <f>'Initial Client Information'!B146</f>
        <v>0</v>
      </c>
      <c r="C146" s="117">
        <f>'Initial Client Information'!C146</f>
        <v>0</v>
      </c>
      <c r="D146" s="118">
        <f>'Initial Client Information'!D146</f>
        <v>0</v>
      </c>
      <c r="E146" s="139">
        <f>'Initial Client Information'!E146</f>
        <v>0</v>
      </c>
      <c r="F146" s="140"/>
      <c r="G146" s="136"/>
      <c r="H146" s="136"/>
      <c r="I146" s="142"/>
      <c r="J146" s="176">
        <f>'Discharge Information'!F146</f>
        <v>0</v>
      </c>
      <c r="K146" s="87"/>
    </row>
    <row r="147" spans="1:11" ht="60" customHeight="1" x14ac:dyDescent="0.25">
      <c r="A147" s="1">
        <f t="shared" si="3"/>
        <v>135</v>
      </c>
      <c r="B147" s="116">
        <f>'Initial Client Information'!B147</f>
        <v>0</v>
      </c>
      <c r="C147" s="117">
        <f>'Initial Client Information'!C147</f>
        <v>0</v>
      </c>
      <c r="D147" s="118">
        <f>'Initial Client Information'!D147</f>
        <v>0</v>
      </c>
      <c r="E147" s="139">
        <f>'Initial Client Information'!E147</f>
        <v>0</v>
      </c>
      <c r="F147" s="140"/>
      <c r="G147" s="136"/>
      <c r="H147" s="136"/>
      <c r="I147" s="142"/>
      <c r="J147" s="176">
        <f>'Discharge Information'!F147</f>
        <v>0</v>
      </c>
      <c r="K147" s="87"/>
    </row>
    <row r="148" spans="1:11" ht="60" customHeight="1" x14ac:dyDescent="0.25">
      <c r="A148" s="1">
        <f t="shared" si="3"/>
        <v>136</v>
      </c>
      <c r="B148" s="116">
        <f>'Initial Client Information'!B148</f>
        <v>0</v>
      </c>
      <c r="C148" s="117">
        <f>'Initial Client Information'!C148</f>
        <v>0</v>
      </c>
      <c r="D148" s="118">
        <f>'Initial Client Information'!D148</f>
        <v>0</v>
      </c>
      <c r="E148" s="139">
        <f>'Initial Client Information'!E148</f>
        <v>0</v>
      </c>
      <c r="F148" s="140"/>
      <c r="G148" s="136"/>
      <c r="H148" s="136"/>
      <c r="I148" s="142"/>
      <c r="J148" s="176">
        <f>'Discharge Information'!F148</f>
        <v>0</v>
      </c>
      <c r="K148" s="87"/>
    </row>
    <row r="149" spans="1:11" ht="60" customHeight="1" x14ac:dyDescent="0.25">
      <c r="A149" s="1">
        <f t="shared" si="3"/>
        <v>137</v>
      </c>
      <c r="B149" s="116">
        <f>'Initial Client Information'!B149</f>
        <v>0</v>
      </c>
      <c r="C149" s="117">
        <f>'Initial Client Information'!C149</f>
        <v>0</v>
      </c>
      <c r="D149" s="118">
        <f>'Initial Client Information'!D149</f>
        <v>0</v>
      </c>
      <c r="E149" s="139">
        <f>'Initial Client Information'!E149</f>
        <v>0</v>
      </c>
      <c r="F149" s="140"/>
      <c r="G149" s="136"/>
      <c r="H149" s="136"/>
      <c r="I149" s="142"/>
      <c r="J149" s="176">
        <f>'Discharge Information'!F149</f>
        <v>0</v>
      </c>
      <c r="K149" s="87"/>
    </row>
    <row r="150" spans="1:11" ht="60" customHeight="1" x14ac:dyDescent="0.25">
      <c r="A150" s="1">
        <f t="shared" si="3"/>
        <v>138</v>
      </c>
      <c r="B150" s="116">
        <f>'Initial Client Information'!B150</f>
        <v>0</v>
      </c>
      <c r="C150" s="117">
        <f>'Initial Client Information'!C150</f>
        <v>0</v>
      </c>
      <c r="D150" s="118">
        <f>'Initial Client Information'!D150</f>
        <v>0</v>
      </c>
      <c r="E150" s="139">
        <f>'Initial Client Information'!E150</f>
        <v>0</v>
      </c>
      <c r="F150" s="140"/>
      <c r="G150" s="136"/>
      <c r="H150" s="136"/>
      <c r="I150" s="142"/>
      <c r="J150" s="176">
        <f>'Discharge Information'!F150</f>
        <v>0</v>
      </c>
      <c r="K150" s="87"/>
    </row>
    <row r="151" spans="1:11" ht="60" customHeight="1" x14ac:dyDescent="0.25">
      <c r="A151" s="1">
        <f t="shared" si="3"/>
        <v>139</v>
      </c>
      <c r="B151" s="116">
        <f>'Initial Client Information'!B151</f>
        <v>0</v>
      </c>
      <c r="C151" s="117">
        <f>'Initial Client Information'!C151</f>
        <v>0</v>
      </c>
      <c r="D151" s="118">
        <f>'Initial Client Information'!D151</f>
        <v>0</v>
      </c>
      <c r="E151" s="139">
        <f>'Initial Client Information'!E151</f>
        <v>0</v>
      </c>
      <c r="F151" s="140"/>
      <c r="G151" s="136"/>
      <c r="H151" s="136"/>
      <c r="I151" s="142"/>
      <c r="J151" s="176">
        <f>'Discharge Information'!F151</f>
        <v>0</v>
      </c>
      <c r="K151" s="87"/>
    </row>
    <row r="152" spans="1:11" ht="60" customHeight="1" x14ac:dyDescent="0.25">
      <c r="A152" s="1">
        <f t="shared" si="3"/>
        <v>140</v>
      </c>
      <c r="B152" s="116">
        <f>'Initial Client Information'!B152</f>
        <v>0</v>
      </c>
      <c r="C152" s="117">
        <f>'Initial Client Information'!C152</f>
        <v>0</v>
      </c>
      <c r="D152" s="118">
        <f>'Initial Client Information'!D152</f>
        <v>0</v>
      </c>
      <c r="E152" s="139">
        <f>'Initial Client Information'!E152</f>
        <v>0</v>
      </c>
      <c r="F152" s="140"/>
      <c r="G152" s="136"/>
      <c r="H152" s="136"/>
      <c r="I152" s="142"/>
      <c r="J152" s="176">
        <f>'Discharge Information'!F152</f>
        <v>0</v>
      </c>
      <c r="K152" s="87"/>
    </row>
    <row r="153" spans="1:11" ht="60" customHeight="1" x14ac:dyDescent="0.25">
      <c r="A153" s="1">
        <f t="shared" si="3"/>
        <v>141</v>
      </c>
      <c r="B153" s="116">
        <f>'Initial Client Information'!B153</f>
        <v>0</v>
      </c>
      <c r="C153" s="117">
        <f>'Initial Client Information'!C153</f>
        <v>0</v>
      </c>
      <c r="D153" s="118">
        <f>'Initial Client Information'!D153</f>
        <v>0</v>
      </c>
      <c r="E153" s="139">
        <f>'Initial Client Information'!E153</f>
        <v>0</v>
      </c>
      <c r="F153" s="140"/>
      <c r="G153" s="136"/>
      <c r="H153" s="136"/>
      <c r="I153" s="142"/>
      <c r="J153" s="176">
        <f>'Discharge Information'!F153</f>
        <v>0</v>
      </c>
      <c r="K153" s="87"/>
    </row>
    <row r="154" spans="1:11" ht="60" customHeight="1" x14ac:dyDescent="0.25">
      <c r="A154" s="1">
        <f t="shared" si="3"/>
        <v>142</v>
      </c>
      <c r="B154" s="116">
        <f>'Initial Client Information'!B154</f>
        <v>0</v>
      </c>
      <c r="C154" s="117">
        <f>'Initial Client Information'!C154</f>
        <v>0</v>
      </c>
      <c r="D154" s="118">
        <f>'Initial Client Information'!D154</f>
        <v>0</v>
      </c>
      <c r="E154" s="139">
        <f>'Initial Client Information'!E154</f>
        <v>0</v>
      </c>
      <c r="F154" s="140"/>
      <c r="G154" s="136"/>
      <c r="H154" s="136"/>
      <c r="I154" s="142"/>
      <c r="J154" s="176">
        <f>'Discharge Information'!F154</f>
        <v>0</v>
      </c>
      <c r="K154" s="87"/>
    </row>
    <row r="155" spans="1:11" ht="60" customHeight="1" x14ac:dyDescent="0.25">
      <c r="A155" s="1">
        <f t="shared" si="3"/>
        <v>143</v>
      </c>
      <c r="B155" s="116">
        <f>'Initial Client Information'!B155</f>
        <v>0</v>
      </c>
      <c r="C155" s="117">
        <f>'Initial Client Information'!C155</f>
        <v>0</v>
      </c>
      <c r="D155" s="118">
        <f>'Initial Client Information'!D155</f>
        <v>0</v>
      </c>
      <c r="E155" s="139">
        <f>'Initial Client Information'!E155</f>
        <v>0</v>
      </c>
      <c r="F155" s="140"/>
      <c r="G155" s="136"/>
      <c r="H155" s="136"/>
      <c r="I155" s="142"/>
      <c r="J155" s="176">
        <f>'Discharge Information'!F155</f>
        <v>0</v>
      </c>
      <c r="K155" s="87"/>
    </row>
    <row r="156" spans="1:11" ht="60" customHeight="1" x14ac:dyDescent="0.25">
      <c r="A156" s="1">
        <f t="shared" si="3"/>
        <v>144</v>
      </c>
      <c r="B156" s="116">
        <f>'Initial Client Information'!B156</f>
        <v>0</v>
      </c>
      <c r="C156" s="117">
        <f>'Initial Client Information'!C156</f>
        <v>0</v>
      </c>
      <c r="D156" s="118">
        <f>'Initial Client Information'!D156</f>
        <v>0</v>
      </c>
      <c r="E156" s="139">
        <f>'Initial Client Information'!E156</f>
        <v>0</v>
      </c>
      <c r="F156" s="140"/>
      <c r="G156" s="136"/>
      <c r="H156" s="136"/>
      <c r="I156" s="142"/>
      <c r="J156" s="176">
        <f>'Discharge Information'!F156</f>
        <v>0</v>
      </c>
      <c r="K156" s="87"/>
    </row>
    <row r="157" spans="1:11" ht="60" customHeight="1" x14ac:dyDescent="0.25">
      <c r="A157" s="1">
        <f t="shared" si="3"/>
        <v>145</v>
      </c>
      <c r="B157" s="116">
        <f>'Initial Client Information'!B157</f>
        <v>0</v>
      </c>
      <c r="C157" s="117">
        <f>'Initial Client Information'!C157</f>
        <v>0</v>
      </c>
      <c r="D157" s="118">
        <f>'Initial Client Information'!D157</f>
        <v>0</v>
      </c>
      <c r="E157" s="139">
        <f>'Initial Client Information'!E157</f>
        <v>0</v>
      </c>
      <c r="F157" s="140"/>
      <c r="G157" s="136"/>
      <c r="H157" s="136"/>
      <c r="I157" s="142"/>
      <c r="J157" s="176">
        <f>'Discharge Information'!F157</f>
        <v>0</v>
      </c>
      <c r="K157" s="87"/>
    </row>
    <row r="158" spans="1:11" ht="60" customHeight="1" x14ac:dyDescent="0.25">
      <c r="A158" s="1">
        <f t="shared" si="3"/>
        <v>146</v>
      </c>
      <c r="B158" s="116">
        <f>'Initial Client Information'!B158</f>
        <v>0</v>
      </c>
      <c r="C158" s="117">
        <f>'Initial Client Information'!C158</f>
        <v>0</v>
      </c>
      <c r="D158" s="118">
        <f>'Initial Client Information'!D158</f>
        <v>0</v>
      </c>
      <c r="E158" s="139">
        <f>'Initial Client Information'!E158</f>
        <v>0</v>
      </c>
      <c r="F158" s="140"/>
      <c r="G158" s="136"/>
      <c r="H158" s="136"/>
      <c r="I158" s="142"/>
      <c r="J158" s="176">
        <f>'Discharge Information'!F158</f>
        <v>0</v>
      </c>
      <c r="K158" s="87"/>
    </row>
    <row r="159" spans="1:11" ht="60" customHeight="1" x14ac:dyDescent="0.25">
      <c r="A159" s="1">
        <f t="shared" si="3"/>
        <v>147</v>
      </c>
      <c r="B159" s="116">
        <f>'Initial Client Information'!B159</f>
        <v>0</v>
      </c>
      <c r="C159" s="117">
        <f>'Initial Client Information'!C159</f>
        <v>0</v>
      </c>
      <c r="D159" s="118">
        <f>'Initial Client Information'!D159</f>
        <v>0</v>
      </c>
      <c r="E159" s="139">
        <f>'Initial Client Information'!E159</f>
        <v>0</v>
      </c>
      <c r="F159" s="140"/>
      <c r="G159" s="136"/>
      <c r="H159" s="136"/>
      <c r="I159" s="142"/>
      <c r="J159" s="176">
        <f>'Discharge Information'!F159</f>
        <v>0</v>
      </c>
      <c r="K159" s="87"/>
    </row>
    <row r="160" spans="1:11" ht="60" customHeight="1" x14ac:dyDescent="0.25">
      <c r="A160" s="1">
        <f t="shared" si="3"/>
        <v>148</v>
      </c>
      <c r="B160" s="116">
        <f>'Initial Client Information'!B160</f>
        <v>0</v>
      </c>
      <c r="C160" s="117">
        <f>'Initial Client Information'!C160</f>
        <v>0</v>
      </c>
      <c r="D160" s="118">
        <f>'Initial Client Information'!D160</f>
        <v>0</v>
      </c>
      <c r="E160" s="139">
        <f>'Initial Client Information'!E160</f>
        <v>0</v>
      </c>
      <c r="F160" s="140"/>
      <c r="G160" s="136"/>
      <c r="H160" s="136"/>
      <c r="I160" s="142"/>
      <c r="J160" s="176">
        <f>'Discharge Information'!F160</f>
        <v>0</v>
      </c>
      <c r="K160" s="87"/>
    </row>
    <row r="161" spans="1:11" ht="60" customHeight="1" x14ac:dyDescent="0.25">
      <c r="A161" s="1">
        <f t="shared" si="3"/>
        <v>149</v>
      </c>
      <c r="B161" s="116">
        <f>'Initial Client Information'!B161</f>
        <v>0</v>
      </c>
      <c r="C161" s="117">
        <f>'Initial Client Information'!C161</f>
        <v>0</v>
      </c>
      <c r="D161" s="118">
        <f>'Initial Client Information'!D161</f>
        <v>0</v>
      </c>
      <c r="E161" s="139">
        <f>'Initial Client Information'!E161</f>
        <v>0</v>
      </c>
      <c r="F161" s="140"/>
      <c r="G161" s="136"/>
      <c r="H161" s="136"/>
      <c r="I161" s="142"/>
      <c r="J161" s="176">
        <f>'Discharge Information'!F161</f>
        <v>0</v>
      </c>
      <c r="K161" s="87"/>
    </row>
    <row r="162" spans="1:11" ht="60" customHeight="1" x14ac:dyDescent="0.25">
      <c r="A162" s="1">
        <f t="shared" si="3"/>
        <v>150</v>
      </c>
      <c r="B162" s="116">
        <f>'Initial Client Information'!B162</f>
        <v>0</v>
      </c>
      <c r="C162" s="117">
        <f>'Initial Client Information'!C162</f>
        <v>0</v>
      </c>
      <c r="D162" s="118">
        <f>'Initial Client Information'!D162</f>
        <v>0</v>
      </c>
      <c r="E162" s="139">
        <f>'Initial Client Information'!E162</f>
        <v>0</v>
      </c>
      <c r="F162" s="140"/>
      <c r="G162" s="136"/>
      <c r="H162" s="136"/>
      <c r="I162" s="142"/>
      <c r="J162" s="176">
        <f>'Discharge Information'!F162</f>
        <v>0</v>
      </c>
      <c r="K162" s="87"/>
    </row>
    <row r="163" spans="1:11" ht="60" customHeight="1" x14ac:dyDescent="0.25">
      <c r="A163" s="1">
        <f t="shared" si="3"/>
        <v>151</v>
      </c>
      <c r="B163" s="116">
        <f>'Initial Client Information'!B163</f>
        <v>0</v>
      </c>
      <c r="C163" s="117">
        <f>'Initial Client Information'!C163</f>
        <v>0</v>
      </c>
      <c r="D163" s="118">
        <f>'Initial Client Information'!D163</f>
        <v>0</v>
      </c>
      <c r="E163" s="139">
        <f>'Initial Client Information'!E163</f>
        <v>0</v>
      </c>
      <c r="F163" s="140"/>
      <c r="G163" s="136"/>
      <c r="H163" s="136"/>
      <c r="I163" s="142"/>
      <c r="J163" s="176">
        <f>'Discharge Information'!F163</f>
        <v>0</v>
      </c>
      <c r="K163" s="87"/>
    </row>
    <row r="164" spans="1:11" ht="60" customHeight="1" x14ac:dyDescent="0.25">
      <c r="A164" s="1">
        <f t="shared" si="3"/>
        <v>152</v>
      </c>
      <c r="B164" s="116">
        <f>'Initial Client Information'!B164</f>
        <v>0</v>
      </c>
      <c r="C164" s="117">
        <f>'Initial Client Information'!C164</f>
        <v>0</v>
      </c>
      <c r="D164" s="118">
        <f>'Initial Client Information'!D164</f>
        <v>0</v>
      </c>
      <c r="E164" s="139">
        <f>'Initial Client Information'!E164</f>
        <v>0</v>
      </c>
      <c r="F164" s="140"/>
      <c r="G164" s="136"/>
      <c r="H164" s="136"/>
      <c r="I164" s="142"/>
      <c r="J164" s="176">
        <f>'Discharge Information'!F164</f>
        <v>0</v>
      </c>
      <c r="K164" s="87"/>
    </row>
    <row r="165" spans="1:11" ht="60" customHeight="1" x14ac:dyDescent="0.25">
      <c r="A165" s="1">
        <f t="shared" si="3"/>
        <v>153</v>
      </c>
      <c r="B165" s="116">
        <f>'Initial Client Information'!B165</f>
        <v>0</v>
      </c>
      <c r="C165" s="117">
        <f>'Initial Client Information'!C165</f>
        <v>0</v>
      </c>
      <c r="D165" s="118">
        <f>'Initial Client Information'!D165</f>
        <v>0</v>
      </c>
      <c r="E165" s="139">
        <f>'Initial Client Information'!E165</f>
        <v>0</v>
      </c>
      <c r="F165" s="140"/>
      <c r="G165" s="136"/>
      <c r="H165" s="136"/>
      <c r="I165" s="142"/>
      <c r="J165" s="176">
        <f>'Discharge Information'!F165</f>
        <v>0</v>
      </c>
      <c r="K165" s="87"/>
    </row>
    <row r="166" spans="1:11" ht="60" customHeight="1" x14ac:dyDescent="0.25">
      <c r="A166" s="1">
        <f t="shared" si="3"/>
        <v>154</v>
      </c>
      <c r="B166" s="116">
        <f>'Initial Client Information'!B166</f>
        <v>0</v>
      </c>
      <c r="C166" s="117">
        <f>'Initial Client Information'!C166</f>
        <v>0</v>
      </c>
      <c r="D166" s="118">
        <f>'Initial Client Information'!D166</f>
        <v>0</v>
      </c>
      <c r="E166" s="139">
        <f>'Initial Client Information'!E166</f>
        <v>0</v>
      </c>
      <c r="F166" s="140"/>
      <c r="G166" s="136"/>
      <c r="H166" s="136"/>
      <c r="I166" s="142"/>
      <c r="J166" s="176">
        <f>'Discharge Information'!F166</f>
        <v>0</v>
      </c>
      <c r="K166" s="87"/>
    </row>
    <row r="167" spans="1:11" ht="60" customHeight="1" x14ac:dyDescent="0.25">
      <c r="A167" s="1">
        <f t="shared" si="3"/>
        <v>155</v>
      </c>
      <c r="B167" s="116">
        <f>'Initial Client Information'!B167</f>
        <v>0</v>
      </c>
      <c r="C167" s="117">
        <f>'Initial Client Information'!C167</f>
        <v>0</v>
      </c>
      <c r="D167" s="118">
        <f>'Initial Client Information'!D167</f>
        <v>0</v>
      </c>
      <c r="E167" s="139">
        <f>'Initial Client Information'!E167</f>
        <v>0</v>
      </c>
      <c r="F167" s="140"/>
      <c r="G167" s="136"/>
      <c r="H167" s="136"/>
      <c r="I167" s="142"/>
      <c r="J167" s="176">
        <f>'Discharge Information'!F167</f>
        <v>0</v>
      </c>
      <c r="K167" s="87"/>
    </row>
    <row r="168" spans="1:11" ht="60" customHeight="1" x14ac:dyDescent="0.25">
      <c r="A168" s="1">
        <f t="shared" si="3"/>
        <v>156</v>
      </c>
      <c r="B168" s="116">
        <f>'Initial Client Information'!B168</f>
        <v>0</v>
      </c>
      <c r="C168" s="117">
        <f>'Initial Client Information'!C168</f>
        <v>0</v>
      </c>
      <c r="D168" s="118">
        <f>'Initial Client Information'!D168</f>
        <v>0</v>
      </c>
      <c r="E168" s="139">
        <f>'Initial Client Information'!E168</f>
        <v>0</v>
      </c>
      <c r="F168" s="140"/>
      <c r="G168" s="136"/>
      <c r="H168" s="136"/>
      <c r="I168" s="142"/>
      <c r="J168" s="176">
        <f>'Discharge Information'!F168</f>
        <v>0</v>
      </c>
      <c r="K168" s="87"/>
    </row>
    <row r="169" spans="1:11" ht="60" customHeight="1" x14ac:dyDescent="0.25">
      <c r="A169" s="1">
        <f t="shared" si="3"/>
        <v>157</v>
      </c>
      <c r="B169" s="116">
        <f>'Initial Client Information'!B169</f>
        <v>0</v>
      </c>
      <c r="C169" s="117">
        <f>'Initial Client Information'!C169</f>
        <v>0</v>
      </c>
      <c r="D169" s="118">
        <f>'Initial Client Information'!D169</f>
        <v>0</v>
      </c>
      <c r="E169" s="139">
        <f>'Initial Client Information'!E169</f>
        <v>0</v>
      </c>
      <c r="F169" s="140"/>
      <c r="G169" s="136"/>
      <c r="H169" s="136"/>
      <c r="I169" s="142"/>
      <c r="J169" s="176">
        <f>'Discharge Information'!F169</f>
        <v>0</v>
      </c>
      <c r="K169" s="87"/>
    </row>
    <row r="170" spans="1:11" ht="60" customHeight="1" x14ac:dyDescent="0.25">
      <c r="A170" s="1">
        <f t="shared" si="3"/>
        <v>158</v>
      </c>
      <c r="B170" s="116">
        <f>'Initial Client Information'!B170</f>
        <v>0</v>
      </c>
      <c r="C170" s="117">
        <f>'Initial Client Information'!C170</f>
        <v>0</v>
      </c>
      <c r="D170" s="118">
        <f>'Initial Client Information'!D170</f>
        <v>0</v>
      </c>
      <c r="E170" s="139">
        <f>'Initial Client Information'!E170</f>
        <v>0</v>
      </c>
      <c r="F170" s="140"/>
      <c r="G170" s="136"/>
      <c r="H170" s="136"/>
      <c r="I170" s="142"/>
      <c r="J170" s="176">
        <f>'Discharge Information'!F170</f>
        <v>0</v>
      </c>
      <c r="K170" s="87"/>
    </row>
    <row r="171" spans="1:11" ht="60" customHeight="1" x14ac:dyDescent="0.25">
      <c r="A171" s="1">
        <f t="shared" si="3"/>
        <v>159</v>
      </c>
      <c r="B171" s="116">
        <f>'Initial Client Information'!B171</f>
        <v>0</v>
      </c>
      <c r="C171" s="117">
        <f>'Initial Client Information'!C171</f>
        <v>0</v>
      </c>
      <c r="D171" s="118">
        <f>'Initial Client Information'!D171</f>
        <v>0</v>
      </c>
      <c r="E171" s="139">
        <f>'Initial Client Information'!E171</f>
        <v>0</v>
      </c>
      <c r="F171" s="140"/>
      <c r="G171" s="136"/>
      <c r="H171" s="136"/>
      <c r="I171" s="142"/>
      <c r="J171" s="176">
        <f>'Discharge Information'!F171</f>
        <v>0</v>
      </c>
      <c r="K171" s="87"/>
    </row>
    <row r="172" spans="1:11" ht="60" customHeight="1" x14ac:dyDescent="0.25">
      <c r="A172" s="1">
        <f t="shared" si="3"/>
        <v>160</v>
      </c>
      <c r="B172" s="116">
        <f>'Initial Client Information'!B172</f>
        <v>0</v>
      </c>
      <c r="C172" s="117">
        <f>'Initial Client Information'!C172</f>
        <v>0</v>
      </c>
      <c r="D172" s="118">
        <f>'Initial Client Information'!D172</f>
        <v>0</v>
      </c>
      <c r="E172" s="139">
        <f>'Initial Client Information'!E172</f>
        <v>0</v>
      </c>
      <c r="F172" s="140"/>
      <c r="G172" s="136"/>
      <c r="H172" s="136"/>
      <c r="I172" s="142"/>
      <c r="J172" s="176">
        <f>'Discharge Information'!F172</f>
        <v>0</v>
      </c>
      <c r="K172" s="87"/>
    </row>
    <row r="173" spans="1:11" ht="60" customHeight="1" x14ac:dyDescent="0.25">
      <c r="A173" s="1">
        <f t="shared" si="3"/>
        <v>161</v>
      </c>
      <c r="B173" s="116">
        <f>'Initial Client Information'!B173</f>
        <v>0</v>
      </c>
      <c r="C173" s="117">
        <f>'Initial Client Information'!C173</f>
        <v>0</v>
      </c>
      <c r="D173" s="118">
        <f>'Initial Client Information'!D173</f>
        <v>0</v>
      </c>
      <c r="E173" s="139">
        <f>'Initial Client Information'!E173</f>
        <v>0</v>
      </c>
      <c r="F173" s="140"/>
      <c r="G173" s="136"/>
      <c r="H173" s="136"/>
      <c r="I173" s="142"/>
      <c r="J173" s="176">
        <f>'Discharge Information'!F173</f>
        <v>0</v>
      </c>
      <c r="K173" s="87"/>
    </row>
    <row r="174" spans="1:11" ht="60" customHeight="1" x14ac:dyDescent="0.25">
      <c r="A174" s="1">
        <f t="shared" si="3"/>
        <v>162</v>
      </c>
      <c r="B174" s="116">
        <f>'Initial Client Information'!B174</f>
        <v>0</v>
      </c>
      <c r="C174" s="117">
        <f>'Initial Client Information'!C174</f>
        <v>0</v>
      </c>
      <c r="D174" s="118">
        <f>'Initial Client Information'!D174</f>
        <v>0</v>
      </c>
      <c r="E174" s="139">
        <f>'Initial Client Information'!E174</f>
        <v>0</v>
      </c>
      <c r="F174" s="140"/>
      <c r="G174" s="136"/>
      <c r="H174" s="136"/>
      <c r="I174" s="142"/>
      <c r="J174" s="176">
        <f>'Discharge Information'!F174</f>
        <v>0</v>
      </c>
      <c r="K174" s="87"/>
    </row>
    <row r="175" spans="1:11" ht="60" customHeight="1" x14ac:dyDescent="0.25">
      <c r="A175" s="1">
        <f t="shared" si="3"/>
        <v>163</v>
      </c>
      <c r="B175" s="116">
        <f>'Initial Client Information'!B175</f>
        <v>0</v>
      </c>
      <c r="C175" s="117">
        <f>'Initial Client Information'!C175</f>
        <v>0</v>
      </c>
      <c r="D175" s="118">
        <f>'Initial Client Information'!D175</f>
        <v>0</v>
      </c>
      <c r="E175" s="139">
        <f>'Initial Client Information'!E175</f>
        <v>0</v>
      </c>
      <c r="F175" s="140"/>
      <c r="G175" s="136"/>
      <c r="H175" s="136"/>
      <c r="I175" s="142"/>
      <c r="J175" s="176">
        <f>'Discharge Information'!F175</f>
        <v>0</v>
      </c>
      <c r="K175" s="87"/>
    </row>
    <row r="176" spans="1:11" ht="60" customHeight="1" x14ac:dyDescent="0.25">
      <c r="A176" s="1">
        <f t="shared" si="3"/>
        <v>164</v>
      </c>
      <c r="B176" s="116">
        <f>'Initial Client Information'!B176</f>
        <v>0</v>
      </c>
      <c r="C176" s="117">
        <f>'Initial Client Information'!C176</f>
        <v>0</v>
      </c>
      <c r="D176" s="118">
        <f>'Initial Client Information'!D176</f>
        <v>0</v>
      </c>
      <c r="E176" s="139">
        <f>'Initial Client Information'!E176</f>
        <v>0</v>
      </c>
      <c r="F176" s="140"/>
      <c r="G176" s="136"/>
      <c r="H176" s="136"/>
      <c r="I176" s="142"/>
      <c r="J176" s="176">
        <f>'Discharge Information'!F176</f>
        <v>0</v>
      </c>
      <c r="K176" s="87"/>
    </row>
    <row r="177" spans="1:11" ht="60" customHeight="1" x14ac:dyDescent="0.25">
      <c r="A177" s="1">
        <f t="shared" si="3"/>
        <v>165</v>
      </c>
      <c r="B177" s="116">
        <f>'Initial Client Information'!B177</f>
        <v>0</v>
      </c>
      <c r="C177" s="117">
        <f>'Initial Client Information'!C177</f>
        <v>0</v>
      </c>
      <c r="D177" s="118">
        <f>'Initial Client Information'!D177</f>
        <v>0</v>
      </c>
      <c r="E177" s="139">
        <f>'Initial Client Information'!E177</f>
        <v>0</v>
      </c>
      <c r="F177" s="140"/>
      <c r="G177" s="136"/>
      <c r="H177" s="136"/>
      <c r="I177" s="142"/>
      <c r="J177" s="176">
        <f>'Discharge Information'!F177</f>
        <v>0</v>
      </c>
      <c r="K177" s="87"/>
    </row>
    <row r="178" spans="1:11" ht="60" customHeight="1" x14ac:dyDescent="0.25">
      <c r="A178" s="1">
        <f t="shared" si="3"/>
        <v>166</v>
      </c>
      <c r="B178" s="116">
        <f>'Initial Client Information'!B178</f>
        <v>0</v>
      </c>
      <c r="C178" s="117">
        <f>'Initial Client Information'!C178</f>
        <v>0</v>
      </c>
      <c r="D178" s="118">
        <f>'Initial Client Information'!D178</f>
        <v>0</v>
      </c>
      <c r="E178" s="139">
        <f>'Initial Client Information'!E178</f>
        <v>0</v>
      </c>
      <c r="F178" s="140"/>
      <c r="G178" s="136"/>
      <c r="H178" s="136"/>
      <c r="I178" s="142"/>
      <c r="J178" s="176">
        <f>'Discharge Information'!F178</f>
        <v>0</v>
      </c>
      <c r="K178" s="87"/>
    </row>
    <row r="179" spans="1:11" ht="60" customHeight="1" x14ac:dyDescent="0.25">
      <c r="A179" s="1">
        <f t="shared" si="3"/>
        <v>167</v>
      </c>
      <c r="B179" s="116">
        <f>'Initial Client Information'!B179</f>
        <v>0</v>
      </c>
      <c r="C179" s="117">
        <f>'Initial Client Information'!C179</f>
        <v>0</v>
      </c>
      <c r="D179" s="118">
        <f>'Initial Client Information'!D179</f>
        <v>0</v>
      </c>
      <c r="E179" s="139">
        <f>'Initial Client Information'!E179</f>
        <v>0</v>
      </c>
      <c r="F179" s="140"/>
      <c r="G179" s="136"/>
      <c r="H179" s="136"/>
      <c r="I179" s="142"/>
      <c r="J179" s="176">
        <f>'Discharge Information'!F179</f>
        <v>0</v>
      </c>
      <c r="K179" s="87"/>
    </row>
    <row r="180" spans="1:11" ht="60" customHeight="1" x14ac:dyDescent="0.25">
      <c r="A180" s="1">
        <f t="shared" si="3"/>
        <v>168</v>
      </c>
      <c r="B180" s="116">
        <f>'Initial Client Information'!B180</f>
        <v>0</v>
      </c>
      <c r="C180" s="117">
        <f>'Initial Client Information'!C180</f>
        <v>0</v>
      </c>
      <c r="D180" s="118">
        <f>'Initial Client Information'!D180</f>
        <v>0</v>
      </c>
      <c r="E180" s="139">
        <f>'Initial Client Information'!E180</f>
        <v>0</v>
      </c>
      <c r="F180" s="140"/>
      <c r="G180" s="136"/>
      <c r="H180" s="136"/>
      <c r="I180" s="142"/>
      <c r="J180" s="176">
        <f>'Discharge Information'!F180</f>
        <v>0</v>
      </c>
      <c r="K180" s="87"/>
    </row>
    <row r="181" spans="1:11" ht="60" customHeight="1" x14ac:dyDescent="0.25">
      <c r="A181" s="1">
        <f t="shared" si="3"/>
        <v>169</v>
      </c>
      <c r="B181" s="116">
        <f>'Initial Client Information'!B181</f>
        <v>0</v>
      </c>
      <c r="C181" s="117">
        <f>'Initial Client Information'!C181</f>
        <v>0</v>
      </c>
      <c r="D181" s="118">
        <f>'Initial Client Information'!D181</f>
        <v>0</v>
      </c>
      <c r="E181" s="139">
        <f>'Initial Client Information'!E181</f>
        <v>0</v>
      </c>
      <c r="F181" s="140"/>
      <c r="G181" s="136"/>
      <c r="H181" s="136"/>
      <c r="I181" s="142"/>
      <c r="J181" s="176">
        <f>'Discharge Information'!F181</f>
        <v>0</v>
      </c>
      <c r="K181" s="87"/>
    </row>
    <row r="182" spans="1:11" ht="60" customHeight="1" x14ac:dyDescent="0.25">
      <c r="A182" s="1">
        <f t="shared" si="3"/>
        <v>170</v>
      </c>
      <c r="B182" s="116">
        <f>'Initial Client Information'!B182</f>
        <v>0</v>
      </c>
      <c r="C182" s="117">
        <f>'Initial Client Information'!C182</f>
        <v>0</v>
      </c>
      <c r="D182" s="118">
        <f>'Initial Client Information'!D182</f>
        <v>0</v>
      </c>
      <c r="E182" s="139">
        <f>'Initial Client Information'!E182</f>
        <v>0</v>
      </c>
      <c r="F182" s="140"/>
      <c r="G182" s="136"/>
      <c r="H182" s="136"/>
      <c r="I182" s="142"/>
      <c r="J182" s="176">
        <f>'Discharge Information'!F182</f>
        <v>0</v>
      </c>
      <c r="K182" s="87"/>
    </row>
    <row r="183" spans="1:11" ht="60" customHeight="1" x14ac:dyDescent="0.25">
      <c r="A183" s="1">
        <f t="shared" si="3"/>
        <v>171</v>
      </c>
      <c r="B183" s="116">
        <f>'Initial Client Information'!B183</f>
        <v>0</v>
      </c>
      <c r="C183" s="117">
        <f>'Initial Client Information'!C183</f>
        <v>0</v>
      </c>
      <c r="D183" s="118">
        <f>'Initial Client Information'!D183</f>
        <v>0</v>
      </c>
      <c r="E183" s="139">
        <f>'Initial Client Information'!E183</f>
        <v>0</v>
      </c>
      <c r="F183" s="140"/>
      <c r="G183" s="136"/>
      <c r="H183" s="136"/>
      <c r="I183" s="142"/>
      <c r="J183" s="176">
        <f>'Discharge Information'!F183</f>
        <v>0</v>
      </c>
      <c r="K183" s="87"/>
    </row>
    <row r="184" spans="1:11" ht="60" customHeight="1" x14ac:dyDescent="0.25">
      <c r="A184" s="1">
        <f t="shared" si="3"/>
        <v>172</v>
      </c>
      <c r="B184" s="116">
        <f>'Initial Client Information'!B184</f>
        <v>0</v>
      </c>
      <c r="C184" s="117">
        <f>'Initial Client Information'!C184</f>
        <v>0</v>
      </c>
      <c r="D184" s="118">
        <f>'Initial Client Information'!D184</f>
        <v>0</v>
      </c>
      <c r="E184" s="139">
        <f>'Initial Client Information'!E184</f>
        <v>0</v>
      </c>
      <c r="F184" s="140"/>
      <c r="G184" s="136"/>
      <c r="H184" s="136"/>
      <c r="I184" s="142"/>
      <c r="J184" s="176">
        <f>'Discharge Information'!F184</f>
        <v>0</v>
      </c>
      <c r="K184" s="87"/>
    </row>
    <row r="185" spans="1:11" ht="60" customHeight="1" x14ac:dyDescent="0.25">
      <c r="A185" s="1">
        <f t="shared" si="3"/>
        <v>173</v>
      </c>
      <c r="B185" s="116">
        <f>'Initial Client Information'!B185</f>
        <v>0</v>
      </c>
      <c r="C185" s="117">
        <f>'Initial Client Information'!C185</f>
        <v>0</v>
      </c>
      <c r="D185" s="118">
        <f>'Initial Client Information'!D185</f>
        <v>0</v>
      </c>
      <c r="E185" s="139">
        <f>'Initial Client Information'!E185</f>
        <v>0</v>
      </c>
      <c r="F185" s="140"/>
      <c r="G185" s="136"/>
      <c r="H185" s="136"/>
      <c r="I185" s="142"/>
      <c r="J185" s="176">
        <f>'Discharge Information'!F185</f>
        <v>0</v>
      </c>
      <c r="K185" s="87"/>
    </row>
    <row r="186" spans="1:11" ht="60" customHeight="1" x14ac:dyDescent="0.25">
      <c r="A186" s="1">
        <f t="shared" si="3"/>
        <v>174</v>
      </c>
      <c r="B186" s="116">
        <f>'Initial Client Information'!B186</f>
        <v>0</v>
      </c>
      <c r="C186" s="117">
        <f>'Initial Client Information'!C186</f>
        <v>0</v>
      </c>
      <c r="D186" s="118">
        <f>'Initial Client Information'!D186</f>
        <v>0</v>
      </c>
      <c r="E186" s="139">
        <f>'Initial Client Information'!E186</f>
        <v>0</v>
      </c>
      <c r="F186" s="140"/>
      <c r="G186" s="136"/>
      <c r="H186" s="136"/>
      <c r="I186" s="142"/>
      <c r="J186" s="176">
        <f>'Discharge Information'!F186</f>
        <v>0</v>
      </c>
      <c r="K186" s="87"/>
    </row>
    <row r="187" spans="1:11" ht="60" customHeight="1" x14ac:dyDescent="0.25">
      <c r="A187" s="1">
        <f t="shared" si="3"/>
        <v>175</v>
      </c>
      <c r="B187" s="116">
        <f>'Initial Client Information'!B187</f>
        <v>0</v>
      </c>
      <c r="C187" s="117">
        <f>'Initial Client Information'!C187</f>
        <v>0</v>
      </c>
      <c r="D187" s="118">
        <f>'Initial Client Information'!D187</f>
        <v>0</v>
      </c>
      <c r="E187" s="139">
        <f>'Initial Client Information'!E187</f>
        <v>0</v>
      </c>
      <c r="F187" s="140"/>
      <c r="G187" s="136"/>
      <c r="H187" s="136"/>
      <c r="I187" s="142"/>
      <c r="J187" s="176">
        <f>'Discharge Information'!F187</f>
        <v>0</v>
      </c>
      <c r="K187" s="87"/>
    </row>
    <row r="188" spans="1:11" ht="60" customHeight="1" x14ac:dyDescent="0.25">
      <c r="A188" s="1">
        <f t="shared" si="3"/>
        <v>176</v>
      </c>
      <c r="B188" s="116">
        <f>'Initial Client Information'!B188</f>
        <v>0</v>
      </c>
      <c r="C188" s="117">
        <f>'Initial Client Information'!C188</f>
        <v>0</v>
      </c>
      <c r="D188" s="118">
        <f>'Initial Client Information'!D188</f>
        <v>0</v>
      </c>
      <c r="E188" s="139">
        <f>'Initial Client Information'!E188</f>
        <v>0</v>
      </c>
      <c r="F188" s="140"/>
      <c r="G188" s="136"/>
      <c r="H188" s="136"/>
      <c r="I188" s="142"/>
      <c r="J188" s="176">
        <f>'Discharge Information'!F188</f>
        <v>0</v>
      </c>
      <c r="K188" s="87"/>
    </row>
    <row r="189" spans="1:11" ht="60" customHeight="1" x14ac:dyDescent="0.25">
      <c r="A189" s="1">
        <f t="shared" si="3"/>
        <v>177</v>
      </c>
      <c r="B189" s="116">
        <f>'Initial Client Information'!B189</f>
        <v>0</v>
      </c>
      <c r="C189" s="117">
        <f>'Initial Client Information'!C189</f>
        <v>0</v>
      </c>
      <c r="D189" s="118">
        <f>'Initial Client Information'!D189</f>
        <v>0</v>
      </c>
      <c r="E189" s="139">
        <f>'Initial Client Information'!E189</f>
        <v>0</v>
      </c>
      <c r="F189" s="140"/>
      <c r="G189" s="136"/>
      <c r="H189" s="136"/>
      <c r="I189" s="142"/>
      <c r="J189" s="176">
        <f>'Discharge Information'!F189</f>
        <v>0</v>
      </c>
      <c r="K189" s="87"/>
    </row>
    <row r="190" spans="1:11" ht="60" customHeight="1" x14ac:dyDescent="0.25">
      <c r="A190" s="1">
        <f t="shared" si="3"/>
        <v>178</v>
      </c>
      <c r="B190" s="116">
        <f>'Initial Client Information'!B190</f>
        <v>0</v>
      </c>
      <c r="C190" s="117">
        <f>'Initial Client Information'!C190</f>
        <v>0</v>
      </c>
      <c r="D190" s="118">
        <f>'Initial Client Information'!D190</f>
        <v>0</v>
      </c>
      <c r="E190" s="139">
        <f>'Initial Client Information'!E190</f>
        <v>0</v>
      </c>
      <c r="F190" s="140"/>
      <c r="G190" s="136"/>
      <c r="H190" s="136"/>
      <c r="I190" s="142"/>
      <c r="J190" s="176">
        <f>'Discharge Information'!F190</f>
        <v>0</v>
      </c>
      <c r="K190" s="87"/>
    </row>
    <row r="191" spans="1:11" ht="60" customHeight="1" x14ac:dyDescent="0.25">
      <c r="A191" s="1">
        <f t="shared" si="3"/>
        <v>179</v>
      </c>
      <c r="B191" s="116">
        <f>'Initial Client Information'!B191</f>
        <v>0</v>
      </c>
      <c r="C191" s="117">
        <f>'Initial Client Information'!C191</f>
        <v>0</v>
      </c>
      <c r="D191" s="118">
        <f>'Initial Client Information'!D191</f>
        <v>0</v>
      </c>
      <c r="E191" s="139">
        <f>'Initial Client Information'!E191</f>
        <v>0</v>
      </c>
      <c r="F191" s="140"/>
      <c r="G191" s="136"/>
      <c r="H191" s="136"/>
      <c r="I191" s="142"/>
      <c r="J191" s="176">
        <f>'Discharge Information'!F191</f>
        <v>0</v>
      </c>
      <c r="K191" s="87"/>
    </row>
    <row r="192" spans="1:11" ht="60" customHeight="1" x14ac:dyDescent="0.25">
      <c r="A192" s="1">
        <f t="shared" si="3"/>
        <v>180</v>
      </c>
      <c r="B192" s="116">
        <f>'Initial Client Information'!B192</f>
        <v>0</v>
      </c>
      <c r="C192" s="117">
        <f>'Initial Client Information'!C192</f>
        <v>0</v>
      </c>
      <c r="D192" s="118">
        <f>'Initial Client Information'!D192</f>
        <v>0</v>
      </c>
      <c r="E192" s="139">
        <f>'Initial Client Information'!E192</f>
        <v>0</v>
      </c>
      <c r="F192" s="140"/>
      <c r="G192" s="136"/>
      <c r="H192" s="136"/>
      <c r="I192" s="142"/>
      <c r="J192" s="176">
        <f>'Discharge Information'!F192</f>
        <v>0</v>
      </c>
      <c r="K192" s="87"/>
    </row>
    <row r="193" spans="1:11" ht="60" customHeight="1" x14ac:dyDescent="0.25">
      <c r="A193" s="1">
        <f t="shared" si="3"/>
        <v>181</v>
      </c>
      <c r="B193" s="116">
        <f>'Initial Client Information'!B193</f>
        <v>0</v>
      </c>
      <c r="C193" s="117">
        <f>'Initial Client Information'!C193</f>
        <v>0</v>
      </c>
      <c r="D193" s="118">
        <f>'Initial Client Information'!D193</f>
        <v>0</v>
      </c>
      <c r="E193" s="139">
        <f>'Initial Client Information'!E193</f>
        <v>0</v>
      </c>
      <c r="F193" s="140"/>
      <c r="G193" s="136"/>
      <c r="H193" s="136"/>
      <c r="I193" s="142"/>
      <c r="J193" s="176">
        <f>'Discharge Information'!F193</f>
        <v>0</v>
      </c>
      <c r="K193" s="87"/>
    </row>
    <row r="194" spans="1:11" ht="60" customHeight="1" x14ac:dyDescent="0.25">
      <c r="A194" s="1">
        <f t="shared" si="3"/>
        <v>182</v>
      </c>
      <c r="B194" s="116">
        <f>'Initial Client Information'!B194</f>
        <v>0</v>
      </c>
      <c r="C194" s="117">
        <f>'Initial Client Information'!C194</f>
        <v>0</v>
      </c>
      <c r="D194" s="118">
        <f>'Initial Client Information'!D194</f>
        <v>0</v>
      </c>
      <c r="E194" s="139">
        <f>'Initial Client Information'!E194</f>
        <v>0</v>
      </c>
      <c r="F194" s="140"/>
      <c r="G194" s="136"/>
      <c r="H194" s="136"/>
      <c r="I194" s="142"/>
      <c r="J194" s="176">
        <f>'Discharge Information'!F194</f>
        <v>0</v>
      </c>
      <c r="K194" s="87"/>
    </row>
    <row r="195" spans="1:11" ht="60" customHeight="1" x14ac:dyDescent="0.25">
      <c r="A195" s="1">
        <f t="shared" si="3"/>
        <v>183</v>
      </c>
      <c r="B195" s="116">
        <f>'Initial Client Information'!B195</f>
        <v>0</v>
      </c>
      <c r="C195" s="117">
        <f>'Initial Client Information'!C195</f>
        <v>0</v>
      </c>
      <c r="D195" s="118">
        <f>'Initial Client Information'!D195</f>
        <v>0</v>
      </c>
      <c r="E195" s="139">
        <f>'Initial Client Information'!E195</f>
        <v>0</v>
      </c>
      <c r="F195" s="140"/>
      <c r="G195" s="136"/>
      <c r="H195" s="136"/>
      <c r="I195" s="142"/>
      <c r="J195" s="176">
        <f>'Discharge Information'!F195</f>
        <v>0</v>
      </c>
      <c r="K195" s="87"/>
    </row>
    <row r="196" spans="1:11" ht="60" customHeight="1" x14ac:dyDescent="0.25">
      <c r="A196" s="1">
        <f t="shared" si="3"/>
        <v>184</v>
      </c>
      <c r="B196" s="116">
        <f>'Initial Client Information'!B196</f>
        <v>0</v>
      </c>
      <c r="C196" s="117">
        <f>'Initial Client Information'!C196</f>
        <v>0</v>
      </c>
      <c r="D196" s="118">
        <f>'Initial Client Information'!D196</f>
        <v>0</v>
      </c>
      <c r="E196" s="139">
        <f>'Initial Client Information'!E196</f>
        <v>0</v>
      </c>
      <c r="F196" s="140"/>
      <c r="G196" s="136"/>
      <c r="H196" s="136"/>
      <c r="I196" s="142"/>
      <c r="J196" s="176">
        <f>'Discharge Information'!F196</f>
        <v>0</v>
      </c>
      <c r="K196" s="87"/>
    </row>
    <row r="197" spans="1:11" ht="60" customHeight="1" x14ac:dyDescent="0.25">
      <c r="A197" s="1">
        <f t="shared" si="3"/>
        <v>185</v>
      </c>
      <c r="B197" s="116">
        <f>'Initial Client Information'!B197</f>
        <v>0</v>
      </c>
      <c r="C197" s="117">
        <f>'Initial Client Information'!C197</f>
        <v>0</v>
      </c>
      <c r="D197" s="118">
        <f>'Initial Client Information'!D197</f>
        <v>0</v>
      </c>
      <c r="E197" s="139">
        <f>'Initial Client Information'!E197</f>
        <v>0</v>
      </c>
      <c r="F197" s="140"/>
      <c r="G197" s="136"/>
      <c r="H197" s="136"/>
      <c r="I197" s="142"/>
      <c r="J197" s="176">
        <f>'Discharge Information'!F197</f>
        <v>0</v>
      </c>
      <c r="K197" s="87"/>
    </row>
    <row r="198" spans="1:11" ht="60" customHeight="1" x14ac:dyDescent="0.25">
      <c r="A198" s="1">
        <f t="shared" si="3"/>
        <v>186</v>
      </c>
      <c r="B198" s="116">
        <f>'Initial Client Information'!B198</f>
        <v>0</v>
      </c>
      <c r="C198" s="117">
        <f>'Initial Client Information'!C198</f>
        <v>0</v>
      </c>
      <c r="D198" s="118">
        <f>'Initial Client Information'!D198</f>
        <v>0</v>
      </c>
      <c r="E198" s="139">
        <f>'Initial Client Information'!E198</f>
        <v>0</v>
      </c>
      <c r="F198" s="140"/>
      <c r="G198" s="136"/>
      <c r="H198" s="136"/>
      <c r="I198" s="142"/>
      <c r="J198" s="176">
        <f>'Discharge Information'!F198</f>
        <v>0</v>
      </c>
      <c r="K198" s="87"/>
    </row>
    <row r="199" spans="1:11" ht="60" customHeight="1" x14ac:dyDescent="0.25">
      <c r="A199" s="1">
        <f t="shared" si="3"/>
        <v>187</v>
      </c>
      <c r="B199" s="116">
        <f>'Initial Client Information'!B199</f>
        <v>0</v>
      </c>
      <c r="C199" s="117">
        <f>'Initial Client Information'!C199</f>
        <v>0</v>
      </c>
      <c r="D199" s="118">
        <f>'Initial Client Information'!D199</f>
        <v>0</v>
      </c>
      <c r="E199" s="139">
        <f>'Initial Client Information'!E199</f>
        <v>0</v>
      </c>
      <c r="F199" s="140"/>
      <c r="G199" s="136"/>
      <c r="H199" s="136"/>
      <c r="I199" s="142"/>
      <c r="J199" s="176">
        <f>'Discharge Information'!F199</f>
        <v>0</v>
      </c>
      <c r="K199" s="87"/>
    </row>
    <row r="200" spans="1:11" ht="60" customHeight="1" x14ac:dyDescent="0.25">
      <c r="A200" s="1">
        <f t="shared" si="3"/>
        <v>188</v>
      </c>
      <c r="B200" s="116">
        <f>'Initial Client Information'!B200</f>
        <v>0</v>
      </c>
      <c r="C200" s="117">
        <f>'Initial Client Information'!C200</f>
        <v>0</v>
      </c>
      <c r="D200" s="118">
        <f>'Initial Client Information'!D200</f>
        <v>0</v>
      </c>
      <c r="E200" s="139">
        <f>'Initial Client Information'!E200</f>
        <v>0</v>
      </c>
      <c r="F200" s="140"/>
      <c r="G200" s="136"/>
      <c r="H200" s="136"/>
      <c r="I200" s="142"/>
      <c r="J200" s="176">
        <f>'Discharge Information'!F200</f>
        <v>0</v>
      </c>
      <c r="K200" s="87"/>
    </row>
    <row r="201" spans="1:11" ht="60" customHeight="1" x14ac:dyDescent="0.25">
      <c r="A201" s="1">
        <f t="shared" si="3"/>
        <v>189</v>
      </c>
      <c r="B201" s="116">
        <f>'Initial Client Information'!B201</f>
        <v>0</v>
      </c>
      <c r="C201" s="117">
        <f>'Initial Client Information'!C201</f>
        <v>0</v>
      </c>
      <c r="D201" s="118">
        <f>'Initial Client Information'!D201</f>
        <v>0</v>
      </c>
      <c r="E201" s="139">
        <f>'Initial Client Information'!E201</f>
        <v>0</v>
      </c>
      <c r="F201" s="140"/>
      <c r="G201" s="136"/>
      <c r="H201" s="136"/>
      <c r="I201" s="142"/>
      <c r="J201" s="176">
        <f>'Discharge Information'!F201</f>
        <v>0</v>
      </c>
      <c r="K201" s="87"/>
    </row>
    <row r="202" spans="1:11" ht="60" customHeight="1" x14ac:dyDescent="0.25">
      <c r="A202" s="1">
        <f t="shared" si="3"/>
        <v>190</v>
      </c>
      <c r="B202" s="116">
        <f>'Initial Client Information'!B202</f>
        <v>0</v>
      </c>
      <c r="C202" s="117">
        <f>'Initial Client Information'!C202</f>
        <v>0</v>
      </c>
      <c r="D202" s="118">
        <f>'Initial Client Information'!D202</f>
        <v>0</v>
      </c>
      <c r="E202" s="139">
        <f>'Initial Client Information'!E202</f>
        <v>0</v>
      </c>
      <c r="F202" s="140"/>
      <c r="G202" s="136"/>
      <c r="H202" s="136"/>
      <c r="I202" s="142"/>
      <c r="J202" s="176">
        <f>'Discharge Information'!F202</f>
        <v>0</v>
      </c>
      <c r="K202" s="87"/>
    </row>
    <row r="203" spans="1:11" ht="60" customHeight="1" x14ac:dyDescent="0.25">
      <c r="A203" s="1">
        <f t="shared" si="3"/>
        <v>191</v>
      </c>
      <c r="B203" s="116">
        <f>'Initial Client Information'!B203</f>
        <v>0</v>
      </c>
      <c r="C203" s="117">
        <f>'Initial Client Information'!C203</f>
        <v>0</v>
      </c>
      <c r="D203" s="118">
        <f>'Initial Client Information'!D203</f>
        <v>0</v>
      </c>
      <c r="E203" s="139">
        <f>'Initial Client Information'!E203</f>
        <v>0</v>
      </c>
      <c r="F203" s="140"/>
      <c r="G203" s="136"/>
      <c r="H203" s="136"/>
      <c r="I203" s="142"/>
      <c r="J203" s="176">
        <f>'Discharge Information'!F203</f>
        <v>0</v>
      </c>
      <c r="K203" s="87"/>
    </row>
    <row r="204" spans="1:11" ht="60" customHeight="1" x14ac:dyDescent="0.25">
      <c r="A204" s="1">
        <f t="shared" si="3"/>
        <v>192</v>
      </c>
      <c r="B204" s="116">
        <f>'Initial Client Information'!B204</f>
        <v>0</v>
      </c>
      <c r="C204" s="117">
        <f>'Initial Client Information'!C204</f>
        <v>0</v>
      </c>
      <c r="D204" s="118">
        <f>'Initial Client Information'!D204</f>
        <v>0</v>
      </c>
      <c r="E204" s="139">
        <f>'Initial Client Information'!E204</f>
        <v>0</v>
      </c>
      <c r="F204" s="140"/>
      <c r="G204" s="136"/>
      <c r="H204" s="136"/>
      <c r="I204" s="142"/>
      <c r="J204" s="176">
        <f>'Discharge Information'!F204</f>
        <v>0</v>
      </c>
      <c r="K204" s="87"/>
    </row>
    <row r="205" spans="1:11" ht="60" customHeight="1" x14ac:dyDescent="0.25">
      <c r="A205" s="1">
        <f t="shared" si="3"/>
        <v>193</v>
      </c>
      <c r="B205" s="116">
        <f>'Initial Client Information'!B205</f>
        <v>0</v>
      </c>
      <c r="C205" s="117">
        <f>'Initial Client Information'!C205</f>
        <v>0</v>
      </c>
      <c r="D205" s="118">
        <f>'Initial Client Information'!D205</f>
        <v>0</v>
      </c>
      <c r="E205" s="139">
        <f>'Initial Client Information'!E205</f>
        <v>0</v>
      </c>
      <c r="F205" s="140"/>
      <c r="G205" s="136"/>
      <c r="H205" s="136"/>
      <c r="I205" s="142"/>
      <c r="J205" s="176">
        <f>'Discharge Information'!F205</f>
        <v>0</v>
      </c>
      <c r="K205" s="87"/>
    </row>
    <row r="206" spans="1:11" ht="60" customHeight="1" x14ac:dyDescent="0.25">
      <c r="A206" s="1">
        <f t="shared" ref="A206:A269" si="4">ROW(A194)</f>
        <v>194</v>
      </c>
      <c r="B206" s="116">
        <f>'Initial Client Information'!B206</f>
        <v>0</v>
      </c>
      <c r="C206" s="117">
        <f>'Initial Client Information'!C206</f>
        <v>0</v>
      </c>
      <c r="D206" s="118">
        <f>'Initial Client Information'!D206</f>
        <v>0</v>
      </c>
      <c r="E206" s="139">
        <f>'Initial Client Information'!E206</f>
        <v>0</v>
      </c>
      <c r="F206" s="140"/>
      <c r="G206" s="136"/>
      <c r="H206" s="136"/>
      <c r="I206" s="142"/>
      <c r="J206" s="176">
        <f>'Discharge Information'!F206</f>
        <v>0</v>
      </c>
      <c r="K206" s="87"/>
    </row>
    <row r="207" spans="1:11" ht="60" customHeight="1" x14ac:dyDescent="0.25">
      <c r="A207" s="1">
        <f t="shared" si="4"/>
        <v>195</v>
      </c>
      <c r="B207" s="116">
        <f>'Initial Client Information'!B207</f>
        <v>0</v>
      </c>
      <c r="C207" s="117">
        <f>'Initial Client Information'!C207</f>
        <v>0</v>
      </c>
      <c r="D207" s="118">
        <f>'Initial Client Information'!D207</f>
        <v>0</v>
      </c>
      <c r="E207" s="139">
        <f>'Initial Client Information'!E207</f>
        <v>0</v>
      </c>
      <c r="F207" s="140"/>
      <c r="G207" s="136"/>
      <c r="H207" s="136"/>
      <c r="I207" s="142"/>
      <c r="J207" s="176">
        <f>'Discharge Information'!F207</f>
        <v>0</v>
      </c>
      <c r="K207" s="87"/>
    </row>
    <row r="208" spans="1:11" ht="60" customHeight="1" x14ac:dyDescent="0.25">
      <c r="A208" s="1">
        <f t="shared" si="4"/>
        <v>196</v>
      </c>
      <c r="B208" s="116">
        <f>'Initial Client Information'!B208</f>
        <v>0</v>
      </c>
      <c r="C208" s="117">
        <f>'Initial Client Information'!C208</f>
        <v>0</v>
      </c>
      <c r="D208" s="118">
        <f>'Initial Client Information'!D208</f>
        <v>0</v>
      </c>
      <c r="E208" s="139">
        <f>'Initial Client Information'!E208</f>
        <v>0</v>
      </c>
      <c r="F208" s="140"/>
      <c r="G208" s="136"/>
      <c r="H208" s="136"/>
      <c r="I208" s="142"/>
      <c r="J208" s="176">
        <f>'Discharge Information'!F208</f>
        <v>0</v>
      </c>
      <c r="K208" s="87"/>
    </row>
    <row r="209" spans="1:11" ht="60" customHeight="1" x14ac:dyDescent="0.25">
      <c r="A209" s="1">
        <f t="shared" si="4"/>
        <v>197</v>
      </c>
      <c r="B209" s="116">
        <f>'Initial Client Information'!B209</f>
        <v>0</v>
      </c>
      <c r="C209" s="117">
        <f>'Initial Client Information'!C209</f>
        <v>0</v>
      </c>
      <c r="D209" s="118">
        <f>'Initial Client Information'!D209</f>
        <v>0</v>
      </c>
      <c r="E209" s="139">
        <f>'Initial Client Information'!E209</f>
        <v>0</v>
      </c>
      <c r="F209" s="140"/>
      <c r="G209" s="136"/>
      <c r="H209" s="136"/>
      <c r="I209" s="142"/>
      <c r="J209" s="176">
        <f>'Discharge Information'!F209</f>
        <v>0</v>
      </c>
      <c r="K209" s="87"/>
    </row>
    <row r="210" spans="1:11" ht="60" customHeight="1" x14ac:dyDescent="0.25">
      <c r="A210" s="1">
        <f t="shared" si="4"/>
        <v>198</v>
      </c>
      <c r="B210" s="116">
        <f>'Initial Client Information'!B210</f>
        <v>0</v>
      </c>
      <c r="C210" s="117">
        <f>'Initial Client Information'!C210</f>
        <v>0</v>
      </c>
      <c r="D210" s="118">
        <f>'Initial Client Information'!D210</f>
        <v>0</v>
      </c>
      <c r="E210" s="139">
        <f>'Initial Client Information'!E210</f>
        <v>0</v>
      </c>
      <c r="F210" s="140"/>
      <c r="G210" s="136"/>
      <c r="H210" s="136"/>
      <c r="I210" s="142"/>
      <c r="J210" s="176">
        <f>'Discharge Information'!F210</f>
        <v>0</v>
      </c>
      <c r="K210" s="87"/>
    </row>
    <row r="211" spans="1:11" ht="60" customHeight="1" x14ac:dyDescent="0.25">
      <c r="A211" s="1">
        <f t="shared" si="4"/>
        <v>199</v>
      </c>
      <c r="B211" s="116">
        <f>'Initial Client Information'!B211</f>
        <v>0</v>
      </c>
      <c r="C211" s="117">
        <f>'Initial Client Information'!C211</f>
        <v>0</v>
      </c>
      <c r="D211" s="118">
        <f>'Initial Client Information'!D211</f>
        <v>0</v>
      </c>
      <c r="E211" s="139">
        <f>'Initial Client Information'!E211</f>
        <v>0</v>
      </c>
      <c r="F211" s="140"/>
      <c r="G211" s="136"/>
      <c r="H211" s="136"/>
      <c r="I211" s="142"/>
      <c r="J211" s="176">
        <f>'Discharge Information'!F211</f>
        <v>0</v>
      </c>
      <c r="K211" s="87"/>
    </row>
    <row r="212" spans="1:11" ht="60" customHeight="1" x14ac:dyDescent="0.25">
      <c r="A212" s="1">
        <f t="shared" si="4"/>
        <v>200</v>
      </c>
      <c r="B212" s="116">
        <f>'Initial Client Information'!B212</f>
        <v>0</v>
      </c>
      <c r="C212" s="117">
        <f>'Initial Client Information'!C212</f>
        <v>0</v>
      </c>
      <c r="D212" s="118">
        <f>'Initial Client Information'!D212</f>
        <v>0</v>
      </c>
      <c r="E212" s="139">
        <f>'Initial Client Information'!E212</f>
        <v>0</v>
      </c>
      <c r="F212" s="140"/>
      <c r="G212" s="136"/>
      <c r="H212" s="136"/>
      <c r="I212" s="142"/>
      <c r="J212" s="176">
        <f>'Discharge Information'!F212</f>
        <v>0</v>
      </c>
      <c r="K212" s="87"/>
    </row>
    <row r="213" spans="1:11" ht="60" customHeight="1" x14ac:dyDescent="0.25">
      <c r="A213" s="1">
        <f t="shared" si="4"/>
        <v>201</v>
      </c>
      <c r="B213" s="116">
        <f>'Initial Client Information'!B213</f>
        <v>0</v>
      </c>
      <c r="C213" s="117">
        <f>'Initial Client Information'!C213</f>
        <v>0</v>
      </c>
      <c r="D213" s="118">
        <f>'Initial Client Information'!D213</f>
        <v>0</v>
      </c>
      <c r="E213" s="139">
        <f>'Initial Client Information'!E213</f>
        <v>0</v>
      </c>
      <c r="F213" s="140"/>
      <c r="G213" s="136"/>
      <c r="H213" s="136"/>
      <c r="I213" s="142"/>
      <c r="J213" s="176">
        <f>'Discharge Information'!F213</f>
        <v>0</v>
      </c>
      <c r="K213" s="87"/>
    </row>
    <row r="214" spans="1:11" ht="60" customHeight="1" x14ac:dyDescent="0.25">
      <c r="A214" s="1">
        <f t="shared" si="4"/>
        <v>202</v>
      </c>
      <c r="B214" s="116">
        <f>'Initial Client Information'!B214</f>
        <v>0</v>
      </c>
      <c r="C214" s="117">
        <f>'Initial Client Information'!C214</f>
        <v>0</v>
      </c>
      <c r="D214" s="118">
        <f>'Initial Client Information'!D214</f>
        <v>0</v>
      </c>
      <c r="E214" s="139">
        <f>'Initial Client Information'!E214</f>
        <v>0</v>
      </c>
      <c r="F214" s="140"/>
      <c r="G214" s="136"/>
      <c r="H214" s="136"/>
      <c r="I214" s="142"/>
      <c r="J214" s="176">
        <f>'Discharge Information'!F214</f>
        <v>0</v>
      </c>
      <c r="K214" s="87"/>
    </row>
    <row r="215" spans="1:11" ht="60" customHeight="1" x14ac:dyDescent="0.25">
      <c r="A215" s="1">
        <f t="shared" si="4"/>
        <v>203</v>
      </c>
      <c r="B215" s="116">
        <f>'Initial Client Information'!B215</f>
        <v>0</v>
      </c>
      <c r="C215" s="117">
        <f>'Initial Client Information'!C215</f>
        <v>0</v>
      </c>
      <c r="D215" s="118">
        <f>'Initial Client Information'!D215</f>
        <v>0</v>
      </c>
      <c r="E215" s="139">
        <f>'Initial Client Information'!E215</f>
        <v>0</v>
      </c>
      <c r="F215" s="140"/>
      <c r="G215" s="136"/>
      <c r="H215" s="136"/>
      <c r="I215" s="142"/>
      <c r="J215" s="176">
        <f>'Discharge Information'!F215</f>
        <v>0</v>
      </c>
      <c r="K215" s="87"/>
    </row>
    <row r="216" spans="1:11" ht="60" customHeight="1" x14ac:dyDescent="0.25">
      <c r="A216" s="1">
        <f t="shared" si="4"/>
        <v>204</v>
      </c>
      <c r="B216" s="116">
        <f>'Initial Client Information'!B216</f>
        <v>0</v>
      </c>
      <c r="C216" s="117">
        <f>'Initial Client Information'!C216</f>
        <v>0</v>
      </c>
      <c r="D216" s="118">
        <f>'Initial Client Information'!D216</f>
        <v>0</v>
      </c>
      <c r="E216" s="139">
        <f>'Initial Client Information'!E216</f>
        <v>0</v>
      </c>
      <c r="F216" s="140"/>
      <c r="G216" s="136"/>
      <c r="H216" s="136"/>
      <c r="I216" s="142"/>
      <c r="J216" s="176">
        <f>'Discharge Information'!F216</f>
        <v>0</v>
      </c>
      <c r="K216" s="87"/>
    </row>
    <row r="217" spans="1:11" ht="60" customHeight="1" x14ac:dyDescent="0.25">
      <c r="A217" s="1">
        <f t="shared" si="4"/>
        <v>205</v>
      </c>
      <c r="B217" s="116">
        <f>'Initial Client Information'!B217</f>
        <v>0</v>
      </c>
      <c r="C217" s="117">
        <f>'Initial Client Information'!C217</f>
        <v>0</v>
      </c>
      <c r="D217" s="118">
        <f>'Initial Client Information'!D217</f>
        <v>0</v>
      </c>
      <c r="E217" s="139">
        <f>'Initial Client Information'!E217</f>
        <v>0</v>
      </c>
      <c r="F217" s="140"/>
      <c r="G217" s="136"/>
      <c r="H217" s="136"/>
      <c r="I217" s="142"/>
      <c r="J217" s="176">
        <f>'Discharge Information'!F217</f>
        <v>0</v>
      </c>
      <c r="K217" s="87"/>
    </row>
    <row r="218" spans="1:11" ht="60" customHeight="1" x14ac:dyDescent="0.25">
      <c r="A218" s="1">
        <f t="shared" si="4"/>
        <v>206</v>
      </c>
      <c r="B218" s="116">
        <f>'Initial Client Information'!B218</f>
        <v>0</v>
      </c>
      <c r="C218" s="117">
        <f>'Initial Client Information'!C218</f>
        <v>0</v>
      </c>
      <c r="D218" s="118">
        <f>'Initial Client Information'!D218</f>
        <v>0</v>
      </c>
      <c r="E218" s="139">
        <f>'Initial Client Information'!E218</f>
        <v>0</v>
      </c>
      <c r="F218" s="140"/>
      <c r="G218" s="136"/>
      <c r="H218" s="136"/>
      <c r="I218" s="142"/>
      <c r="J218" s="176">
        <f>'Discharge Information'!F218</f>
        <v>0</v>
      </c>
      <c r="K218" s="87"/>
    </row>
    <row r="219" spans="1:11" ht="60" customHeight="1" x14ac:dyDescent="0.25">
      <c r="A219" s="1">
        <f t="shared" si="4"/>
        <v>207</v>
      </c>
      <c r="B219" s="116">
        <f>'Initial Client Information'!B219</f>
        <v>0</v>
      </c>
      <c r="C219" s="117">
        <f>'Initial Client Information'!C219</f>
        <v>0</v>
      </c>
      <c r="D219" s="118">
        <f>'Initial Client Information'!D219</f>
        <v>0</v>
      </c>
      <c r="E219" s="139">
        <f>'Initial Client Information'!E219</f>
        <v>0</v>
      </c>
      <c r="F219" s="140"/>
      <c r="G219" s="136"/>
      <c r="H219" s="136"/>
      <c r="I219" s="142"/>
      <c r="J219" s="176">
        <f>'Discharge Information'!F219</f>
        <v>0</v>
      </c>
      <c r="K219" s="87"/>
    </row>
    <row r="220" spans="1:11" ht="60" customHeight="1" x14ac:dyDescent="0.25">
      <c r="A220" s="1">
        <f t="shared" si="4"/>
        <v>208</v>
      </c>
      <c r="B220" s="116">
        <f>'Initial Client Information'!B220</f>
        <v>0</v>
      </c>
      <c r="C220" s="117">
        <f>'Initial Client Information'!C220</f>
        <v>0</v>
      </c>
      <c r="D220" s="118">
        <f>'Initial Client Information'!D220</f>
        <v>0</v>
      </c>
      <c r="E220" s="139">
        <f>'Initial Client Information'!E220</f>
        <v>0</v>
      </c>
      <c r="F220" s="140"/>
      <c r="G220" s="136"/>
      <c r="H220" s="136"/>
      <c r="I220" s="142"/>
      <c r="J220" s="176">
        <f>'Discharge Information'!F220</f>
        <v>0</v>
      </c>
      <c r="K220" s="87"/>
    </row>
    <row r="221" spans="1:11" ht="60" customHeight="1" x14ac:dyDescent="0.25">
      <c r="A221" s="1">
        <f t="shared" si="4"/>
        <v>209</v>
      </c>
      <c r="B221" s="116">
        <f>'Initial Client Information'!B221</f>
        <v>0</v>
      </c>
      <c r="C221" s="117">
        <f>'Initial Client Information'!C221</f>
        <v>0</v>
      </c>
      <c r="D221" s="118">
        <f>'Initial Client Information'!D221</f>
        <v>0</v>
      </c>
      <c r="E221" s="139">
        <f>'Initial Client Information'!E221</f>
        <v>0</v>
      </c>
      <c r="F221" s="140"/>
      <c r="G221" s="136"/>
      <c r="H221" s="136"/>
      <c r="I221" s="142"/>
      <c r="J221" s="176">
        <f>'Discharge Information'!F221</f>
        <v>0</v>
      </c>
      <c r="K221" s="87"/>
    </row>
    <row r="222" spans="1:11" ht="60" customHeight="1" x14ac:dyDescent="0.25">
      <c r="A222" s="1">
        <f t="shared" si="4"/>
        <v>210</v>
      </c>
      <c r="B222" s="116">
        <f>'Initial Client Information'!B222</f>
        <v>0</v>
      </c>
      <c r="C222" s="117">
        <f>'Initial Client Information'!C222</f>
        <v>0</v>
      </c>
      <c r="D222" s="118">
        <f>'Initial Client Information'!D222</f>
        <v>0</v>
      </c>
      <c r="E222" s="139">
        <f>'Initial Client Information'!E222</f>
        <v>0</v>
      </c>
      <c r="F222" s="140"/>
      <c r="G222" s="136"/>
      <c r="H222" s="136"/>
      <c r="I222" s="142"/>
      <c r="J222" s="176">
        <f>'Discharge Information'!F222</f>
        <v>0</v>
      </c>
      <c r="K222" s="87"/>
    </row>
    <row r="223" spans="1:11" ht="60" customHeight="1" x14ac:dyDescent="0.25">
      <c r="A223" s="1">
        <f t="shared" si="4"/>
        <v>211</v>
      </c>
      <c r="B223" s="116">
        <f>'Initial Client Information'!B223</f>
        <v>0</v>
      </c>
      <c r="C223" s="117">
        <f>'Initial Client Information'!C223</f>
        <v>0</v>
      </c>
      <c r="D223" s="118">
        <f>'Initial Client Information'!D223</f>
        <v>0</v>
      </c>
      <c r="E223" s="139">
        <f>'Initial Client Information'!E223</f>
        <v>0</v>
      </c>
      <c r="F223" s="140"/>
      <c r="G223" s="136"/>
      <c r="H223" s="136"/>
      <c r="I223" s="142"/>
      <c r="J223" s="176">
        <f>'Discharge Information'!F223</f>
        <v>0</v>
      </c>
      <c r="K223" s="87"/>
    </row>
    <row r="224" spans="1:11" ht="60" customHeight="1" x14ac:dyDescent="0.25">
      <c r="A224" s="1">
        <f t="shared" si="4"/>
        <v>212</v>
      </c>
      <c r="B224" s="116">
        <f>'Initial Client Information'!B224</f>
        <v>0</v>
      </c>
      <c r="C224" s="117">
        <f>'Initial Client Information'!C224</f>
        <v>0</v>
      </c>
      <c r="D224" s="118">
        <f>'Initial Client Information'!D224</f>
        <v>0</v>
      </c>
      <c r="E224" s="139">
        <f>'Initial Client Information'!E224</f>
        <v>0</v>
      </c>
      <c r="F224" s="140"/>
      <c r="G224" s="136"/>
      <c r="H224" s="136"/>
      <c r="I224" s="142"/>
      <c r="J224" s="176">
        <f>'Discharge Information'!F224</f>
        <v>0</v>
      </c>
      <c r="K224" s="87"/>
    </row>
    <row r="225" spans="1:11" ht="60" customHeight="1" x14ac:dyDescent="0.25">
      <c r="A225" s="1">
        <f t="shared" si="4"/>
        <v>213</v>
      </c>
      <c r="B225" s="116">
        <f>'Initial Client Information'!B225</f>
        <v>0</v>
      </c>
      <c r="C225" s="117">
        <f>'Initial Client Information'!C225</f>
        <v>0</v>
      </c>
      <c r="D225" s="118">
        <f>'Initial Client Information'!D225</f>
        <v>0</v>
      </c>
      <c r="E225" s="139">
        <f>'Initial Client Information'!E225</f>
        <v>0</v>
      </c>
      <c r="F225" s="140"/>
      <c r="G225" s="136"/>
      <c r="H225" s="136"/>
      <c r="I225" s="142"/>
      <c r="J225" s="176">
        <f>'Discharge Information'!F225</f>
        <v>0</v>
      </c>
      <c r="K225" s="87"/>
    </row>
    <row r="226" spans="1:11" ht="60" customHeight="1" x14ac:dyDescent="0.25">
      <c r="A226" s="1">
        <f t="shared" si="4"/>
        <v>214</v>
      </c>
      <c r="B226" s="116">
        <f>'Initial Client Information'!B226</f>
        <v>0</v>
      </c>
      <c r="C226" s="117">
        <f>'Initial Client Information'!C226</f>
        <v>0</v>
      </c>
      <c r="D226" s="118">
        <f>'Initial Client Information'!D226</f>
        <v>0</v>
      </c>
      <c r="E226" s="139">
        <f>'Initial Client Information'!E226</f>
        <v>0</v>
      </c>
      <c r="F226" s="140"/>
      <c r="G226" s="136"/>
      <c r="H226" s="136"/>
      <c r="I226" s="142"/>
      <c r="J226" s="176">
        <f>'Discharge Information'!F226</f>
        <v>0</v>
      </c>
      <c r="K226" s="87"/>
    </row>
    <row r="227" spans="1:11" ht="60" customHeight="1" x14ac:dyDescent="0.25">
      <c r="A227" s="1">
        <f t="shared" si="4"/>
        <v>215</v>
      </c>
      <c r="B227" s="116">
        <f>'Initial Client Information'!B227</f>
        <v>0</v>
      </c>
      <c r="C227" s="117">
        <f>'Initial Client Information'!C227</f>
        <v>0</v>
      </c>
      <c r="D227" s="118">
        <f>'Initial Client Information'!D227</f>
        <v>0</v>
      </c>
      <c r="E227" s="139">
        <f>'Initial Client Information'!E227</f>
        <v>0</v>
      </c>
      <c r="F227" s="140"/>
      <c r="G227" s="136"/>
      <c r="H227" s="136"/>
      <c r="I227" s="142"/>
      <c r="J227" s="176">
        <f>'Discharge Information'!F227</f>
        <v>0</v>
      </c>
      <c r="K227" s="87"/>
    </row>
    <row r="228" spans="1:11" ht="60" customHeight="1" x14ac:dyDescent="0.25">
      <c r="A228" s="1">
        <f t="shared" si="4"/>
        <v>216</v>
      </c>
      <c r="B228" s="116">
        <f>'Initial Client Information'!B228</f>
        <v>0</v>
      </c>
      <c r="C228" s="117">
        <f>'Initial Client Information'!C228</f>
        <v>0</v>
      </c>
      <c r="D228" s="118">
        <f>'Initial Client Information'!D228</f>
        <v>0</v>
      </c>
      <c r="E228" s="139">
        <f>'Initial Client Information'!E228</f>
        <v>0</v>
      </c>
      <c r="F228" s="140"/>
      <c r="G228" s="136"/>
      <c r="H228" s="136"/>
      <c r="I228" s="142"/>
      <c r="J228" s="176">
        <f>'Discharge Information'!F228</f>
        <v>0</v>
      </c>
      <c r="K228" s="87"/>
    </row>
    <row r="229" spans="1:11" ht="60" customHeight="1" x14ac:dyDescent="0.25">
      <c r="A229" s="1">
        <f t="shared" si="4"/>
        <v>217</v>
      </c>
      <c r="B229" s="116">
        <f>'Initial Client Information'!B229</f>
        <v>0</v>
      </c>
      <c r="C229" s="117">
        <f>'Initial Client Information'!C229</f>
        <v>0</v>
      </c>
      <c r="D229" s="118">
        <f>'Initial Client Information'!D229</f>
        <v>0</v>
      </c>
      <c r="E229" s="139">
        <f>'Initial Client Information'!E229</f>
        <v>0</v>
      </c>
      <c r="F229" s="140"/>
      <c r="G229" s="136"/>
      <c r="H229" s="136"/>
      <c r="I229" s="142"/>
      <c r="J229" s="176">
        <f>'Discharge Information'!F229</f>
        <v>0</v>
      </c>
      <c r="K229" s="87"/>
    </row>
    <row r="230" spans="1:11" ht="60" customHeight="1" x14ac:dyDescent="0.25">
      <c r="A230" s="1">
        <f t="shared" si="4"/>
        <v>218</v>
      </c>
      <c r="B230" s="116">
        <f>'Initial Client Information'!B230</f>
        <v>0</v>
      </c>
      <c r="C230" s="117">
        <f>'Initial Client Information'!C230</f>
        <v>0</v>
      </c>
      <c r="D230" s="118">
        <f>'Initial Client Information'!D230</f>
        <v>0</v>
      </c>
      <c r="E230" s="139">
        <f>'Initial Client Information'!E230</f>
        <v>0</v>
      </c>
      <c r="F230" s="140"/>
      <c r="G230" s="136"/>
      <c r="H230" s="136"/>
      <c r="I230" s="142"/>
      <c r="J230" s="176">
        <f>'Discharge Information'!F230</f>
        <v>0</v>
      </c>
      <c r="K230" s="87"/>
    </row>
    <row r="231" spans="1:11" ht="60" customHeight="1" x14ac:dyDescent="0.25">
      <c r="A231" s="1">
        <f t="shared" si="4"/>
        <v>219</v>
      </c>
      <c r="B231" s="116">
        <f>'Initial Client Information'!B231</f>
        <v>0</v>
      </c>
      <c r="C231" s="117">
        <f>'Initial Client Information'!C231</f>
        <v>0</v>
      </c>
      <c r="D231" s="118">
        <f>'Initial Client Information'!D231</f>
        <v>0</v>
      </c>
      <c r="E231" s="139">
        <f>'Initial Client Information'!E231</f>
        <v>0</v>
      </c>
      <c r="F231" s="140"/>
      <c r="G231" s="136"/>
      <c r="H231" s="136"/>
      <c r="I231" s="142"/>
      <c r="J231" s="176">
        <f>'Discharge Information'!F231</f>
        <v>0</v>
      </c>
      <c r="K231" s="87"/>
    </row>
    <row r="232" spans="1:11" ht="60" customHeight="1" x14ac:dyDescent="0.25">
      <c r="A232" s="1">
        <f t="shared" si="4"/>
        <v>220</v>
      </c>
      <c r="B232" s="116">
        <f>'Initial Client Information'!B232</f>
        <v>0</v>
      </c>
      <c r="C232" s="117">
        <f>'Initial Client Information'!C232</f>
        <v>0</v>
      </c>
      <c r="D232" s="118">
        <f>'Initial Client Information'!D232</f>
        <v>0</v>
      </c>
      <c r="E232" s="139">
        <f>'Initial Client Information'!E232</f>
        <v>0</v>
      </c>
      <c r="F232" s="140"/>
      <c r="G232" s="136"/>
      <c r="H232" s="136"/>
      <c r="I232" s="142"/>
      <c r="J232" s="176">
        <f>'Discharge Information'!F232</f>
        <v>0</v>
      </c>
      <c r="K232" s="87"/>
    </row>
    <row r="233" spans="1:11" ht="60" customHeight="1" x14ac:dyDescent="0.25">
      <c r="A233" s="1">
        <f t="shared" si="4"/>
        <v>221</v>
      </c>
      <c r="B233" s="116">
        <f>'Initial Client Information'!B233</f>
        <v>0</v>
      </c>
      <c r="C233" s="117">
        <f>'Initial Client Information'!C233</f>
        <v>0</v>
      </c>
      <c r="D233" s="118">
        <f>'Initial Client Information'!D233</f>
        <v>0</v>
      </c>
      <c r="E233" s="139">
        <f>'Initial Client Information'!E233</f>
        <v>0</v>
      </c>
      <c r="F233" s="140"/>
      <c r="G233" s="136"/>
      <c r="H233" s="136"/>
      <c r="I233" s="142"/>
      <c r="J233" s="176">
        <f>'Discharge Information'!F233</f>
        <v>0</v>
      </c>
      <c r="K233" s="87"/>
    </row>
    <row r="234" spans="1:11" ht="60" customHeight="1" x14ac:dyDescent="0.25">
      <c r="A234" s="1">
        <f t="shared" si="4"/>
        <v>222</v>
      </c>
      <c r="B234" s="116">
        <f>'Initial Client Information'!B234</f>
        <v>0</v>
      </c>
      <c r="C234" s="117">
        <f>'Initial Client Information'!C234</f>
        <v>0</v>
      </c>
      <c r="D234" s="118">
        <f>'Initial Client Information'!D234</f>
        <v>0</v>
      </c>
      <c r="E234" s="139">
        <f>'Initial Client Information'!E234</f>
        <v>0</v>
      </c>
      <c r="F234" s="140"/>
      <c r="G234" s="136"/>
      <c r="H234" s="136"/>
      <c r="I234" s="142"/>
      <c r="J234" s="176">
        <f>'Discharge Information'!F234</f>
        <v>0</v>
      </c>
      <c r="K234" s="87"/>
    </row>
    <row r="235" spans="1:11" ht="60" customHeight="1" x14ac:dyDescent="0.25">
      <c r="A235" s="1">
        <f t="shared" si="4"/>
        <v>223</v>
      </c>
      <c r="B235" s="116">
        <f>'Initial Client Information'!B235</f>
        <v>0</v>
      </c>
      <c r="C235" s="117">
        <f>'Initial Client Information'!C235</f>
        <v>0</v>
      </c>
      <c r="D235" s="118">
        <f>'Initial Client Information'!D235</f>
        <v>0</v>
      </c>
      <c r="E235" s="139">
        <f>'Initial Client Information'!E235</f>
        <v>0</v>
      </c>
      <c r="F235" s="140"/>
      <c r="G235" s="136"/>
      <c r="H235" s="136"/>
      <c r="I235" s="142"/>
      <c r="J235" s="176">
        <f>'Discharge Information'!F235</f>
        <v>0</v>
      </c>
      <c r="K235" s="87"/>
    </row>
    <row r="236" spans="1:11" ht="60" customHeight="1" x14ac:dyDescent="0.25">
      <c r="A236" s="1">
        <f t="shared" si="4"/>
        <v>224</v>
      </c>
      <c r="B236" s="116">
        <f>'Initial Client Information'!B236</f>
        <v>0</v>
      </c>
      <c r="C236" s="117">
        <f>'Initial Client Information'!C236</f>
        <v>0</v>
      </c>
      <c r="D236" s="118">
        <f>'Initial Client Information'!D236</f>
        <v>0</v>
      </c>
      <c r="E236" s="139">
        <f>'Initial Client Information'!E236</f>
        <v>0</v>
      </c>
      <c r="F236" s="140"/>
      <c r="G236" s="136"/>
      <c r="H236" s="136"/>
      <c r="I236" s="142"/>
      <c r="J236" s="176">
        <f>'Discharge Information'!F236</f>
        <v>0</v>
      </c>
      <c r="K236" s="87"/>
    </row>
    <row r="237" spans="1:11" ht="60" customHeight="1" x14ac:dyDescent="0.25">
      <c r="A237" s="1">
        <f t="shared" si="4"/>
        <v>225</v>
      </c>
      <c r="B237" s="116">
        <f>'Initial Client Information'!B237</f>
        <v>0</v>
      </c>
      <c r="C237" s="117">
        <f>'Initial Client Information'!C237</f>
        <v>0</v>
      </c>
      <c r="D237" s="118">
        <f>'Initial Client Information'!D237</f>
        <v>0</v>
      </c>
      <c r="E237" s="139">
        <f>'Initial Client Information'!E237</f>
        <v>0</v>
      </c>
      <c r="F237" s="140"/>
      <c r="G237" s="136"/>
      <c r="H237" s="136"/>
      <c r="I237" s="142"/>
      <c r="J237" s="176">
        <f>'Discharge Information'!F237</f>
        <v>0</v>
      </c>
      <c r="K237" s="87"/>
    </row>
    <row r="238" spans="1:11" ht="60" customHeight="1" x14ac:dyDescent="0.25">
      <c r="A238" s="1">
        <f t="shared" si="4"/>
        <v>226</v>
      </c>
      <c r="B238" s="116">
        <f>'Initial Client Information'!B238</f>
        <v>0</v>
      </c>
      <c r="C238" s="117">
        <f>'Initial Client Information'!C238</f>
        <v>0</v>
      </c>
      <c r="D238" s="118">
        <f>'Initial Client Information'!D238</f>
        <v>0</v>
      </c>
      <c r="E238" s="139">
        <f>'Initial Client Information'!E238</f>
        <v>0</v>
      </c>
      <c r="F238" s="140"/>
      <c r="G238" s="136"/>
      <c r="H238" s="136"/>
      <c r="I238" s="142"/>
      <c r="J238" s="176">
        <f>'Discharge Information'!F238</f>
        <v>0</v>
      </c>
      <c r="K238" s="87"/>
    </row>
    <row r="239" spans="1:11" ht="60" customHeight="1" x14ac:dyDescent="0.25">
      <c r="A239" s="1">
        <f t="shared" si="4"/>
        <v>227</v>
      </c>
      <c r="B239" s="116">
        <f>'Initial Client Information'!B239</f>
        <v>0</v>
      </c>
      <c r="C239" s="117">
        <f>'Initial Client Information'!C239</f>
        <v>0</v>
      </c>
      <c r="D239" s="118">
        <f>'Initial Client Information'!D239</f>
        <v>0</v>
      </c>
      <c r="E239" s="139">
        <f>'Initial Client Information'!E239</f>
        <v>0</v>
      </c>
      <c r="F239" s="140"/>
      <c r="G239" s="136"/>
      <c r="H239" s="136"/>
      <c r="I239" s="142"/>
      <c r="J239" s="176">
        <f>'Discharge Information'!F239</f>
        <v>0</v>
      </c>
      <c r="K239" s="87"/>
    </row>
    <row r="240" spans="1:11" ht="60" customHeight="1" x14ac:dyDescent="0.25">
      <c r="A240" s="1">
        <f t="shared" si="4"/>
        <v>228</v>
      </c>
      <c r="B240" s="116">
        <f>'Initial Client Information'!B240</f>
        <v>0</v>
      </c>
      <c r="C240" s="117">
        <f>'Initial Client Information'!C240</f>
        <v>0</v>
      </c>
      <c r="D240" s="118">
        <f>'Initial Client Information'!D240</f>
        <v>0</v>
      </c>
      <c r="E240" s="139">
        <f>'Initial Client Information'!E240</f>
        <v>0</v>
      </c>
      <c r="F240" s="140"/>
      <c r="G240" s="136"/>
      <c r="H240" s="136"/>
      <c r="I240" s="142"/>
      <c r="J240" s="176">
        <f>'Discharge Information'!F240</f>
        <v>0</v>
      </c>
      <c r="K240" s="87"/>
    </row>
    <row r="241" spans="1:11" ht="60" customHeight="1" x14ac:dyDescent="0.25">
      <c r="A241" s="1">
        <f t="shared" si="4"/>
        <v>229</v>
      </c>
      <c r="B241" s="116">
        <f>'Initial Client Information'!B241</f>
        <v>0</v>
      </c>
      <c r="C241" s="117">
        <f>'Initial Client Information'!C241</f>
        <v>0</v>
      </c>
      <c r="D241" s="118">
        <f>'Initial Client Information'!D241</f>
        <v>0</v>
      </c>
      <c r="E241" s="139">
        <f>'Initial Client Information'!E241</f>
        <v>0</v>
      </c>
      <c r="F241" s="140"/>
      <c r="G241" s="136"/>
      <c r="H241" s="136"/>
      <c r="I241" s="142"/>
      <c r="J241" s="176">
        <f>'Discharge Information'!F241</f>
        <v>0</v>
      </c>
      <c r="K241" s="87"/>
    </row>
    <row r="242" spans="1:11" ht="60" customHeight="1" x14ac:dyDescent="0.25">
      <c r="A242" s="1">
        <f t="shared" si="4"/>
        <v>230</v>
      </c>
      <c r="B242" s="116">
        <f>'Initial Client Information'!B242</f>
        <v>0</v>
      </c>
      <c r="C242" s="117">
        <f>'Initial Client Information'!C242</f>
        <v>0</v>
      </c>
      <c r="D242" s="118">
        <f>'Initial Client Information'!D242</f>
        <v>0</v>
      </c>
      <c r="E242" s="139">
        <f>'Initial Client Information'!E242</f>
        <v>0</v>
      </c>
      <c r="F242" s="140"/>
      <c r="G242" s="136"/>
      <c r="H242" s="136"/>
      <c r="I242" s="142"/>
      <c r="J242" s="176">
        <f>'Discharge Information'!F242</f>
        <v>0</v>
      </c>
      <c r="K242" s="87"/>
    </row>
    <row r="243" spans="1:11" ht="60" customHeight="1" x14ac:dyDescent="0.25">
      <c r="A243" s="1">
        <f t="shared" si="4"/>
        <v>231</v>
      </c>
      <c r="B243" s="116">
        <f>'Initial Client Information'!B243</f>
        <v>0</v>
      </c>
      <c r="C243" s="117">
        <f>'Initial Client Information'!C243</f>
        <v>0</v>
      </c>
      <c r="D243" s="118">
        <f>'Initial Client Information'!D243</f>
        <v>0</v>
      </c>
      <c r="E243" s="139">
        <f>'Initial Client Information'!E243</f>
        <v>0</v>
      </c>
      <c r="F243" s="140"/>
      <c r="G243" s="136"/>
      <c r="H243" s="136"/>
      <c r="I243" s="142"/>
      <c r="J243" s="176">
        <f>'Discharge Information'!F243</f>
        <v>0</v>
      </c>
      <c r="K243" s="87"/>
    </row>
    <row r="244" spans="1:11" ht="60" customHeight="1" x14ac:dyDescent="0.25">
      <c r="A244" s="1">
        <f t="shared" si="4"/>
        <v>232</v>
      </c>
      <c r="B244" s="116">
        <f>'Initial Client Information'!B244</f>
        <v>0</v>
      </c>
      <c r="C244" s="117">
        <f>'Initial Client Information'!C244</f>
        <v>0</v>
      </c>
      <c r="D244" s="118">
        <f>'Initial Client Information'!D244</f>
        <v>0</v>
      </c>
      <c r="E244" s="139">
        <f>'Initial Client Information'!E244</f>
        <v>0</v>
      </c>
      <c r="F244" s="140"/>
      <c r="G244" s="136"/>
      <c r="H244" s="136"/>
      <c r="I244" s="142"/>
      <c r="J244" s="176">
        <f>'Discharge Information'!F244</f>
        <v>0</v>
      </c>
      <c r="K244" s="87"/>
    </row>
    <row r="245" spans="1:11" ht="60" customHeight="1" x14ac:dyDescent="0.25">
      <c r="A245" s="1">
        <f t="shared" si="4"/>
        <v>233</v>
      </c>
      <c r="B245" s="116">
        <f>'Initial Client Information'!B245</f>
        <v>0</v>
      </c>
      <c r="C245" s="117">
        <f>'Initial Client Information'!C245</f>
        <v>0</v>
      </c>
      <c r="D245" s="118">
        <f>'Initial Client Information'!D245</f>
        <v>0</v>
      </c>
      <c r="E245" s="139">
        <f>'Initial Client Information'!E245</f>
        <v>0</v>
      </c>
      <c r="F245" s="140"/>
      <c r="G245" s="136"/>
      <c r="H245" s="136"/>
      <c r="I245" s="142"/>
      <c r="J245" s="176">
        <f>'Discharge Information'!F245</f>
        <v>0</v>
      </c>
      <c r="K245" s="87"/>
    </row>
    <row r="246" spans="1:11" ht="60" customHeight="1" x14ac:dyDescent="0.25">
      <c r="A246" s="1">
        <f t="shared" si="4"/>
        <v>234</v>
      </c>
      <c r="B246" s="116">
        <f>'Initial Client Information'!B246</f>
        <v>0</v>
      </c>
      <c r="C246" s="117">
        <f>'Initial Client Information'!C246</f>
        <v>0</v>
      </c>
      <c r="D246" s="118">
        <f>'Initial Client Information'!D246</f>
        <v>0</v>
      </c>
      <c r="E246" s="139">
        <f>'Initial Client Information'!E246</f>
        <v>0</v>
      </c>
      <c r="F246" s="140"/>
      <c r="G246" s="136"/>
      <c r="H246" s="136"/>
      <c r="I246" s="142"/>
      <c r="J246" s="176">
        <f>'Discharge Information'!F246</f>
        <v>0</v>
      </c>
      <c r="K246" s="87"/>
    </row>
    <row r="247" spans="1:11" ht="60" customHeight="1" x14ac:dyDescent="0.25">
      <c r="A247" s="1">
        <f t="shared" si="4"/>
        <v>235</v>
      </c>
      <c r="B247" s="116">
        <f>'Initial Client Information'!B247</f>
        <v>0</v>
      </c>
      <c r="C247" s="117">
        <f>'Initial Client Information'!C247</f>
        <v>0</v>
      </c>
      <c r="D247" s="118">
        <f>'Initial Client Information'!D247</f>
        <v>0</v>
      </c>
      <c r="E247" s="139">
        <f>'Initial Client Information'!E247</f>
        <v>0</v>
      </c>
      <c r="F247" s="140"/>
      <c r="G247" s="136"/>
      <c r="H247" s="136"/>
      <c r="I247" s="142"/>
      <c r="J247" s="176">
        <f>'Discharge Information'!F247</f>
        <v>0</v>
      </c>
      <c r="K247" s="87"/>
    </row>
    <row r="248" spans="1:11" ht="60" customHeight="1" x14ac:dyDescent="0.25">
      <c r="A248" s="1">
        <f t="shared" si="4"/>
        <v>236</v>
      </c>
      <c r="B248" s="116">
        <f>'Initial Client Information'!B248</f>
        <v>0</v>
      </c>
      <c r="C248" s="117">
        <f>'Initial Client Information'!C248</f>
        <v>0</v>
      </c>
      <c r="D248" s="118">
        <f>'Initial Client Information'!D248</f>
        <v>0</v>
      </c>
      <c r="E248" s="139">
        <f>'Initial Client Information'!E248</f>
        <v>0</v>
      </c>
      <c r="F248" s="140"/>
      <c r="G248" s="136"/>
      <c r="H248" s="136"/>
      <c r="I248" s="142"/>
      <c r="J248" s="176">
        <f>'Discharge Information'!F248</f>
        <v>0</v>
      </c>
      <c r="K248" s="87"/>
    </row>
    <row r="249" spans="1:11" ht="60" customHeight="1" x14ac:dyDescent="0.25">
      <c r="A249" s="1">
        <f t="shared" si="4"/>
        <v>237</v>
      </c>
      <c r="B249" s="116">
        <f>'Initial Client Information'!B249</f>
        <v>0</v>
      </c>
      <c r="C249" s="117">
        <f>'Initial Client Information'!C249</f>
        <v>0</v>
      </c>
      <c r="D249" s="118">
        <f>'Initial Client Information'!D249</f>
        <v>0</v>
      </c>
      <c r="E249" s="139">
        <f>'Initial Client Information'!E249</f>
        <v>0</v>
      </c>
      <c r="F249" s="140"/>
      <c r="G249" s="136"/>
      <c r="H249" s="136"/>
      <c r="I249" s="142"/>
      <c r="J249" s="176">
        <f>'Discharge Information'!F249</f>
        <v>0</v>
      </c>
      <c r="K249" s="87"/>
    </row>
    <row r="250" spans="1:11" ht="60" customHeight="1" x14ac:dyDescent="0.25">
      <c r="A250" s="1">
        <f t="shared" si="4"/>
        <v>238</v>
      </c>
      <c r="B250" s="116">
        <f>'Initial Client Information'!B250</f>
        <v>0</v>
      </c>
      <c r="C250" s="117">
        <f>'Initial Client Information'!C250</f>
        <v>0</v>
      </c>
      <c r="D250" s="118">
        <f>'Initial Client Information'!D250</f>
        <v>0</v>
      </c>
      <c r="E250" s="139">
        <f>'Initial Client Information'!E250</f>
        <v>0</v>
      </c>
      <c r="F250" s="140"/>
      <c r="G250" s="136"/>
      <c r="H250" s="136"/>
      <c r="I250" s="142"/>
      <c r="J250" s="176">
        <f>'Discharge Information'!F250</f>
        <v>0</v>
      </c>
      <c r="K250" s="87"/>
    </row>
    <row r="251" spans="1:11" ht="60" customHeight="1" x14ac:dyDescent="0.25">
      <c r="A251" s="1">
        <f t="shared" si="4"/>
        <v>239</v>
      </c>
      <c r="B251" s="116">
        <f>'Initial Client Information'!B251</f>
        <v>0</v>
      </c>
      <c r="C251" s="117">
        <f>'Initial Client Information'!C251</f>
        <v>0</v>
      </c>
      <c r="D251" s="118">
        <f>'Initial Client Information'!D251</f>
        <v>0</v>
      </c>
      <c r="E251" s="139">
        <f>'Initial Client Information'!E251</f>
        <v>0</v>
      </c>
      <c r="F251" s="140"/>
      <c r="G251" s="136"/>
      <c r="H251" s="136"/>
      <c r="I251" s="142"/>
      <c r="J251" s="176">
        <f>'Discharge Information'!F251</f>
        <v>0</v>
      </c>
      <c r="K251" s="87"/>
    </row>
    <row r="252" spans="1:11" ht="60" customHeight="1" x14ac:dyDescent="0.25">
      <c r="A252" s="1">
        <f t="shared" si="4"/>
        <v>240</v>
      </c>
      <c r="B252" s="116">
        <f>'Initial Client Information'!B252</f>
        <v>0</v>
      </c>
      <c r="C252" s="117">
        <f>'Initial Client Information'!C252</f>
        <v>0</v>
      </c>
      <c r="D252" s="118">
        <f>'Initial Client Information'!D252</f>
        <v>0</v>
      </c>
      <c r="E252" s="139">
        <f>'Initial Client Information'!E252</f>
        <v>0</v>
      </c>
      <c r="F252" s="140"/>
      <c r="G252" s="136"/>
      <c r="H252" s="136"/>
      <c r="I252" s="142"/>
      <c r="J252" s="176">
        <f>'Discharge Information'!F252</f>
        <v>0</v>
      </c>
      <c r="K252" s="87"/>
    </row>
    <row r="253" spans="1:11" ht="60" customHeight="1" x14ac:dyDescent="0.25">
      <c r="A253" s="1">
        <f t="shared" si="4"/>
        <v>241</v>
      </c>
      <c r="B253" s="116">
        <f>'Initial Client Information'!B253</f>
        <v>0</v>
      </c>
      <c r="C253" s="117">
        <f>'Initial Client Information'!C253</f>
        <v>0</v>
      </c>
      <c r="D253" s="118">
        <f>'Initial Client Information'!D253</f>
        <v>0</v>
      </c>
      <c r="E253" s="139">
        <f>'Initial Client Information'!E253</f>
        <v>0</v>
      </c>
      <c r="F253" s="140"/>
      <c r="G253" s="136"/>
      <c r="H253" s="136"/>
      <c r="I253" s="142"/>
      <c r="J253" s="176">
        <f>'Discharge Information'!F253</f>
        <v>0</v>
      </c>
      <c r="K253" s="87"/>
    </row>
    <row r="254" spans="1:11" ht="60" customHeight="1" x14ac:dyDescent="0.25">
      <c r="A254" s="1">
        <f t="shared" si="4"/>
        <v>242</v>
      </c>
      <c r="B254" s="116">
        <f>'Initial Client Information'!B254</f>
        <v>0</v>
      </c>
      <c r="C254" s="117">
        <f>'Initial Client Information'!C254</f>
        <v>0</v>
      </c>
      <c r="D254" s="118">
        <f>'Initial Client Information'!D254</f>
        <v>0</v>
      </c>
      <c r="E254" s="139">
        <f>'Initial Client Information'!E254</f>
        <v>0</v>
      </c>
      <c r="F254" s="140"/>
      <c r="G254" s="136"/>
      <c r="H254" s="136"/>
      <c r="I254" s="142"/>
      <c r="J254" s="176">
        <f>'Discharge Information'!F254</f>
        <v>0</v>
      </c>
      <c r="K254" s="87"/>
    </row>
    <row r="255" spans="1:11" ht="60" customHeight="1" x14ac:dyDescent="0.25">
      <c r="A255" s="1">
        <f t="shared" si="4"/>
        <v>243</v>
      </c>
      <c r="B255" s="116">
        <f>'Initial Client Information'!B255</f>
        <v>0</v>
      </c>
      <c r="C255" s="117">
        <f>'Initial Client Information'!C255</f>
        <v>0</v>
      </c>
      <c r="D255" s="118">
        <f>'Initial Client Information'!D255</f>
        <v>0</v>
      </c>
      <c r="E255" s="139">
        <f>'Initial Client Information'!E255</f>
        <v>0</v>
      </c>
      <c r="F255" s="140"/>
      <c r="G255" s="136"/>
      <c r="H255" s="136"/>
      <c r="I255" s="142"/>
      <c r="J255" s="176">
        <f>'Discharge Information'!F255</f>
        <v>0</v>
      </c>
      <c r="K255" s="87"/>
    </row>
    <row r="256" spans="1:11" ht="60" customHeight="1" x14ac:dyDescent="0.25">
      <c r="A256" s="1">
        <f t="shared" si="4"/>
        <v>244</v>
      </c>
      <c r="B256" s="116">
        <f>'Initial Client Information'!B256</f>
        <v>0</v>
      </c>
      <c r="C256" s="117">
        <f>'Initial Client Information'!C256</f>
        <v>0</v>
      </c>
      <c r="D256" s="118">
        <f>'Initial Client Information'!D256</f>
        <v>0</v>
      </c>
      <c r="E256" s="139">
        <f>'Initial Client Information'!E256</f>
        <v>0</v>
      </c>
      <c r="F256" s="140"/>
      <c r="G256" s="136"/>
      <c r="H256" s="136"/>
      <c r="I256" s="142"/>
      <c r="J256" s="176">
        <f>'Discharge Information'!F256</f>
        <v>0</v>
      </c>
      <c r="K256" s="87"/>
    </row>
    <row r="257" spans="1:11" ht="60" customHeight="1" x14ac:dyDescent="0.25">
      <c r="A257" s="1">
        <f t="shared" si="4"/>
        <v>245</v>
      </c>
      <c r="B257" s="116">
        <f>'Initial Client Information'!B257</f>
        <v>0</v>
      </c>
      <c r="C257" s="117">
        <f>'Initial Client Information'!C257</f>
        <v>0</v>
      </c>
      <c r="D257" s="118">
        <f>'Initial Client Information'!D257</f>
        <v>0</v>
      </c>
      <c r="E257" s="139">
        <f>'Initial Client Information'!E257</f>
        <v>0</v>
      </c>
      <c r="F257" s="140"/>
      <c r="G257" s="136"/>
      <c r="H257" s="136"/>
      <c r="I257" s="142"/>
      <c r="J257" s="176">
        <f>'Discharge Information'!F257</f>
        <v>0</v>
      </c>
      <c r="K257" s="87"/>
    </row>
    <row r="258" spans="1:11" ht="60" customHeight="1" x14ac:dyDescent="0.25">
      <c r="A258" s="1">
        <f t="shared" si="4"/>
        <v>246</v>
      </c>
      <c r="B258" s="116">
        <f>'Initial Client Information'!B258</f>
        <v>0</v>
      </c>
      <c r="C258" s="117">
        <f>'Initial Client Information'!C258</f>
        <v>0</v>
      </c>
      <c r="D258" s="118">
        <f>'Initial Client Information'!D258</f>
        <v>0</v>
      </c>
      <c r="E258" s="139">
        <f>'Initial Client Information'!E258</f>
        <v>0</v>
      </c>
      <c r="F258" s="140"/>
      <c r="G258" s="136"/>
      <c r="H258" s="136"/>
      <c r="I258" s="142"/>
      <c r="J258" s="176">
        <f>'Discharge Information'!F258</f>
        <v>0</v>
      </c>
      <c r="K258" s="87"/>
    </row>
    <row r="259" spans="1:11" ht="60" customHeight="1" x14ac:dyDescent="0.25">
      <c r="A259" s="1">
        <f t="shared" si="4"/>
        <v>247</v>
      </c>
      <c r="B259" s="116">
        <f>'Initial Client Information'!B259</f>
        <v>0</v>
      </c>
      <c r="C259" s="117">
        <f>'Initial Client Information'!C259</f>
        <v>0</v>
      </c>
      <c r="D259" s="118">
        <f>'Initial Client Information'!D259</f>
        <v>0</v>
      </c>
      <c r="E259" s="139">
        <f>'Initial Client Information'!E259</f>
        <v>0</v>
      </c>
      <c r="F259" s="140"/>
      <c r="G259" s="136"/>
      <c r="H259" s="136"/>
      <c r="I259" s="142"/>
      <c r="J259" s="176">
        <f>'Discharge Information'!F259</f>
        <v>0</v>
      </c>
      <c r="K259" s="87"/>
    </row>
    <row r="260" spans="1:11" ht="60" customHeight="1" x14ac:dyDescent="0.25">
      <c r="A260" s="1">
        <f t="shared" si="4"/>
        <v>248</v>
      </c>
      <c r="B260" s="116">
        <f>'Initial Client Information'!B260</f>
        <v>0</v>
      </c>
      <c r="C260" s="117">
        <f>'Initial Client Information'!C260</f>
        <v>0</v>
      </c>
      <c r="D260" s="118">
        <f>'Initial Client Information'!D260</f>
        <v>0</v>
      </c>
      <c r="E260" s="139">
        <f>'Initial Client Information'!E260</f>
        <v>0</v>
      </c>
      <c r="F260" s="140"/>
      <c r="G260" s="136"/>
      <c r="H260" s="136"/>
      <c r="I260" s="142"/>
      <c r="J260" s="176">
        <f>'Discharge Information'!F260</f>
        <v>0</v>
      </c>
      <c r="K260" s="87"/>
    </row>
    <row r="261" spans="1:11" ht="60" customHeight="1" x14ac:dyDescent="0.25">
      <c r="A261" s="1">
        <f t="shared" si="4"/>
        <v>249</v>
      </c>
      <c r="B261" s="116">
        <f>'Initial Client Information'!B261</f>
        <v>0</v>
      </c>
      <c r="C261" s="117">
        <f>'Initial Client Information'!C261</f>
        <v>0</v>
      </c>
      <c r="D261" s="118">
        <f>'Initial Client Information'!D261</f>
        <v>0</v>
      </c>
      <c r="E261" s="139">
        <f>'Initial Client Information'!E261</f>
        <v>0</v>
      </c>
      <c r="F261" s="140"/>
      <c r="G261" s="136"/>
      <c r="H261" s="136"/>
      <c r="I261" s="142"/>
      <c r="J261" s="176">
        <f>'Discharge Information'!F261</f>
        <v>0</v>
      </c>
      <c r="K261" s="87"/>
    </row>
    <row r="262" spans="1:11" ht="60" customHeight="1" x14ac:dyDescent="0.25">
      <c r="A262" s="1">
        <f t="shared" si="4"/>
        <v>250</v>
      </c>
      <c r="B262" s="116">
        <f>'Initial Client Information'!B262</f>
        <v>0</v>
      </c>
      <c r="C262" s="117">
        <f>'Initial Client Information'!C262</f>
        <v>0</v>
      </c>
      <c r="D262" s="118">
        <f>'Initial Client Information'!D262</f>
        <v>0</v>
      </c>
      <c r="E262" s="139">
        <f>'Initial Client Information'!E262</f>
        <v>0</v>
      </c>
      <c r="F262" s="140"/>
      <c r="G262" s="136"/>
      <c r="H262" s="136"/>
      <c r="I262" s="142"/>
      <c r="J262" s="176">
        <f>'Discharge Information'!F262</f>
        <v>0</v>
      </c>
      <c r="K262" s="87"/>
    </row>
    <row r="263" spans="1:11" ht="60" customHeight="1" x14ac:dyDescent="0.25">
      <c r="A263" s="1">
        <f t="shared" si="4"/>
        <v>251</v>
      </c>
      <c r="B263" s="116">
        <f>'Initial Client Information'!B263</f>
        <v>0</v>
      </c>
      <c r="C263" s="117">
        <f>'Initial Client Information'!C263</f>
        <v>0</v>
      </c>
      <c r="D263" s="118">
        <f>'Initial Client Information'!D263</f>
        <v>0</v>
      </c>
      <c r="E263" s="139">
        <f>'Initial Client Information'!E263</f>
        <v>0</v>
      </c>
      <c r="F263" s="140"/>
      <c r="G263" s="136"/>
      <c r="H263" s="136"/>
      <c r="I263" s="142"/>
      <c r="J263" s="176">
        <f>'Discharge Information'!F263</f>
        <v>0</v>
      </c>
      <c r="K263" s="87"/>
    </row>
    <row r="264" spans="1:11" ht="60" customHeight="1" x14ac:dyDescent="0.25">
      <c r="A264" s="1">
        <f t="shared" si="4"/>
        <v>252</v>
      </c>
      <c r="B264" s="116">
        <f>'Initial Client Information'!B264</f>
        <v>0</v>
      </c>
      <c r="C264" s="117">
        <f>'Initial Client Information'!C264</f>
        <v>0</v>
      </c>
      <c r="D264" s="118">
        <f>'Initial Client Information'!D264</f>
        <v>0</v>
      </c>
      <c r="E264" s="139">
        <f>'Initial Client Information'!E264</f>
        <v>0</v>
      </c>
      <c r="F264" s="140"/>
      <c r="G264" s="136"/>
      <c r="H264" s="136"/>
      <c r="I264" s="142"/>
      <c r="J264" s="176">
        <f>'Discharge Information'!F264</f>
        <v>0</v>
      </c>
      <c r="K264" s="87"/>
    </row>
    <row r="265" spans="1:11" ht="60" customHeight="1" x14ac:dyDescent="0.25">
      <c r="A265" s="1">
        <f t="shared" si="4"/>
        <v>253</v>
      </c>
      <c r="B265" s="116">
        <f>'Initial Client Information'!B265</f>
        <v>0</v>
      </c>
      <c r="C265" s="117">
        <f>'Initial Client Information'!C265</f>
        <v>0</v>
      </c>
      <c r="D265" s="118">
        <f>'Initial Client Information'!D265</f>
        <v>0</v>
      </c>
      <c r="E265" s="139">
        <f>'Initial Client Information'!E265</f>
        <v>0</v>
      </c>
      <c r="F265" s="140"/>
      <c r="G265" s="136"/>
      <c r="H265" s="136"/>
      <c r="I265" s="142"/>
      <c r="J265" s="176">
        <f>'Discharge Information'!F265</f>
        <v>0</v>
      </c>
      <c r="K265" s="87"/>
    </row>
    <row r="266" spans="1:11" ht="60" customHeight="1" x14ac:dyDescent="0.25">
      <c r="A266" s="1">
        <f t="shared" si="4"/>
        <v>254</v>
      </c>
      <c r="B266" s="116">
        <f>'Initial Client Information'!B266</f>
        <v>0</v>
      </c>
      <c r="C266" s="117">
        <f>'Initial Client Information'!C266</f>
        <v>0</v>
      </c>
      <c r="D266" s="118">
        <f>'Initial Client Information'!D266</f>
        <v>0</v>
      </c>
      <c r="E266" s="139">
        <f>'Initial Client Information'!E266</f>
        <v>0</v>
      </c>
      <c r="F266" s="140"/>
      <c r="G266" s="136"/>
      <c r="H266" s="136"/>
      <c r="I266" s="142"/>
      <c r="J266" s="176">
        <f>'Discharge Information'!F266</f>
        <v>0</v>
      </c>
      <c r="K266" s="87"/>
    </row>
    <row r="267" spans="1:11" ht="60" customHeight="1" x14ac:dyDescent="0.25">
      <c r="A267" s="1">
        <f t="shared" si="4"/>
        <v>255</v>
      </c>
      <c r="B267" s="116">
        <f>'Initial Client Information'!B267</f>
        <v>0</v>
      </c>
      <c r="C267" s="117">
        <f>'Initial Client Information'!C267</f>
        <v>0</v>
      </c>
      <c r="D267" s="118">
        <f>'Initial Client Information'!D267</f>
        <v>0</v>
      </c>
      <c r="E267" s="139">
        <f>'Initial Client Information'!E267</f>
        <v>0</v>
      </c>
      <c r="F267" s="140"/>
      <c r="G267" s="136"/>
      <c r="H267" s="136"/>
      <c r="I267" s="142"/>
      <c r="J267" s="176">
        <f>'Discharge Information'!F267</f>
        <v>0</v>
      </c>
      <c r="K267" s="87"/>
    </row>
    <row r="268" spans="1:11" ht="60" customHeight="1" x14ac:dyDescent="0.25">
      <c r="A268" s="1">
        <f t="shared" si="4"/>
        <v>256</v>
      </c>
      <c r="B268" s="116">
        <f>'Initial Client Information'!B268</f>
        <v>0</v>
      </c>
      <c r="C268" s="117">
        <f>'Initial Client Information'!C268</f>
        <v>0</v>
      </c>
      <c r="D268" s="118">
        <f>'Initial Client Information'!D268</f>
        <v>0</v>
      </c>
      <c r="E268" s="139">
        <f>'Initial Client Information'!E268</f>
        <v>0</v>
      </c>
      <c r="F268" s="140"/>
      <c r="G268" s="136"/>
      <c r="H268" s="136"/>
      <c r="I268" s="142"/>
      <c r="J268" s="176">
        <f>'Discharge Information'!F268</f>
        <v>0</v>
      </c>
      <c r="K268" s="87"/>
    </row>
    <row r="269" spans="1:11" ht="60" customHeight="1" x14ac:dyDescent="0.25">
      <c r="A269" s="1">
        <f t="shared" si="4"/>
        <v>257</v>
      </c>
      <c r="B269" s="116">
        <f>'Initial Client Information'!B269</f>
        <v>0</v>
      </c>
      <c r="C269" s="117">
        <f>'Initial Client Information'!C269</f>
        <v>0</v>
      </c>
      <c r="D269" s="118">
        <f>'Initial Client Information'!D269</f>
        <v>0</v>
      </c>
      <c r="E269" s="139">
        <f>'Initial Client Information'!E269</f>
        <v>0</v>
      </c>
      <c r="F269" s="140"/>
      <c r="G269" s="136"/>
      <c r="H269" s="136"/>
      <c r="I269" s="142"/>
      <c r="J269" s="176">
        <f>'Discharge Information'!F269</f>
        <v>0</v>
      </c>
      <c r="K269" s="87"/>
    </row>
    <row r="270" spans="1:11" ht="60" customHeight="1" x14ac:dyDescent="0.25">
      <c r="A270" s="1">
        <f t="shared" ref="A270:A333" si="5">ROW(A258)</f>
        <v>258</v>
      </c>
      <c r="B270" s="116">
        <f>'Initial Client Information'!B270</f>
        <v>0</v>
      </c>
      <c r="C270" s="117">
        <f>'Initial Client Information'!C270</f>
        <v>0</v>
      </c>
      <c r="D270" s="118">
        <f>'Initial Client Information'!D270</f>
        <v>0</v>
      </c>
      <c r="E270" s="139">
        <f>'Initial Client Information'!E270</f>
        <v>0</v>
      </c>
      <c r="F270" s="140"/>
      <c r="G270" s="136"/>
      <c r="H270" s="136"/>
      <c r="I270" s="142"/>
      <c r="J270" s="176">
        <f>'Discharge Information'!F270</f>
        <v>0</v>
      </c>
      <c r="K270" s="87"/>
    </row>
    <row r="271" spans="1:11" ht="60" customHeight="1" x14ac:dyDescent="0.25">
      <c r="A271" s="1">
        <f t="shared" si="5"/>
        <v>259</v>
      </c>
      <c r="B271" s="116">
        <f>'Initial Client Information'!B271</f>
        <v>0</v>
      </c>
      <c r="C271" s="117">
        <f>'Initial Client Information'!C271</f>
        <v>0</v>
      </c>
      <c r="D271" s="118">
        <f>'Initial Client Information'!D271</f>
        <v>0</v>
      </c>
      <c r="E271" s="139">
        <f>'Initial Client Information'!E271</f>
        <v>0</v>
      </c>
      <c r="F271" s="140"/>
      <c r="G271" s="136"/>
      <c r="H271" s="136"/>
      <c r="I271" s="142"/>
      <c r="J271" s="176">
        <f>'Discharge Information'!F271</f>
        <v>0</v>
      </c>
      <c r="K271" s="87"/>
    </row>
    <row r="272" spans="1:11" ht="60" customHeight="1" x14ac:dyDescent="0.25">
      <c r="A272" s="1">
        <f t="shared" si="5"/>
        <v>260</v>
      </c>
      <c r="B272" s="116">
        <f>'Initial Client Information'!B272</f>
        <v>0</v>
      </c>
      <c r="C272" s="117">
        <f>'Initial Client Information'!C272</f>
        <v>0</v>
      </c>
      <c r="D272" s="118">
        <f>'Initial Client Information'!D272</f>
        <v>0</v>
      </c>
      <c r="E272" s="139">
        <f>'Initial Client Information'!E272</f>
        <v>0</v>
      </c>
      <c r="F272" s="140"/>
      <c r="G272" s="136"/>
      <c r="H272" s="136"/>
      <c r="I272" s="142"/>
      <c r="J272" s="176">
        <f>'Discharge Information'!F272</f>
        <v>0</v>
      </c>
      <c r="K272" s="87"/>
    </row>
    <row r="273" spans="1:11" ht="60" customHeight="1" x14ac:dyDescent="0.25">
      <c r="A273" s="1">
        <f t="shared" si="5"/>
        <v>261</v>
      </c>
      <c r="B273" s="116">
        <f>'Initial Client Information'!B273</f>
        <v>0</v>
      </c>
      <c r="C273" s="117">
        <f>'Initial Client Information'!C273</f>
        <v>0</v>
      </c>
      <c r="D273" s="118">
        <f>'Initial Client Information'!D273</f>
        <v>0</v>
      </c>
      <c r="E273" s="139">
        <f>'Initial Client Information'!E273</f>
        <v>0</v>
      </c>
      <c r="F273" s="140"/>
      <c r="G273" s="136"/>
      <c r="H273" s="136"/>
      <c r="I273" s="142"/>
      <c r="J273" s="176">
        <f>'Discharge Information'!F273</f>
        <v>0</v>
      </c>
      <c r="K273" s="87"/>
    </row>
    <row r="274" spans="1:11" ht="60" customHeight="1" x14ac:dyDescent="0.25">
      <c r="A274" s="1">
        <f t="shared" si="5"/>
        <v>262</v>
      </c>
      <c r="B274" s="116">
        <f>'Initial Client Information'!B274</f>
        <v>0</v>
      </c>
      <c r="C274" s="117">
        <f>'Initial Client Information'!C274</f>
        <v>0</v>
      </c>
      <c r="D274" s="118">
        <f>'Initial Client Information'!D274</f>
        <v>0</v>
      </c>
      <c r="E274" s="139">
        <f>'Initial Client Information'!E274</f>
        <v>0</v>
      </c>
      <c r="F274" s="140"/>
      <c r="G274" s="136"/>
      <c r="H274" s="136"/>
      <c r="I274" s="142"/>
      <c r="J274" s="176">
        <f>'Discharge Information'!F274</f>
        <v>0</v>
      </c>
      <c r="K274" s="87"/>
    </row>
    <row r="275" spans="1:11" ht="60" customHeight="1" x14ac:dyDescent="0.25">
      <c r="A275" s="1">
        <f t="shared" si="5"/>
        <v>263</v>
      </c>
      <c r="B275" s="116">
        <f>'Initial Client Information'!B275</f>
        <v>0</v>
      </c>
      <c r="C275" s="117">
        <f>'Initial Client Information'!C275</f>
        <v>0</v>
      </c>
      <c r="D275" s="118">
        <f>'Initial Client Information'!D275</f>
        <v>0</v>
      </c>
      <c r="E275" s="139">
        <f>'Initial Client Information'!E275</f>
        <v>0</v>
      </c>
      <c r="F275" s="140"/>
      <c r="G275" s="136"/>
      <c r="H275" s="136"/>
      <c r="I275" s="142"/>
      <c r="J275" s="176">
        <f>'Discharge Information'!F275</f>
        <v>0</v>
      </c>
      <c r="K275" s="87"/>
    </row>
    <row r="276" spans="1:11" ht="60" customHeight="1" x14ac:dyDescent="0.25">
      <c r="A276" s="1">
        <f t="shared" si="5"/>
        <v>264</v>
      </c>
      <c r="B276" s="116">
        <f>'Initial Client Information'!B276</f>
        <v>0</v>
      </c>
      <c r="C276" s="117">
        <f>'Initial Client Information'!C276</f>
        <v>0</v>
      </c>
      <c r="D276" s="118">
        <f>'Initial Client Information'!D276</f>
        <v>0</v>
      </c>
      <c r="E276" s="139">
        <f>'Initial Client Information'!E276</f>
        <v>0</v>
      </c>
      <c r="F276" s="140"/>
      <c r="G276" s="136"/>
      <c r="H276" s="136"/>
      <c r="I276" s="142"/>
      <c r="J276" s="176">
        <f>'Discharge Information'!F276</f>
        <v>0</v>
      </c>
      <c r="K276" s="87"/>
    </row>
    <row r="277" spans="1:11" ht="60" customHeight="1" x14ac:dyDescent="0.25">
      <c r="A277" s="1">
        <f t="shared" si="5"/>
        <v>265</v>
      </c>
      <c r="B277" s="116">
        <f>'Initial Client Information'!B277</f>
        <v>0</v>
      </c>
      <c r="C277" s="117">
        <f>'Initial Client Information'!C277</f>
        <v>0</v>
      </c>
      <c r="D277" s="118">
        <f>'Initial Client Information'!D277</f>
        <v>0</v>
      </c>
      <c r="E277" s="139">
        <f>'Initial Client Information'!E277</f>
        <v>0</v>
      </c>
      <c r="F277" s="140"/>
      <c r="G277" s="136"/>
      <c r="H277" s="136"/>
      <c r="I277" s="142"/>
      <c r="J277" s="176">
        <f>'Discharge Information'!F277</f>
        <v>0</v>
      </c>
      <c r="K277" s="87"/>
    </row>
    <row r="278" spans="1:11" ht="60" customHeight="1" x14ac:dyDescent="0.25">
      <c r="A278" s="1">
        <f t="shared" si="5"/>
        <v>266</v>
      </c>
      <c r="B278" s="116">
        <f>'Initial Client Information'!B278</f>
        <v>0</v>
      </c>
      <c r="C278" s="117">
        <f>'Initial Client Information'!C278</f>
        <v>0</v>
      </c>
      <c r="D278" s="118">
        <f>'Initial Client Information'!D278</f>
        <v>0</v>
      </c>
      <c r="E278" s="139">
        <f>'Initial Client Information'!E278</f>
        <v>0</v>
      </c>
      <c r="F278" s="140"/>
      <c r="G278" s="136"/>
      <c r="H278" s="136"/>
      <c r="I278" s="142"/>
      <c r="J278" s="176">
        <f>'Discharge Information'!F278</f>
        <v>0</v>
      </c>
      <c r="K278" s="87"/>
    </row>
    <row r="279" spans="1:11" ht="60" customHeight="1" x14ac:dyDescent="0.25">
      <c r="A279" s="1">
        <f t="shared" si="5"/>
        <v>267</v>
      </c>
      <c r="B279" s="116">
        <f>'Initial Client Information'!B279</f>
        <v>0</v>
      </c>
      <c r="C279" s="117">
        <f>'Initial Client Information'!C279</f>
        <v>0</v>
      </c>
      <c r="D279" s="118">
        <f>'Initial Client Information'!D279</f>
        <v>0</v>
      </c>
      <c r="E279" s="139">
        <f>'Initial Client Information'!E279</f>
        <v>0</v>
      </c>
      <c r="F279" s="140"/>
      <c r="G279" s="136"/>
      <c r="H279" s="136"/>
      <c r="I279" s="142"/>
      <c r="J279" s="176">
        <f>'Discharge Information'!F279</f>
        <v>0</v>
      </c>
      <c r="K279" s="87"/>
    </row>
    <row r="280" spans="1:11" ht="60" customHeight="1" x14ac:dyDescent="0.25">
      <c r="A280" s="1">
        <f t="shared" si="5"/>
        <v>268</v>
      </c>
      <c r="B280" s="116">
        <f>'Initial Client Information'!B280</f>
        <v>0</v>
      </c>
      <c r="C280" s="117">
        <f>'Initial Client Information'!C280</f>
        <v>0</v>
      </c>
      <c r="D280" s="118">
        <f>'Initial Client Information'!D280</f>
        <v>0</v>
      </c>
      <c r="E280" s="139">
        <f>'Initial Client Information'!E280</f>
        <v>0</v>
      </c>
      <c r="F280" s="140"/>
      <c r="G280" s="136"/>
      <c r="H280" s="136"/>
      <c r="I280" s="142"/>
      <c r="J280" s="176">
        <f>'Discharge Information'!F280</f>
        <v>0</v>
      </c>
      <c r="K280" s="87"/>
    </row>
    <row r="281" spans="1:11" ht="60" customHeight="1" x14ac:dyDescent="0.25">
      <c r="A281" s="1">
        <f t="shared" si="5"/>
        <v>269</v>
      </c>
      <c r="B281" s="116">
        <f>'Initial Client Information'!B281</f>
        <v>0</v>
      </c>
      <c r="C281" s="117">
        <f>'Initial Client Information'!C281</f>
        <v>0</v>
      </c>
      <c r="D281" s="118">
        <f>'Initial Client Information'!D281</f>
        <v>0</v>
      </c>
      <c r="E281" s="139">
        <f>'Initial Client Information'!E281</f>
        <v>0</v>
      </c>
      <c r="F281" s="140"/>
      <c r="G281" s="136"/>
      <c r="H281" s="136"/>
      <c r="I281" s="142"/>
      <c r="J281" s="176">
        <f>'Discharge Information'!F281</f>
        <v>0</v>
      </c>
      <c r="K281" s="87"/>
    </row>
    <row r="282" spans="1:11" ht="60" customHeight="1" x14ac:dyDescent="0.25">
      <c r="A282" s="1">
        <f t="shared" si="5"/>
        <v>270</v>
      </c>
      <c r="B282" s="116">
        <f>'Initial Client Information'!B282</f>
        <v>0</v>
      </c>
      <c r="C282" s="117">
        <f>'Initial Client Information'!C282</f>
        <v>0</v>
      </c>
      <c r="D282" s="118">
        <f>'Initial Client Information'!D282</f>
        <v>0</v>
      </c>
      <c r="E282" s="139">
        <f>'Initial Client Information'!E282</f>
        <v>0</v>
      </c>
      <c r="F282" s="140"/>
      <c r="G282" s="136"/>
      <c r="H282" s="136"/>
      <c r="I282" s="142"/>
      <c r="J282" s="176">
        <f>'Discharge Information'!F282</f>
        <v>0</v>
      </c>
      <c r="K282" s="87"/>
    </row>
    <row r="283" spans="1:11" ht="60" customHeight="1" x14ac:dyDescent="0.25">
      <c r="A283" s="1">
        <f t="shared" si="5"/>
        <v>271</v>
      </c>
      <c r="B283" s="116">
        <f>'Initial Client Information'!B283</f>
        <v>0</v>
      </c>
      <c r="C283" s="117">
        <f>'Initial Client Information'!C283</f>
        <v>0</v>
      </c>
      <c r="D283" s="118">
        <f>'Initial Client Information'!D283</f>
        <v>0</v>
      </c>
      <c r="E283" s="139">
        <f>'Initial Client Information'!E283</f>
        <v>0</v>
      </c>
      <c r="F283" s="140"/>
      <c r="G283" s="136"/>
      <c r="H283" s="136"/>
      <c r="I283" s="142"/>
      <c r="J283" s="176">
        <f>'Discharge Information'!F283</f>
        <v>0</v>
      </c>
      <c r="K283" s="87"/>
    </row>
    <row r="284" spans="1:11" ht="60" customHeight="1" x14ac:dyDescent="0.25">
      <c r="A284" s="1">
        <f t="shared" si="5"/>
        <v>272</v>
      </c>
      <c r="B284" s="116">
        <f>'Initial Client Information'!B284</f>
        <v>0</v>
      </c>
      <c r="C284" s="117">
        <f>'Initial Client Information'!C284</f>
        <v>0</v>
      </c>
      <c r="D284" s="118">
        <f>'Initial Client Information'!D284</f>
        <v>0</v>
      </c>
      <c r="E284" s="139">
        <f>'Initial Client Information'!E284</f>
        <v>0</v>
      </c>
      <c r="F284" s="140"/>
      <c r="G284" s="136"/>
      <c r="H284" s="136"/>
      <c r="I284" s="142"/>
      <c r="J284" s="176">
        <f>'Discharge Information'!F284</f>
        <v>0</v>
      </c>
      <c r="K284" s="87"/>
    </row>
    <row r="285" spans="1:11" ht="60" customHeight="1" x14ac:dyDescent="0.25">
      <c r="A285" s="1">
        <f t="shared" si="5"/>
        <v>273</v>
      </c>
      <c r="B285" s="116">
        <f>'Initial Client Information'!B285</f>
        <v>0</v>
      </c>
      <c r="C285" s="117">
        <f>'Initial Client Information'!C285</f>
        <v>0</v>
      </c>
      <c r="D285" s="118">
        <f>'Initial Client Information'!D285</f>
        <v>0</v>
      </c>
      <c r="E285" s="139">
        <f>'Initial Client Information'!E285</f>
        <v>0</v>
      </c>
      <c r="F285" s="140"/>
      <c r="G285" s="136"/>
      <c r="H285" s="136"/>
      <c r="I285" s="142"/>
      <c r="J285" s="176">
        <f>'Discharge Information'!F285</f>
        <v>0</v>
      </c>
      <c r="K285" s="87"/>
    </row>
    <row r="286" spans="1:11" ht="60" customHeight="1" x14ac:dyDescent="0.25">
      <c r="A286" s="1">
        <f t="shared" si="5"/>
        <v>274</v>
      </c>
      <c r="B286" s="116">
        <f>'Initial Client Information'!B286</f>
        <v>0</v>
      </c>
      <c r="C286" s="117">
        <f>'Initial Client Information'!C286</f>
        <v>0</v>
      </c>
      <c r="D286" s="118">
        <f>'Initial Client Information'!D286</f>
        <v>0</v>
      </c>
      <c r="E286" s="139">
        <f>'Initial Client Information'!E286</f>
        <v>0</v>
      </c>
      <c r="F286" s="140"/>
      <c r="G286" s="136"/>
      <c r="H286" s="136"/>
      <c r="I286" s="142"/>
      <c r="J286" s="176">
        <f>'Discharge Information'!F286</f>
        <v>0</v>
      </c>
      <c r="K286" s="87"/>
    </row>
    <row r="287" spans="1:11" ht="60" customHeight="1" x14ac:dyDescent="0.25">
      <c r="A287" s="1">
        <f t="shared" si="5"/>
        <v>275</v>
      </c>
      <c r="B287" s="116">
        <f>'Initial Client Information'!B287</f>
        <v>0</v>
      </c>
      <c r="C287" s="117">
        <f>'Initial Client Information'!C287</f>
        <v>0</v>
      </c>
      <c r="D287" s="118">
        <f>'Initial Client Information'!D287</f>
        <v>0</v>
      </c>
      <c r="E287" s="139">
        <f>'Initial Client Information'!E287</f>
        <v>0</v>
      </c>
      <c r="F287" s="140"/>
      <c r="G287" s="136"/>
      <c r="H287" s="136"/>
      <c r="I287" s="142"/>
      <c r="J287" s="176">
        <f>'Discharge Information'!F287</f>
        <v>0</v>
      </c>
      <c r="K287" s="87"/>
    </row>
    <row r="288" spans="1:11" ht="60" customHeight="1" x14ac:dyDescent="0.25">
      <c r="A288" s="1">
        <f t="shared" si="5"/>
        <v>276</v>
      </c>
      <c r="B288" s="116">
        <f>'Initial Client Information'!B288</f>
        <v>0</v>
      </c>
      <c r="C288" s="117">
        <f>'Initial Client Information'!C288</f>
        <v>0</v>
      </c>
      <c r="D288" s="118">
        <f>'Initial Client Information'!D288</f>
        <v>0</v>
      </c>
      <c r="E288" s="139">
        <f>'Initial Client Information'!E288</f>
        <v>0</v>
      </c>
      <c r="F288" s="140"/>
      <c r="G288" s="136"/>
      <c r="H288" s="136"/>
      <c r="I288" s="142"/>
      <c r="J288" s="176">
        <f>'Discharge Information'!F288</f>
        <v>0</v>
      </c>
      <c r="K288" s="87"/>
    </row>
    <row r="289" spans="1:11" ht="60" customHeight="1" x14ac:dyDescent="0.25">
      <c r="A289" s="1">
        <f t="shared" si="5"/>
        <v>277</v>
      </c>
      <c r="B289" s="116">
        <f>'Initial Client Information'!B289</f>
        <v>0</v>
      </c>
      <c r="C289" s="117">
        <f>'Initial Client Information'!C289</f>
        <v>0</v>
      </c>
      <c r="D289" s="118">
        <f>'Initial Client Information'!D289</f>
        <v>0</v>
      </c>
      <c r="E289" s="139">
        <f>'Initial Client Information'!E289</f>
        <v>0</v>
      </c>
      <c r="F289" s="140"/>
      <c r="G289" s="136"/>
      <c r="H289" s="136"/>
      <c r="I289" s="142"/>
      <c r="J289" s="176">
        <f>'Discharge Information'!F289</f>
        <v>0</v>
      </c>
      <c r="K289" s="87"/>
    </row>
    <row r="290" spans="1:11" ht="60" customHeight="1" x14ac:dyDescent="0.25">
      <c r="A290" s="1">
        <f t="shared" si="5"/>
        <v>278</v>
      </c>
      <c r="B290" s="116">
        <f>'Initial Client Information'!B290</f>
        <v>0</v>
      </c>
      <c r="C290" s="117">
        <f>'Initial Client Information'!C290</f>
        <v>0</v>
      </c>
      <c r="D290" s="118">
        <f>'Initial Client Information'!D290</f>
        <v>0</v>
      </c>
      <c r="E290" s="139">
        <f>'Initial Client Information'!E290</f>
        <v>0</v>
      </c>
      <c r="F290" s="140"/>
      <c r="G290" s="136"/>
      <c r="H290" s="136"/>
      <c r="I290" s="142"/>
      <c r="J290" s="176">
        <f>'Discharge Information'!F290</f>
        <v>0</v>
      </c>
      <c r="K290" s="87"/>
    </row>
    <row r="291" spans="1:11" ht="60" customHeight="1" x14ac:dyDescent="0.25">
      <c r="A291" s="1">
        <f t="shared" si="5"/>
        <v>279</v>
      </c>
      <c r="B291" s="116">
        <f>'Initial Client Information'!B291</f>
        <v>0</v>
      </c>
      <c r="C291" s="117">
        <f>'Initial Client Information'!C291</f>
        <v>0</v>
      </c>
      <c r="D291" s="118">
        <f>'Initial Client Information'!D291</f>
        <v>0</v>
      </c>
      <c r="E291" s="139">
        <f>'Initial Client Information'!E291</f>
        <v>0</v>
      </c>
      <c r="F291" s="140"/>
      <c r="G291" s="136"/>
      <c r="H291" s="136"/>
      <c r="I291" s="142"/>
      <c r="J291" s="176">
        <f>'Discharge Information'!F291</f>
        <v>0</v>
      </c>
      <c r="K291" s="87"/>
    </row>
    <row r="292" spans="1:11" ht="60" customHeight="1" x14ac:dyDescent="0.25">
      <c r="A292" s="1">
        <f t="shared" si="5"/>
        <v>280</v>
      </c>
      <c r="B292" s="116">
        <f>'Initial Client Information'!B292</f>
        <v>0</v>
      </c>
      <c r="C292" s="117">
        <f>'Initial Client Information'!C292</f>
        <v>0</v>
      </c>
      <c r="D292" s="118">
        <f>'Initial Client Information'!D292</f>
        <v>0</v>
      </c>
      <c r="E292" s="139">
        <f>'Initial Client Information'!E292</f>
        <v>0</v>
      </c>
      <c r="F292" s="140"/>
      <c r="G292" s="136"/>
      <c r="H292" s="136"/>
      <c r="I292" s="142"/>
      <c r="J292" s="176">
        <f>'Discharge Information'!F292</f>
        <v>0</v>
      </c>
      <c r="K292" s="87"/>
    </row>
    <row r="293" spans="1:11" ht="60" customHeight="1" x14ac:dyDescent="0.25">
      <c r="A293" s="1">
        <f t="shared" si="5"/>
        <v>281</v>
      </c>
      <c r="B293" s="116">
        <f>'Initial Client Information'!B293</f>
        <v>0</v>
      </c>
      <c r="C293" s="117">
        <f>'Initial Client Information'!C293</f>
        <v>0</v>
      </c>
      <c r="D293" s="118">
        <f>'Initial Client Information'!D293</f>
        <v>0</v>
      </c>
      <c r="E293" s="139">
        <f>'Initial Client Information'!E293</f>
        <v>0</v>
      </c>
      <c r="F293" s="140"/>
      <c r="G293" s="136"/>
      <c r="H293" s="136"/>
      <c r="I293" s="142"/>
      <c r="J293" s="176">
        <f>'Discharge Information'!F293</f>
        <v>0</v>
      </c>
      <c r="K293" s="87"/>
    </row>
    <row r="294" spans="1:11" ht="60" customHeight="1" x14ac:dyDescent="0.25">
      <c r="A294" s="1">
        <f t="shared" si="5"/>
        <v>282</v>
      </c>
      <c r="B294" s="116">
        <f>'Initial Client Information'!B294</f>
        <v>0</v>
      </c>
      <c r="C294" s="117">
        <f>'Initial Client Information'!C294</f>
        <v>0</v>
      </c>
      <c r="D294" s="118">
        <f>'Initial Client Information'!D294</f>
        <v>0</v>
      </c>
      <c r="E294" s="139">
        <f>'Initial Client Information'!E294</f>
        <v>0</v>
      </c>
      <c r="F294" s="140"/>
      <c r="G294" s="136"/>
      <c r="H294" s="136"/>
      <c r="I294" s="142"/>
      <c r="J294" s="176">
        <f>'Discharge Information'!F294</f>
        <v>0</v>
      </c>
      <c r="K294" s="87"/>
    </row>
    <row r="295" spans="1:11" ht="60" customHeight="1" x14ac:dyDescent="0.25">
      <c r="A295" s="1">
        <f t="shared" si="5"/>
        <v>283</v>
      </c>
      <c r="B295" s="116">
        <f>'Initial Client Information'!B295</f>
        <v>0</v>
      </c>
      <c r="C295" s="117">
        <f>'Initial Client Information'!C295</f>
        <v>0</v>
      </c>
      <c r="D295" s="118">
        <f>'Initial Client Information'!D295</f>
        <v>0</v>
      </c>
      <c r="E295" s="139">
        <f>'Initial Client Information'!E295</f>
        <v>0</v>
      </c>
      <c r="F295" s="140"/>
      <c r="G295" s="136"/>
      <c r="H295" s="136"/>
      <c r="I295" s="142"/>
      <c r="J295" s="176">
        <f>'Discharge Information'!F295</f>
        <v>0</v>
      </c>
      <c r="K295" s="87"/>
    </row>
    <row r="296" spans="1:11" ht="60" customHeight="1" x14ac:dyDescent="0.25">
      <c r="A296" s="1">
        <f t="shared" si="5"/>
        <v>284</v>
      </c>
      <c r="B296" s="116">
        <f>'Initial Client Information'!B296</f>
        <v>0</v>
      </c>
      <c r="C296" s="117">
        <f>'Initial Client Information'!C296</f>
        <v>0</v>
      </c>
      <c r="D296" s="118">
        <f>'Initial Client Information'!D296</f>
        <v>0</v>
      </c>
      <c r="E296" s="139">
        <f>'Initial Client Information'!E296</f>
        <v>0</v>
      </c>
      <c r="F296" s="140"/>
      <c r="G296" s="136"/>
      <c r="H296" s="136"/>
      <c r="I296" s="142"/>
      <c r="J296" s="176">
        <f>'Discharge Information'!F296</f>
        <v>0</v>
      </c>
      <c r="K296" s="87"/>
    </row>
    <row r="297" spans="1:11" ht="60" customHeight="1" x14ac:dyDescent="0.25">
      <c r="A297" s="1">
        <f t="shared" si="5"/>
        <v>285</v>
      </c>
      <c r="B297" s="116">
        <f>'Initial Client Information'!B297</f>
        <v>0</v>
      </c>
      <c r="C297" s="117">
        <f>'Initial Client Information'!C297</f>
        <v>0</v>
      </c>
      <c r="D297" s="118">
        <f>'Initial Client Information'!D297</f>
        <v>0</v>
      </c>
      <c r="E297" s="139">
        <f>'Initial Client Information'!E297</f>
        <v>0</v>
      </c>
      <c r="F297" s="140"/>
      <c r="G297" s="136"/>
      <c r="H297" s="136"/>
      <c r="I297" s="142"/>
      <c r="J297" s="176">
        <f>'Discharge Information'!F297</f>
        <v>0</v>
      </c>
      <c r="K297" s="87"/>
    </row>
    <row r="298" spans="1:11" ht="60" customHeight="1" x14ac:dyDescent="0.25">
      <c r="A298" s="1">
        <f t="shared" si="5"/>
        <v>286</v>
      </c>
      <c r="B298" s="116">
        <f>'Initial Client Information'!B298</f>
        <v>0</v>
      </c>
      <c r="C298" s="117">
        <f>'Initial Client Information'!C298</f>
        <v>0</v>
      </c>
      <c r="D298" s="118">
        <f>'Initial Client Information'!D298</f>
        <v>0</v>
      </c>
      <c r="E298" s="139">
        <f>'Initial Client Information'!E298</f>
        <v>0</v>
      </c>
      <c r="F298" s="140"/>
      <c r="G298" s="136"/>
      <c r="H298" s="136"/>
      <c r="I298" s="142"/>
      <c r="J298" s="176">
        <f>'Discharge Information'!F298</f>
        <v>0</v>
      </c>
      <c r="K298" s="87"/>
    </row>
    <row r="299" spans="1:11" ht="60" customHeight="1" x14ac:dyDescent="0.25">
      <c r="A299" s="1">
        <f t="shared" si="5"/>
        <v>287</v>
      </c>
      <c r="B299" s="116">
        <f>'Initial Client Information'!B299</f>
        <v>0</v>
      </c>
      <c r="C299" s="117">
        <f>'Initial Client Information'!C299</f>
        <v>0</v>
      </c>
      <c r="D299" s="118">
        <f>'Initial Client Information'!D299</f>
        <v>0</v>
      </c>
      <c r="E299" s="139">
        <f>'Initial Client Information'!E299</f>
        <v>0</v>
      </c>
      <c r="F299" s="140"/>
      <c r="G299" s="136"/>
      <c r="H299" s="136"/>
      <c r="I299" s="142"/>
      <c r="J299" s="176">
        <f>'Discharge Information'!F299</f>
        <v>0</v>
      </c>
      <c r="K299" s="87"/>
    </row>
    <row r="300" spans="1:11" ht="60" customHeight="1" x14ac:dyDescent="0.25">
      <c r="A300" s="1">
        <f t="shared" si="5"/>
        <v>288</v>
      </c>
      <c r="B300" s="116">
        <f>'Initial Client Information'!B300</f>
        <v>0</v>
      </c>
      <c r="C300" s="117">
        <f>'Initial Client Information'!C300</f>
        <v>0</v>
      </c>
      <c r="D300" s="118">
        <f>'Initial Client Information'!D300</f>
        <v>0</v>
      </c>
      <c r="E300" s="139">
        <f>'Initial Client Information'!E300</f>
        <v>0</v>
      </c>
      <c r="F300" s="140"/>
      <c r="G300" s="136"/>
      <c r="H300" s="136"/>
      <c r="I300" s="142"/>
      <c r="J300" s="176">
        <f>'Discharge Information'!F300</f>
        <v>0</v>
      </c>
      <c r="K300" s="87"/>
    </row>
    <row r="301" spans="1:11" ht="60" customHeight="1" x14ac:dyDescent="0.25">
      <c r="A301" s="1">
        <f t="shared" si="5"/>
        <v>289</v>
      </c>
      <c r="B301" s="116">
        <f>'Initial Client Information'!B301</f>
        <v>0</v>
      </c>
      <c r="C301" s="117">
        <f>'Initial Client Information'!C301</f>
        <v>0</v>
      </c>
      <c r="D301" s="118">
        <f>'Initial Client Information'!D301</f>
        <v>0</v>
      </c>
      <c r="E301" s="139">
        <f>'Initial Client Information'!E301</f>
        <v>0</v>
      </c>
      <c r="F301" s="140"/>
      <c r="G301" s="136"/>
      <c r="H301" s="136"/>
      <c r="I301" s="142"/>
      <c r="J301" s="176">
        <f>'Discharge Information'!F301</f>
        <v>0</v>
      </c>
      <c r="K301" s="87"/>
    </row>
    <row r="302" spans="1:11" ht="60" customHeight="1" x14ac:dyDescent="0.25">
      <c r="A302" s="1">
        <f t="shared" si="5"/>
        <v>290</v>
      </c>
      <c r="B302" s="116">
        <f>'Initial Client Information'!B302</f>
        <v>0</v>
      </c>
      <c r="C302" s="117">
        <f>'Initial Client Information'!C302</f>
        <v>0</v>
      </c>
      <c r="D302" s="118">
        <f>'Initial Client Information'!D302</f>
        <v>0</v>
      </c>
      <c r="E302" s="139">
        <f>'Initial Client Information'!E302</f>
        <v>0</v>
      </c>
      <c r="F302" s="140"/>
      <c r="G302" s="136"/>
      <c r="H302" s="136"/>
      <c r="I302" s="142"/>
      <c r="J302" s="176">
        <f>'Discharge Information'!F302</f>
        <v>0</v>
      </c>
      <c r="K302" s="87"/>
    </row>
    <row r="303" spans="1:11" ht="60" customHeight="1" x14ac:dyDescent="0.25">
      <c r="A303" s="1">
        <f t="shared" si="5"/>
        <v>291</v>
      </c>
      <c r="B303" s="116">
        <f>'Initial Client Information'!B303</f>
        <v>0</v>
      </c>
      <c r="C303" s="117">
        <f>'Initial Client Information'!C303</f>
        <v>0</v>
      </c>
      <c r="D303" s="118">
        <f>'Initial Client Information'!D303</f>
        <v>0</v>
      </c>
      <c r="E303" s="139">
        <f>'Initial Client Information'!E303</f>
        <v>0</v>
      </c>
      <c r="F303" s="140"/>
      <c r="G303" s="136"/>
      <c r="H303" s="136"/>
      <c r="I303" s="142"/>
      <c r="J303" s="176">
        <f>'Discharge Information'!F303</f>
        <v>0</v>
      </c>
      <c r="K303" s="87"/>
    </row>
    <row r="304" spans="1:11" ht="60" customHeight="1" x14ac:dyDescent="0.25">
      <c r="A304" s="1">
        <f t="shared" si="5"/>
        <v>292</v>
      </c>
      <c r="B304" s="116">
        <f>'Initial Client Information'!B304</f>
        <v>0</v>
      </c>
      <c r="C304" s="117">
        <f>'Initial Client Information'!C304</f>
        <v>0</v>
      </c>
      <c r="D304" s="118">
        <f>'Initial Client Information'!D304</f>
        <v>0</v>
      </c>
      <c r="E304" s="139">
        <f>'Initial Client Information'!E304</f>
        <v>0</v>
      </c>
      <c r="F304" s="140"/>
      <c r="G304" s="136"/>
      <c r="H304" s="136"/>
      <c r="I304" s="142"/>
      <c r="J304" s="176">
        <f>'Discharge Information'!F304</f>
        <v>0</v>
      </c>
      <c r="K304" s="87"/>
    </row>
    <row r="305" spans="1:11" ht="60" customHeight="1" x14ac:dyDescent="0.25">
      <c r="A305" s="1">
        <f t="shared" si="5"/>
        <v>293</v>
      </c>
      <c r="B305" s="116">
        <f>'Initial Client Information'!B305</f>
        <v>0</v>
      </c>
      <c r="C305" s="117">
        <f>'Initial Client Information'!C305</f>
        <v>0</v>
      </c>
      <c r="D305" s="118">
        <f>'Initial Client Information'!D305</f>
        <v>0</v>
      </c>
      <c r="E305" s="139">
        <f>'Initial Client Information'!E305</f>
        <v>0</v>
      </c>
      <c r="F305" s="140"/>
      <c r="G305" s="136"/>
      <c r="H305" s="136"/>
      <c r="I305" s="142"/>
      <c r="J305" s="176">
        <f>'Discharge Information'!F305</f>
        <v>0</v>
      </c>
      <c r="K305" s="87"/>
    </row>
    <row r="306" spans="1:11" ht="60" customHeight="1" x14ac:dyDescent="0.25">
      <c r="A306" s="1">
        <f t="shared" si="5"/>
        <v>294</v>
      </c>
      <c r="B306" s="116">
        <f>'Initial Client Information'!B306</f>
        <v>0</v>
      </c>
      <c r="C306" s="117">
        <f>'Initial Client Information'!C306</f>
        <v>0</v>
      </c>
      <c r="D306" s="118">
        <f>'Initial Client Information'!D306</f>
        <v>0</v>
      </c>
      <c r="E306" s="139">
        <f>'Initial Client Information'!E306</f>
        <v>0</v>
      </c>
      <c r="F306" s="140"/>
      <c r="G306" s="136"/>
      <c r="H306" s="136"/>
      <c r="I306" s="142"/>
      <c r="J306" s="176">
        <f>'Discharge Information'!F306</f>
        <v>0</v>
      </c>
      <c r="K306" s="87"/>
    </row>
    <row r="307" spans="1:11" ht="60" customHeight="1" x14ac:dyDescent="0.25">
      <c r="A307" s="1">
        <f t="shared" si="5"/>
        <v>295</v>
      </c>
      <c r="B307" s="116">
        <f>'Initial Client Information'!B307</f>
        <v>0</v>
      </c>
      <c r="C307" s="117">
        <f>'Initial Client Information'!C307</f>
        <v>0</v>
      </c>
      <c r="D307" s="118">
        <f>'Initial Client Information'!D307</f>
        <v>0</v>
      </c>
      <c r="E307" s="139">
        <f>'Initial Client Information'!E307</f>
        <v>0</v>
      </c>
      <c r="F307" s="140"/>
      <c r="G307" s="136"/>
      <c r="H307" s="136"/>
      <c r="I307" s="142"/>
      <c r="J307" s="176">
        <f>'Discharge Information'!F307</f>
        <v>0</v>
      </c>
      <c r="K307" s="87"/>
    </row>
    <row r="308" spans="1:11" ht="60" customHeight="1" x14ac:dyDescent="0.25">
      <c r="A308" s="1">
        <f t="shared" si="5"/>
        <v>296</v>
      </c>
      <c r="B308" s="116">
        <f>'Initial Client Information'!B308</f>
        <v>0</v>
      </c>
      <c r="C308" s="117">
        <f>'Initial Client Information'!C308</f>
        <v>0</v>
      </c>
      <c r="D308" s="118">
        <f>'Initial Client Information'!D308</f>
        <v>0</v>
      </c>
      <c r="E308" s="139">
        <f>'Initial Client Information'!E308</f>
        <v>0</v>
      </c>
      <c r="F308" s="140"/>
      <c r="G308" s="136"/>
      <c r="H308" s="136"/>
      <c r="I308" s="142"/>
      <c r="J308" s="176">
        <f>'Discharge Information'!F308</f>
        <v>0</v>
      </c>
      <c r="K308" s="87"/>
    </row>
    <row r="309" spans="1:11" ht="60" customHeight="1" x14ac:dyDescent="0.25">
      <c r="A309" s="1">
        <f t="shared" si="5"/>
        <v>297</v>
      </c>
      <c r="B309" s="116">
        <f>'Initial Client Information'!B309</f>
        <v>0</v>
      </c>
      <c r="C309" s="117">
        <f>'Initial Client Information'!C309</f>
        <v>0</v>
      </c>
      <c r="D309" s="118">
        <f>'Initial Client Information'!D309</f>
        <v>0</v>
      </c>
      <c r="E309" s="139">
        <f>'Initial Client Information'!E309</f>
        <v>0</v>
      </c>
      <c r="F309" s="140"/>
      <c r="G309" s="136"/>
      <c r="H309" s="136"/>
      <c r="I309" s="142"/>
      <c r="J309" s="176">
        <f>'Discharge Information'!F309</f>
        <v>0</v>
      </c>
      <c r="K309" s="87"/>
    </row>
    <row r="310" spans="1:11" ht="60" customHeight="1" x14ac:dyDescent="0.25">
      <c r="A310" s="1">
        <f t="shared" si="5"/>
        <v>298</v>
      </c>
      <c r="B310" s="116">
        <f>'Initial Client Information'!B310</f>
        <v>0</v>
      </c>
      <c r="C310" s="117">
        <f>'Initial Client Information'!C310</f>
        <v>0</v>
      </c>
      <c r="D310" s="118">
        <f>'Initial Client Information'!D310</f>
        <v>0</v>
      </c>
      <c r="E310" s="139">
        <f>'Initial Client Information'!E310</f>
        <v>0</v>
      </c>
      <c r="F310" s="140"/>
      <c r="G310" s="136"/>
      <c r="H310" s="136"/>
      <c r="I310" s="142"/>
      <c r="J310" s="176">
        <f>'Discharge Information'!F310</f>
        <v>0</v>
      </c>
      <c r="K310" s="87"/>
    </row>
    <row r="311" spans="1:11" ht="60" customHeight="1" x14ac:dyDescent="0.25">
      <c r="A311" s="1">
        <f t="shared" si="5"/>
        <v>299</v>
      </c>
      <c r="B311" s="116">
        <f>'Initial Client Information'!B311</f>
        <v>0</v>
      </c>
      <c r="C311" s="117">
        <f>'Initial Client Information'!C311</f>
        <v>0</v>
      </c>
      <c r="D311" s="118">
        <f>'Initial Client Information'!D311</f>
        <v>0</v>
      </c>
      <c r="E311" s="139">
        <f>'Initial Client Information'!E311</f>
        <v>0</v>
      </c>
      <c r="F311" s="140"/>
      <c r="G311" s="136"/>
      <c r="H311" s="136"/>
      <c r="I311" s="142"/>
      <c r="J311" s="176">
        <f>'Discharge Information'!F311</f>
        <v>0</v>
      </c>
      <c r="K311" s="87"/>
    </row>
    <row r="312" spans="1:11" ht="60" customHeight="1" x14ac:dyDescent="0.25">
      <c r="A312" s="1">
        <f t="shared" si="5"/>
        <v>300</v>
      </c>
      <c r="B312" s="116">
        <f>'Initial Client Information'!B312</f>
        <v>0</v>
      </c>
      <c r="C312" s="117">
        <f>'Initial Client Information'!C312</f>
        <v>0</v>
      </c>
      <c r="D312" s="118">
        <f>'Initial Client Information'!D312</f>
        <v>0</v>
      </c>
      <c r="E312" s="139">
        <f>'Initial Client Information'!E312</f>
        <v>0</v>
      </c>
      <c r="F312" s="140"/>
      <c r="G312" s="136"/>
      <c r="H312" s="136"/>
      <c r="I312" s="142"/>
      <c r="J312" s="176">
        <f>'Discharge Information'!F312</f>
        <v>0</v>
      </c>
      <c r="K312" s="87"/>
    </row>
    <row r="313" spans="1:11" ht="60" customHeight="1" x14ac:dyDescent="0.25">
      <c r="A313" s="1">
        <f t="shared" si="5"/>
        <v>301</v>
      </c>
      <c r="B313" s="116">
        <f>'Initial Client Information'!B313</f>
        <v>0</v>
      </c>
      <c r="C313" s="117">
        <f>'Initial Client Information'!C313</f>
        <v>0</v>
      </c>
      <c r="D313" s="118">
        <f>'Initial Client Information'!D313</f>
        <v>0</v>
      </c>
      <c r="E313" s="139">
        <f>'Initial Client Information'!E313</f>
        <v>0</v>
      </c>
      <c r="F313" s="140"/>
      <c r="G313" s="136"/>
      <c r="H313" s="136"/>
      <c r="I313" s="142"/>
      <c r="J313" s="176">
        <f>'Discharge Information'!F313</f>
        <v>0</v>
      </c>
      <c r="K313" s="87"/>
    </row>
    <row r="314" spans="1:11" ht="60" customHeight="1" x14ac:dyDescent="0.25">
      <c r="A314" s="1">
        <f t="shared" si="5"/>
        <v>302</v>
      </c>
      <c r="B314" s="116">
        <f>'Initial Client Information'!B314</f>
        <v>0</v>
      </c>
      <c r="C314" s="117">
        <f>'Initial Client Information'!C314</f>
        <v>0</v>
      </c>
      <c r="D314" s="118">
        <f>'Initial Client Information'!D314</f>
        <v>0</v>
      </c>
      <c r="E314" s="139">
        <f>'Initial Client Information'!E314</f>
        <v>0</v>
      </c>
      <c r="F314" s="140"/>
      <c r="G314" s="136"/>
      <c r="H314" s="136"/>
      <c r="I314" s="142"/>
      <c r="J314" s="176">
        <f>'Discharge Information'!F314</f>
        <v>0</v>
      </c>
      <c r="K314" s="87"/>
    </row>
    <row r="315" spans="1:11" ht="60" customHeight="1" x14ac:dyDescent="0.25">
      <c r="A315" s="1">
        <f t="shared" si="5"/>
        <v>303</v>
      </c>
      <c r="B315" s="116">
        <f>'Initial Client Information'!B315</f>
        <v>0</v>
      </c>
      <c r="C315" s="117">
        <f>'Initial Client Information'!C315</f>
        <v>0</v>
      </c>
      <c r="D315" s="118">
        <f>'Initial Client Information'!D315</f>
        <v>0</v>
      </c>
      <c r="E315" s="139">
        <f>'Initial Client Information'!E315</f>
        <v>0</v>
      </c>
      <c r="F315" s="140"/>
      <c r="G315" s="136"/>
      <c r="H315" s="136"/>
      <c r="I315" s="142"/>
      <c r="J315" s="176">
        <f>'Discharge Information'!F315</f>
        <v>0</v>
      </c>
      <c r="K315" s="87"/>
    </row>
    <row r="316" spans="1:11" ht="60" customHeight="1" x14ac:dyDescent="0.25">
      <c r="A316" s="1">
        <f t="shared" si="5"/>
        <v>304</v>
      </c>
      <c r="B316" s="116">
        <f>'Initial Client Information'!B316</f>
        <v>0</v>
      </c>
      <c r="C316" s="117">
        <f>'Initial Client Information'!C316</f>
        <v>0</v>
      </c>
      <c r="D316" s="118">
        <f>'Initial Client Information'!D316</f>
        <v>0</v>
      </c>
      <c r="E316" s="139">
        <f>'Initial Client Information'!E316</f>
        <v>0</v>
      </c>
      <c r="F316" s="140"/>
      <c r="G316" s="136"/>
      <c r="H316" s="136"/>
      <c r="I316" s="142"/>
      <c r="J316" s="176">
        <f>'Discharge Information'!F316</f>
        <v>0</v>
      </c>
      <c r="K316" s="87"/>
    </row>
    <row r="317" spans="1:11" ht="60" customHeight="1" x14ac:dyDescent="0.25">
      <c r="A317" s="1">
        <f t="shared" si="5"/>
        <v>305</v>
      </c>
      <c r="B317" s="116">
        <f>'Initial Client Information'!B317</f>
        <v>0</v>
      </c>
      <c r="C317" s="117">
        <f>'Initial Client Information'!C317</f>
        <v>0</v>
      </c>
      <c r="D317" s="118">
        <f>'Initial Client Information'!D317</f>
        <v>0</v>
      </c>
      <c r="E317" s="139">
        <f>'Initial Client Information'!E317</f>
        <v>0</v>
      </c>
      <c r="F317" s="140"/>
      <c r="G317" s="136"/>
      <c r="H317" s="136"/>
      <c r="I317" s="142"/>
      <c r="J317" s="176">
        <f>'Discharge Information'!F317</f>
        <v>0</v>
      </c>
      <c r="K317" s="87"/>
    </row>
    <row r="318" spans="1:11" ht="60" customHeight="1" x14ac:dyDescent="0.25">
      <c r="A318" s="1">
        <f t="shared" si="5"/>
        <v>306</v>
      </c>
      <c r="B318" s="116">
        <f>'Initial Client Information'!B318</f>
        <v>0</v>
      </c>
      <c r="C318" s="117">
        <f>'Initial Client Information'!C318</f>
        <v>0</v>
      </c>
      <c r="D318" s="118">
        <f>'Initial Client Information'!D318</f>
        <v>0</v>
      </c>
      <c r="E318" s="139">
        <f>'Initial Client Information'!E318</f>
        <v>0</v>
      </c>
      <c r="F318" s="140"/>
      <c r="G318" s="136"/>
      <c r="H318" s="136"/>
      <c r="I318" s="142"/>
      <c r="J318" s="176">
        <f>'Discharge Information'!F318</f>
        <v>0</v>
      </c>
      <c r="K318" s="87"/>
    </row>
    <row r="319" spans="1:11" ht="60" customHeight="1" x14ac:dyDescent="0.25">
      <c r="A319" s="1">
        <f t="shared" si="5"/>
        <v>307</v>
      </c>
      <c r="B319" s="116">
        <f>'Initial Client Information'!B319</f>
        <v>0</v>
      </c>
      <c r="C319" s="117">
        <f>'Initial Client Information'!C319</f>
        <v>0</v>
      </c>
      <c r="D319" s="118">
        <f>'Initial Client Information'!D319</f>
        <v>0</v>
      </c>
      <c r="E319" s="139">
        <f>'Initial Client Information'!E319</f>
        <v>0</v>
      </c>
      <c r="F319" s="140"/>
      <c r="G319" s="136"/>
      <c r="H319" s="136"/>
      <c r="I319" s="142"/>
      <c r="J319" s="176">
        <f>'Discharge Information'!F319</f>
        <v>0</v>
      </c>
      <c r="K319" s="87"/>
    </row>
    <row r="320" spans="1:11" ht="60" customHeight="1" x14ac:dyDescent="0.25">
      <c r="A320" s="1">
        <f t="shared" si="5"/>
        <v>308</v>
      </c>
      <c r="B320" s="116">
        <f>'Initial Client Information'!B320</f>
        <v>0</v>
      </c>
      <c r="C320" s="117">
        <f>'Initial Client Information'!C320</f>
        <v>0</v>
      </c>
      <c r="D320" s="118">
        <f>'Initial Client Information'!D320</f>
        <v>0</v>
      </c>
      <c r="E320" s="139">
        <f>'Initial Client Information'!E320</f>
        <v>0</v>
      </c>
      <c r="F320" s="140"/>
      <c r="G320" s="136"/>
      <c r="H320" s="136"/>
      <c r="I320" s="142"/>
      <c r="J320" s="176">
        <f>'Discharge Information'!F320</f>
        <v>0</v>
      </c>
      <c r="K320" s="87"/>
    </row>
    <row r="321" spans="1:11" ht="60" customHeight="1" x14ac:dyDescent="0.25">
      <c r="A321" s="1">
        <f t="shared" si="5"/>
        <v>309</v>
      </c>
      <c r="B321" s="116">
        <f>'Initial Client Information'!B321</f>
        <v>0</v>
      </c>
      <c r="C321" s="117">
        <f>'Initial Client Information'!C321</f>
        <v>0</v>
      </c>
      <c r="D321" s="118">
        <f>'Initial Client Information'!D321</f>
        <v>0</v>
      </c>
      <c r="E321" s="139">
        <f>'Initial Client Information'!E321</f>
        <v>0</v>
      </c>
      <c r="F321" s="140"/>
      <c r="G321" s="136"/>
      <c r="H321" s="136"/>
      <c r="I321" s="142"/>
      <c r="J321" s="176">
        <f>'Discharge Information'!F321</f>
        <v>0</v>
      </c>
      <c r="K321" s="87"/>
    </row>
    <row r="322" spans="1:11" ht="60" customHeight="1" x14ac:dyDescent="0.25">
      <c r="A322" s="1">
        <f t="shared" si="5"/>
        <v>310</v>
      </c>
      <c r="B322" s="116">
        <f>'Initial Client Information'!B322</f>
        <v>0</v>
      </c>
      <c r="C322" s="117">
        <f>'Initial Client Information'!C322</f>
        <v>0</v>
      </c>
      <c r="D322" s="118">
        <f>'Initial Client Information'!D322</f>
        <v>0</v>
      </c>
      <c r="E322" s="139">
        <f>'Initial Client Information'!E322</f>
        <v>0</v>
      </c>
      <c r="F322" s="140"/>
      <c r="G322" s="136"/>
      <c r="H322" s="136"/>
      <c r="I322" s="142"/>
      <c r="J322" s="176">
        <f>'Discharge Information'!F322</f>
        <v>0</v>
      </c>
      <c r="K322" s="87"/>
    </row>
    <row r="323" spans="1:11" ht="60" customHeight="1" x14ac:dyDescent="0.25">
      <c r="A323" s="1">
        <f t="shared" si="5"/>
        <v>311</v>
      </c>
      <c r="B323" s="116">
        <f>'Initial Client Information'!B323</f>
        <v>0</v>
      </c>
      <c r="C323" s="117">
        <f>'Initial Client Information'!C323</f>
        <v>0</v>
      </c>
      <c r="D323" s="118">
        <f>'Initial Client Information'!D323</f>
        <v>0</v>
      </c>
      <c r="E323" s="139">
        <f>'Initial Client Information'!E323</f>
        <v>0</v>
      </c>
      <c r="F323" s="140"/>
      <c r="G323" s="136"/>
      <c r="H323" s="136"/>
      <c r="I323" s="142"/>
      <c r="J323" s="176">
        <f>'Discharge Information'!F323</f>
        <v>0</v>
      </c>
      <c r="K323" s="87"/>
    </row>
    <row r="324" spans="1:11" ht="60" customHeight="1" x14ac:dyDescent="0.25">
      <c r="A324" s="1">
        <f t="shared" si="5"/>
        <v>312</v>
      </c>
      <c r="B324" s="116">
        <f>'Initial Client Information'!B324</f>
        <v>0</v>
      </c>
      <c r="C324" s="117">
        <f>'Initial Client Information'!C324</f>
        <v>0</v>
      </c>
      <c r="D324" s="118">
        <f>'Initial Client Information'!D324</f>
        <v>0</v>
      </c>
      <c r="E324" s="139">
        <f>'Initial Client Information'!E324</f>
        <v>0</v>
      </c>
      <c r="F324" s="140"/>
      <c r="G324" s="136"/>
      <c r="H324" s="136"/>
      <c r="I324" s="142"/>
      <c r="J324" s="176">
        <f>'Discharge Information'!F324</f>
        <v>0</v>
      </c>
      <c r="K324" s="87"/>
    </row>
    <row r="325" spans="1:11" ht="60" customHeight="1" x14ac:dyDescent="0.25">
      <c r="A325" s="1">
        <f t="shared" si="5"/>
        <v>313</v>
      </c>
      <c r="B325" s="116">
        <f>'Initial Client Information'!B325</f>
        <v>0</v>
      </c>
      <c r="C325" s="117">
        <f>'Initial Client Information'!C325</f>
        <v>0</v>
      </c>
      <c r="D325" s="118">
        <f>'Initial Client Information'!D325</f>
        <v>0</v>
      </c>
      <c r="E325" s="139">
        <f>'Initial Client Information'!E325</f>
        <v>0</v>
      </c>
      <c r="F325" s="140"/>
      <c r="G325" s="136"/>
      <c r="H325" s="136"/>
      <c r="I325" s="142"/>
      <c r="J325" s="176">
        <f>'Discharge Information'!F325</f>
        <v>0</v>
      </c>
      <c r="K325" s="87"/>
    </row>
    <row r="326" spans="1:11" ht="60" customHeight="1" x14ac:dyDescent="0.25">
      <c r="A326" s="1">
        <f t="shared" si="5"/>
        <v>314</v>
      </c>
      <c r="B326" s="116">
        <f>'Initial Client Information'!B326</f>
        <v>0</v>
      </c>
      <c r="C326" s="117">
        <f>'Initial Client Information'!C326</f>
        <v>0</v>
      </c>
      <c r="D326" s="118">
        <f>'Initial Client Information'!D326</f>
        <v>0</v>
      </c>
      <c r="E326" s="139">
        <f>'Initial Client Information'!E326</f>
        <v>0</v>
      </c>
      <c r="F326" s="140"/>
      <c r="G326" s="136"/>
      <c r="H326" s="136"/>
      <c r="I326" s="142"/>
      <c r="J326" s="176">
        <f>'Discharge Information'!F326</f>
        <v>0</v>
      </c>
      <c r="K326" s="87"/>
    </row>
    <row r="327" spans="1:11" ht="60" customHeight="1" x14ac:dyDescent="0.25">
      <c r="A327" s="1">
        <f t="shared" si="5"/>
        <v>315</v>
      </c>
      <c r="B327" s="116">
        <f>'Initial Client Information'!B327</f>
        <v>0</v>
      </c>
      <c r="C327" s="117">
        <f>'Initial Client Information'!C327</f>
        <v>0</v>
      </c>
      <c r="D327" s="118">
        <f>'Initial Client Information'!D327</f>
        <v>0</v>
      </c>
      <c r="E327" s="139">
        <f>'Initial Client Information'!E327</f>
        <v>0</v>
      </c>
      <c r="F327" s="140"/>
      <c r="G327" s="136"/>
      <c r="H327" s="136"/>
      <c r="I327" s="142"/>
      <c r="J327" s="176">
        <f>'Discharge Information'!F327</f>
        <v>0</v>
      </c>
      <c r="K327" s="87"/>
    </row>
    <row r="328" spans="1:11" ht="60" customHeight="1" x14ac:dyDescent="0.25">
      <c r="A328" s="1">
        <f t="shared" si="5"/>
        <v>316</v>
      </c>
      <c r="B328" s="116">
        <f>'Initial Client Information'!B328</f>
        <v>0</v>
      </c>
      <c r="C328" s="117">
        <f>'Initial Client Information'!C328</f>
        <v>0</v>
      </c>
      <c r="D328" s="118">
        <f>'Initial Client Information'!D328</f>
        <v>0</v>
      </c>
      <c r="E328" s="139">
        <f>'Initial Client Information'!E328</f>
        <v>0</v>
      </c>
      <c r="F328" s="140"/>
      <c r="G328" s="136"/>
      <c r="H328" s="136"/>
      <c r="I328" s="142"/>
      <c r="J328" s="176">
        <f>'Discharge Information'!F328</f>
        <v>0</v>
      </c>
      <c r="K328" s="87"/>
    </row>
    <row r="329" spans="1:11" ht="60" customHeight="1" x14ac:dyDescent="0.25">
      <c r="A329" s="1">
        <f t="shared" si="5"/>
        <v>317</v>
      </c>
      <c r="B329" s="116">
        <f>'Initial Client Information'!B329</f>
        <v>0</v>
      </c>
      <c r="C329" s="117">
        <f>'Initial Client Information'!C329</f>
        <v>0</v>
      </c>
      <c r="D329" s="118">
        <f>'Initial Client Information'!D329</f>
        <v>0</v>
      </c>
      <c r="E329" s="139">
        <f>'Initial Client Information'!E329</f>
        <v>0</v>
      </c>
      <c r="F329" s="140"/>
      <c r="G329" s="136"/>
      <c r="H329" s="136"/>
      <c r="I329" s="142"/>
      <c r="J329" s="176">
        <f>'Discharge Information'!F329</f>
        <v>0</v>
      </c>
      <c r="K329" s="87"/>
    </row>
    <row r="330" spans="1:11" ht="60" customHeight="1" x14ac:dyDescent="0.25">
      <c r="A330" s="1">
        <f t="shared" si="5"/>
        <v>318</v>
      </c>
      <c r="B330" s="116">
        <f>'Initial Client Information'!B330</f>
        <v>0</v>
      </c>
      <c r="C330" s="117">
        <f>'Initial Client Information'!C330</f>
        <v>0</v>
      </c>
      <c r="D330" s="118">
        <f>'Initial Client Information'!D330</f>
        <v>0</v>
      </c>
      <c r="E330" s="139">
        <f>'Initial Client Information'!E330</f>
        <v>0</v>
      </c>
      <c r="F330" s="140"/>
      <c r="G330" s="136"/>
      <c r="H330" s="136"/>
      <c r="I330" s="142"/>
      <c r="J330" s="176">
        <f>'Discharge Information'!F330</f>
        <v>0</v>
      </c>
      <c r="K330" s="87"/>
    </row>
    <row r="331" spans="1:11" ht="60" customHeight="1" x14ac:dyDescent="0.25">
      <c r="A331" s="1">
        <f t="shared" si="5"/>
        <v>319</v>
      </c>
      <c r="B331" s="116">
        <f>'Initial Client Information'!B331</f>
        <v>0</v>
      </c>
      <c r="C331" s="117">
        <f>'Initial Client Information'!C331</f>
        <v>0</v>
      </c>
      <c r="D331" s="118">
        <f>'Initial Client Information'!D331</f>
        <v>0</v>
      </c>
      <c r="E331" s="139">
        <f>'Initial Client Information'!E331</f>
        <v>0</v>
      </c>
      <c r="F331" s="140"/>
      <c r="G331" s="136"/>
      <c r="H331" s="136"/>
      <c r="I331" s="142"/>
      <c r="J331" s="176">
        <f>'Discharge Information'!F331</f>
        <v>0</v>
      </c>
      <c r="K331" s="87"/>
    </row>
    <row r="332" spans="1:11" ht="60" customHeight="1" x14ac:dyDescent="0.25">
      <c r="A332" s="1">
        <f t="shared" si="5"/>
        <v>320</v>
      </c>
      <c r="B332" s="116">
        <f>'Initial Client Information'!B332</f>
        <v>0</v>
      </c>
      <c r="C332" s="117">
        <f>'Initial Client Information'!C332</f>
        <v>0</v>
      </c>
      <c r="D332" s="118">
        <f>'Initial Client Information'!D332</f>
        <v>0</v>
      </c>
      <c r="E332" s="139">
        <f>'Initial Client Information'!E332</f>
        <v>0</v>
      </c>
      <c r="F332" s="140"/>
      <c r="G332" s="136"/>
      <c r="H332" s="136"/>
      <c r="I332" s="142"/>
      <c r="J332" s="176">
        <f>'Discharge Information'!F332</f>
        <v>0</v>
      </c>
      <c r="K332" s="87"/>
    </row>
    <row r="333" spans="1:11" ht="60" customHeight="1" x14ac:dyDescent="0.25">
      <c r="A333" s="1">
        <f t="shared" si="5"/>
        <v>321</v>
      </c>
      <c r="B333" s="116">
        <f>'Initial Client Information'!B333</f>
        <v>0</v>
      </c>
      <c r="C333" s="117">
        <f>'Initial Client Information'!C333</f>
        <v>0</v>
      </c>
      <c r="D333" s="118">
        <f>'Initial Client Information'!D333</f>
        <v>0</v>
      </c>
      <c r="E333" s="139">
        <f>'Initial Client Information'!E333</f>
        <v>0</v>
      </c>
      <c r="F333" s="140"/>
      <c r="G333" s="136"/>
      <c r="H333" s="136"/>
      <c r="I333" s="142"/>
      <c r="J333" s="176">
        <f>'Discharge Information'!F333</f>
        <v>0</v>
      </c>
      <c r="K333" s="87"/>
    </row>
    <row r="334" spans="1:11" ht="60" customHeight="1" x14ac:dyDescent="0.25">
      <c r="A334" s="1">
        <f t="shared" ref="A334:A397" si="6">ROW(A322)</f>
        <v>322</v>
      </c>
      <c r="B334" s="116">
        <f>'Initial Client Information'!B334</f>
        <v>0</v>
      </c>
      <c r="C334" s="117">
        <f>'Initial Client Information'!C334</f>
        <v>0</v>
      </c>
      <c r="D334" s="118">
        <f>'Initial Client Information'!D334</f>
        <v>0</v>
      </c>
      <c r="E334" s="139">
        <f>'Initial Client Information'!E334</f>
        <v>0</v>
      </c>
      <c r="F334" s="140"/>
      <c r="G334" s="136"/>
      <c r="H334" s="136"/>
      <c r="I334" s="142"/>
      <c r="J334" s="176">
        <f>'Discharge Information'!F334</f>
        <v>0</v>
      </c>
      <c r="K334" s="87"/>
    </row>
    <row r="335" spans="1:11" ht="60" customHeight="1" x14ac:dyDescent="0.25">
      <c r="A335" s="1">
        <f t="shared" si="6"/>
        <v>323</v>
      </c>
      <c r="B335" s="116">
        <f>'Initial Client Information'!B335</f>
        <v>0</v>
      </c>
      <c r="C335" s="117">
        <f>'Initial Client Information'!C335</f>
        <v>0</v>
      </c>
      <c r="D335" s="118">
        <f>'Initial Client Information'!D335</f>
        <v>0</v>
      </c>
      <c r="E335" s="139">
        <f>'Initial Client Information'!E335</f>
        <v>0</v>
      </c>
      <c r="F335" s="140"/>
      <c r="G335" s="136"/>
      <c r="H335" s="136"/>
      <c r="I335" s="142"/>
      <c r="J335" s="176">
        <f>'Discharge Information'!F335</f>
        <v>0</v>
      </c>
      <c r="K335" s="87"/>
    </row>
    <row r="336" spans="1:11" ht="60" customHeight="1" x14ac:dyDescent="0.25">
      <c r="A336" s="1">
        <f t="shared" si="6"/>
        <v>324</v>
      </c>
      <c r="B336" s="116">
        <f>'Initial Client Information'!B336</f>
        <v>0</v>
      </c>
      <c r="C336" s="117">
        <f>'Initial Client Information'!C336</f>
        <v>0</v>
      </c>
      <c r="D336" s="118">
        <f>'Initial Client Information'!D336</f>
        <v>0</v>
      </c>
      <c r="E336" s="139">
        <f>'Initial Client Information'!E336</f>
        <v>0</v>
      </c>
      <c r="F336" s="140"/>
      <c r="G336" s="136"/>
      <c r="H336" s="136"/>
      <c r="I336" s="142"/>
      <c r="J336" s="176">
        <f>'Discharge Information'!F336</f>
        <v>0</v>
      </c>
      <c r="K336" s="87"/>
    </row>
    <row r="337" spans="1:11" ht="60" customHeight="1" x14ac:dyDescent="0.25">
      <c r="A337" s="1">
        <f t="shared" si="6"/>
        <v>325</v>
      </c>
      <c r="B337" s="116">
        <f>'Initial Client Information'!B337</f>
        <v>0</v>
      </c>
      <c r="C337" s="117">
        <f>'Initial Client Information'!C337</f>
        <v>0</v>
      </c>
      <c r="D337" s="118">
        <f>'Initial Client Information'!D337</f>
        <v>0</v>
      </c>
      <c r="E337" s="139">
        <f>'Initial Client Information'!E337</f>
        <v>0</v>
      </c>
      <c r="F337" s="140"/>
      <c r="G337" s="136"/>
      <c r="H337" s="136"/>
      <c r="I337" s="142"/>
      <c r="J337" s="176">
        <f>'Discharge Information'!F337</f>
        <v>0</v>
      </c>
      <c r="K337" s="87"/>
    </row>
    <row r="338" spans="1:11" ht="60" customHeight="1" x14ac:dyDescent="0.25">
      <c r="A338" s="1">
        <f t="shared" si="6"/>
        <v>326</v>
      </c>
      <c r="B338" s="116">
        <f>'Initial Client Information'!B338</f>
        <v>0</v>
      </c>
      <c r="C338" s="117">
        <f>'Initial Client Information'!C338</f>
        <v>0</v>
      </c>
      <c r="D338" s="118">
        <f>'Initial Client Information'!D338</f>
        <v>0</v>
      </c>
      <c r="E338" s="139">
        <f>'Initial Client Information'!E338</f>
        <v>0</v>
      </c>
      <c r="F338" s="140"/>
      <c r="G338" s="136"/>
      <c r="H338" s="136"/>
      <c r="I338" s="142"/>
      <c r="J338" s="176">
        <f>'Discharge Information'!F338</f>
        <v>0</v>
      </c>
      <c r="K338" s="87"/>
    </row>
    <row r="339" spans="1:11" ht="60" customHeight="1" x14ac:dyDescent="0.25">
      <c r="A339" s="1">
        <f t="shared" si="6"/>
        <v>327</v>
      </c>
      <c r="B339" s="116">
        <f>'Initial Client Information'!B339</f>
        <v>0</v>
      </c>
      <c r="C339" s="117">
        <f>'Initial Client Information'!C339</f>
        <v>0</v>
      </c>
      <c r="D339" s="118">
        <f>'Initial Client Information'!D339</f>
        <v>0</v>
      </c>
      <c r="E339" s="139">
        <f>'Initial Client Information'!E339</f>
        <v>0</v>
      </c>
      <c r="F339" s="140"/>
      <c r="G339" s="136"/>
      <c r="H339" s="136"/>
      <c r="I339" s="142"/>
      <c r="J339" s="176">
        <f>'Discharge Information'!F339</f>
        <v>0</v>
      </c>
      <c r="K339" s="87"/>
    </row>
    <row r="340" spans="1:11" ht="60" customHeight="1" x14ac:dyDescent="0.25">
      <c r="A340" s="1">
        <f t="shared" si="6"/>
        <v>328</v>
      </c>
      <c r="B340" s="116">
        <f>'Initial Client Information'!B340</f>
        <v>0</v>
      </c>
      <c r="C340" s="117">
        <f>'Initial Client Information'!C340</f>
        <v>0</v>
      </c>
      <c r="D340" s="118">
        <f>'Initial Client Information'!D340</f>
        <v>0</v>
      </c>
      <c r="E340" s="139">
        <f>'Initial Client Information'!E340</f>
        <v>0</v>
      </c>
      <c r="F340" s="140"/>
      <c r="G340" s="136"/>
      <c r="H340" s="136"/>
      <c r="I340" s="142"/>
      <c r="J340" s="176">
        <f>'Discharge Information'!F340</f>
        <v>0</v>
      </c>
      <c r="K340" s="87"/>
    </row>
    <row r="341" spans="1:11" ht="60" customHeight="1" x14ac:dyDescent="0.25">
      <c r="A341" s="1">
        <f t="shared" si="6"/>
        <v>329</v>
      </c>
      <c r="B341" s="116">
        <f>'Initial Client Information'!B341</f>
        <v>0</v>
      </c>
      <c r="C341" s="117">
        <f>'Initial Client Information'!C341</f>
        <v>0</v>
      </c>
      <c r="D341" s="118">
        <f>'Initial Client Information'!D341</f>
        <v>0</v>
      </c>
      <c r="E341" s="139">
        <f>'Initial Client Information'!E341</f>
        <v>0</v>
      </c>
      <c r="F341" s="140"/>
      <c r="G341" s="136"/>
      <c r="H341" s="136"/>
      <c r="I341" s="142"/>
      <c r="J341" s="176">
        <f>'Discharge Information'!F341</f>
        <v>0</v>
      </c>
      <c r="K341" s="87"/>
    </row>
    <row r="342" spans="1:11" ht="60" customHeight="1" x14ac:dyDescent="0.25">
      <c r="A342" s="1">
        <f t="shared" si="6"/>
        <v>330</v>
      </c>
      <c r="B342" s="116">
        <f>'Initial Client Information'!B342</f>
        <v>0</v>
      </c>
      <c r="C342" s="117">
        <f>'Initial Client Information'!C342</f>
        <v>0</v>
      </c>
      <c r="D342" s="118">
        <f>'Initial Client Information'!D342</f>
        <v>0</v>
      </c>
      <c r="E342" s="139">
        <f>'Initial Client Information'!E342</f>
        <v>0</v>
      </c>
      <c r="F342" s="140"/>
      <c r="G342" s="136"/>
      <c r="H342" s="136"/>
      <c r="I342" s="142"/>
      <c r="J342" s="176">
        <f>'Discharge Information'!F342</f>
        <v>0</v>
      </c>
      <c r="K342" s="87"/>
    </row>
    <row r="343" spans="1:11" ht="60" customHeight="1" x14ac:dyDescent="0.25">
      <c r="A343" s="1">
        <f t="shared" si="6"/>
        <v>331</v>
      </c>
      <c r="B343" s="116">
        <f>'Initial Client Information'!B343</f>
        <v>0</v>
      </c>
      <c r="C343" s="117">
        <f>'Initial Client Information'!C343</f>
        <v>0</v>
      </c>
      <c r="D343" s="118">
        <f>'Initial Client Information'!D343</f>
        <v>0</v>
      </c>
      <c r="E343" s="139">
        <f>'Initial Client Information'!E343</f>
        <v>0</v>
      </c>
      <c r="F343" s="140"/>
      <c r="G343" s="136"/>
      <c r="H343" s="136"/>
      <c r="I343" s="142"/>
      <c r="J343" s="176">
        <f>'Discharge Information'!F343</f>
        <v>0</v>
      </c>
      <c r="K343" s="87"/>
    </row>
    <row r="344" spans="1:11" ht="60" customHeight="1" x14ac:dyDescent="0.25">
      <c r="A344" s="1">
        <f t="shared" si="6"/>
        <v>332</v>
      </c>
      <c r="B344" s="116">
        <f>'Initial Client Information'!B344</f>
        <v>0</v>
      </c>
      <c r="C344" s="117">
        <f>'Initial Client Information'!C344</f>
        <v>0</v>
      </c>
      <c r="D344" s="118">
        <f>'Initial Client Information'!D344</f>
        <v>0</v>
      </c>
      <c r="E344" s="139">
        <f>'Initial Client Information'!E344</f>
        <v>0</v>
      </c>
      <c r="F344" s="140"/>
      <c r="G344" s="136"/>
      <c r="H344" s="136"/>
      <c r="I344" s="142"/>
      <c r="J344" s="176">
        <f>'Discharge Information'!F344</f>
        <v>0</v>
      </c>
      <c r="K344" s="87"/>
    </row>
    <row r="345" spans="1:11" ht="60" customHeight="1" x14ac:dyDescent="0.25">
      <c r="A345" s="1">
        <f t="shared" si="6"/>
        <v>333</v>
      </c>
      <c r="B345" s="116">
        <f>'Initial Client Information'!B345</f>
        <v>0</v>
      </c>
      <c r="C345" s="117">
        <f>'Initial Client Information'!C345</f>
        <v>0</v>
      </c>
      <c r="D345" s="118">
        <f>'Initial Client Information'!D345</f>
        <v>0</v>
      </c>
      <c r="E345" s="139">
        <f>'Initial Client Information'!E345</f>
        <v>0</v>
      </c>
      <c r="F345" s="140"/>
      <c r="G345" s="136"/>
      <c r="H345" s="136"/>
      <c r="I345" s="142"/>
      <c r="J345" s="176">
        <f>'Discharge Information'!F345</f>
        <v>0</v>
      </c>
      <c r="K345" s="87"/>
    </row>
    <row r="346" spans="1:11" ht="60" customHeight="1" x14ac:dyDescent="0.25">
      <c r="A346" s="1">
        <f t="shared" si="6"/>
        <v>334</v>
      </c>
      <c r="B346" s="116">
        <f>'Initial Client Information'!B346</f>
        <v>0</v>
      </c>
      <c r="C346" s="117">
        <f>'Initial Client Information'!C346</f>
        <v>0</v>
      </c>
      <c r="D346" s="118">
        <f>'Initial Client Information'!D346</f>
        <v>0</v>
      </c>
      <c r="E346" s="139">
        <f>'Initial Client Information'!E346</f>
        <v>0</v>
      </c>
      <c r="F346" s="140"/>
      <c r="G346" s="136"/>
      <c r="H346" s="136"/>
      <c r="I346" s="142"/>
      <c r="J346" s="176">
        <f>'Discharge Information'!F346</f>
        <v>0</v>
      </c>
      <c r="K346" s="87"/>
    </row>
    <row r="347" spans="1:11" ht="60" customHeight="1" x14ac:dyDescent="0.25">
      <c r="A347" s="1">
        <f t="shared" si="6"/>
        <v>335</v>
      </c>
      <c r="B347" s="116">
        <f>'Initial Client Information'!B347</f>
        <v>0</v>
      </c>
      <c r="C347" s="117">
        <f>'Initial Client Information'!C347</f>
        <v>0</v>
      </c>
      <c r="D347" s="118">
        <f>'Initial Client Information'!D347</f>
        <v>0</v>
      </c>
      <c r="E347" s="139">
        <f>'Initial Client Information'!E347</f>
        <v>0</v>
      </c>
      <c r="F347" s="140"/>
      <c r="G347" s="136"/>
      <c r="H347" s="136"/>
      <c r="I347" s="142"/>
      <c r="J347" s="176">
        <f>'Discharge Information'!F347</f>
        <v>0</v>
      </c>
      <c r="K347" s="87"/>
    </row>
    <row r="348" spans="1:11" ht="60" customHeight="1" x14ac:dyDescent="0.25">
      <c r="A348" s="1">
        <f t="shared" si="6"/>
        <v>336</v>
      </c>
      <c r="B348" s="116">
        <f>'Initial Client Information'!B348</f>
        <v>0</v>
      </c>
      <c r="C348" s="117">
        <f>'Initial Client Information'!C348</f>
        <v>0</v>
      </c>
      <c r="D348" s="118">
        <f>'Initial Client Information'!D348</f>
        <v>0</v>
      </c>
      <c r="E348" s="139">
        <f>'Initial Client Information'!E348</f>
        <v>0</v>
      </c>
      <c r="F348" s="140"/>
      <c r="G348" s="136"/>
      <c r="H348" s="136"/>
      <c r="I348" s="142"/>
      <c r="J348" s="176">
        <f>'Discharge Information'!F348</f>
        <v>0</v>
      </c>
      <c r="K348" s="87"/>
    </row>
    <row r="349" spans="1:11" ht="60" customHeight="1" x14ac:dyDescent="0.25">
      <c r="A349" s="1">
        <f t="shared" si="6"/>
        <v>337</v>
      </c>
      <c r="B349" s="116">
        <f>'Initial Client Information'!B349</f>
        <v>0</v>
      </c>
      <c r="C349" s="117">
        <f>'Initial Client Information'!C349</f>
        <v>0</v>
      </c>
      <c r="D349" s="118">
        <f>'Initial Client Information'!D349</f>
        <v>0</v>
      </c>
      <c r="E349" s="139">
        <f>'Initial Client Information'!E349</f>
        <v>0</v>
      </c>
      <c r="F349" s="140"/>
      <c r="G349" s="136"/>
      <c r="H349" s="136"/>
      <c r="I349" s="142"/>
      <c r="J349" s="176">
        <f>'Discharge Information'!F349</f>
        <v>0</v>
      </c>
      <c r="K349" s="87"/>
    </row>
    <row r="350" spans="1:11" ht="60" customHeight="1" x14ac:dyDescent="0.25">
      <c r="A350" s="1">
        <f t="shared" si="6"/>
        <v>338</v>
      </c>
      <c r="B350" s="116">
        <f>'Initial Client Information'!B350</f>
        <v>0</v>
      </c>
      <c r="C350" s="117">
        <f>'Initial Client Information'!C350</f>
        <v>0</v>
      </c>
      <c r="D350" s="118">
        <f>'Initial Client Information'!D350</f>
        <v>0</v>
      </c>
      <c r="E350" s="139">
        <f>'Initial Client Information'!E350</f>
        <v>0</v>
      </c>
      <c r="F350" s="140"/>
      <c r="G350" s="136"/>
      <c r="H350" s="136"/>
      <c r="I350" s="142"/>
      <c r="J350" s="176">
        <f>'Discharge Information'!F350</f>
        <v>0</v>
      </c>
      <c r="K350" s="87"/>
    </row>
    <row r="351" spans="1:11" ht="60" customHeight="1" x14ac:dyDescent="0.25">
      <c r="A351" s="1">
        <f t="shared" si="6"/>
        <v>339</v>
      </c>
      <c r="B351" s="116">
        <f>'Initial Client Information'!B351</f>
        <v>0</v>
      </c>
      <c r="C351" s="117">
        <f>'Initial Client Information'!C351</f>
        <v>0</v>
      </c>
      <c r="D351" s="118">
        <f>'Initial Client Information'!D351</f>
        <v>0</v>
      </c>
      <c r="E351" s="139">
        <f>'Initial Client Information'!E351</f>
        <v>0</v>
      </c>
      <c r="F351" s="140"/>
      <c r="G351" s="136"/>
      <c r="H351" s="136"/>
      <c r="I351" s="142"/>
      <c r="J351" s="176">
        <f>'Discharge Information'!F351</f>
        <v>0</v>
      </c>
      <c r="K351" s="87"/>
    </row>
    <row r="352" spans="1:11" ht="60" customHeight="1" x14ac:dyDescent="0.25">
      <c r="A352" s="1">
        <f t="shared" si="6"/>
        <v>340</v>
      </c>
      <c r="B352" s="116">
        <f>'Initial Client Information'!B352</f>
        <v>0</v>
      </c>
      <c r="C352" s="117">
        <f>'Initial Client Information'!C352</f>
        <v>0</v>
      </c>
      <c r="D352" s="118">
        <f>'Initial Client Information'!D352</f>
        <v>0</v>
      </c>
      <c r="E352" s="139">
        <f>'Initial Client Information'!E352</f>
        <v>0</v>
      </c>
      <c r="F352" s="140"/>
      <c r="G352" s="136"/>
      <c r="H352" s="136"/>
      <c r="I352" s="142"/>
      <c r="J352" s="176">
        <f>'Discharge Information'!F352</f>
        <v>0</v>
      </c>
      <c r="K352" s="87"/>
    </row>
    <row r="353" spans="1:11" ht="60" customHeight="1" x14ac:dyDescent="0.25">
      <c r="A353" s="1">
        <f t="shared" si="6"/>
        <v>341</v>
      </c>
      <c r="B353" s="116">
        <f>'Initial Client Information'!B353</f>
        <v>0</v>
      </c>
      <c r="C353" s="117">
        <f>'Initial Client Information'!C353</f>
        <v>0</v>
      </c>
      <c r="D353" s="118">
        <f>'Initial Client Information'!D353</f>
        <v>0</v>
      </c>
      <c r="E353" s="139">
        <f>'Initial Client Information'!E353</f>
        <v>0</v>
      </c>
      <c r="F353" s="140"/>
      <c r="G353" s="136"/>
      <c r="H353" s="136"/>
      <c r="I353" s="142"/>
      <c r="J353" s="176">
        <f>'Discharge Information'!F353</f>
        <v>0</v>
      </c>
      <c r="K353" s="87"/>
    </row>
    <row r="354" spans="1:11" ht="60" customHeight="1" x14ac:dyDescent="0.25">
      <c r="A354" s="1">
        <f t="shared" si="6"/>
        <v>342</v>
      </c>
      <c r="B354" s="116">
        <f>'Initial Client Information'!B354</f>
        <v>0</v>
      </c>
      <c r="C354" s="117">
        <f>'Initial Client Information'!C354</f>
        <v>0</v>
      </c>
      <c r="D354" s="118">
        <f>'Initial Client Information'!D354</f>
        <v>0</v>
      </c>
      <c r="E354" s="139">
        <f>'Initial Client Information'!E354</f>
        <v>0</v>
      </c>
      <c r="F354" s="140"/>
      <c r="G354" s="136"/>
      <c r="H354" s="136"/>
      <c r="I354" s="142"/>
      <c r="J354" s="176">
        <f>'Discharge Information'!F354</f>
        <v>0</v>
      </c>
      <c r="K354" s="87"/>
    </row>
    <row r="355" spans="1:11" ht="60" customHeight="1" x14ac:dyDescent="0.25">
      <c r="A355" s="1">
        <f t="shared" si="6"/>
        <v>343</v>
      </c>
      <c r="B355" s="116">
        <f>'Initial Client Information'!B355</f>
        <v>0</v>
      </c>
      <c r="C355" s="117">
        <f>'Initial Client Information'!C355</f>
        <v>0</v>
      </c>
      <c r="D355" s="118">
        <f>'Initial Client Information'!D355</f>
        <v>0</v>
      </c>
      <c r="E355" s="139">
        <f>'Initial Client Information'!E355</f>
        <v>0</v>
      </c>
      <c r="F355" s="140"/>
      <c r="G355" s="136"/>
      <c r="H355" s="136"/>
      <c r="I355" s="142"/>
      <c r="J355" s="176">
        <f>'Discharge Information'!F355</f>
        <v>0</v>
      </c>
      <c r="K355" s="87"/>
    </row>
    <row r="356" spans="1:11" ht="60" customHeight="1" x14ac:dyDescent="0.25">
      <c r="A356" s="1">
        <f t="shared" si="6"/>
        <v>344</v>
      </c>
      <c r="B356" s="116">
        <f>'Initial Client Information'!B356</f>
        <v>0</v>
      </c>
      <c r="C356" s="117">
        <f>'Initial Client Information'!C356</f>
        <v>0</v>
      </c>
      <c r="D356" s="118">
        <f>'Initial Client Information'!D356</f>
        <v>0</v>
      </c>
      <c r="E356" s="139">
        <f>'Initial Client Information'!E356</f>
        <v>0</v>
      </c>
      <c r="F356" s="140"/>
      <c r="G356" s="136"/>
      <c r="H356" s="136"/>
      <c r="I356" s="142"/>
      <c r="J356" s="176">
        <f>'Discharge Information'!F356</f>
        <v>0</v>
      </c>
      <c r="K356" s="87"/>
    </row>
    <row r="357" spans="1:11" ht="60" customHeight="1" x14ac:dyDescent="0.25">
      <c r="A357" s="1">
        <f t="shared" si="6"/>
        <v>345</v>
      </c>
      <c r="B357" s="116">
        <f>'Initial Client Information'!B357</f>
        <v>0</v>
      </c>
      <c r="C357" s="117">
        <f>'Initial Client Information'!C357</f>
        <v>0</v>
      </c>
      <c r="D357" s="118">
        <f>'Initial Client Information'!D357</f>
        <v>0</v>
      </c>
      <c r="E357" s="139">
        <f>'Initial Client Information'!E357</f>
        <v>0</v>
      </c>
      <c r="F357" s="140"/>
      <c r="G357" s="136"/>
      <c r="H357" s="136"/>
      <c r="I357" s="142"/>
      <c r="J357" s="176">
        <f>'Discharge Information'!F357</f>
        <v>0</v>
      </c>
      <c r="K357" s="87"/>
    </row>
    <row r="358" spans="1:11" ht="60" customHeight="1" x14ac:dyDescent="0.25">
      <c r="A358" s="1">
        <f t="shared" si="6"/>
        <v>346</v>
      </c>
      <c r="B358" s="116">
        <f>'Initial Client Information'!B358</f>
        <v>0</v>
      </c>
      <c r="C358" s="117">
        <f>'Initial Client Information'!C358</f>
        <v>0</v>
      </c>
      <c r="D358" s="118">
        <f>'Initial Client Information'!D358</f>
        <v>0</v>
      </c>
      <c r="E358" s="139">
        <f>'Initial Client Information'!E358</f>
        <v>0</v>
      </c>
      <c r="F358" s="140"/>
      <c r="G358" s="136"/>
      <c r="H358" s="136"/>
      <c r="I358" s="142"/>
      <c r="J358" s="176">
        <f>'Discharge Information'!F358</f>
        <v>0</v>
      </c>
      <c r="K358" s="87"/>
    </row>
    <row r="359" spans="1:11" ht="60" customHeight="1" x14ac:dyDescent="0.25">
      <c r="A359" s="1">
        <f t="shared" si="6"/>
        <v>347</v>
      </c>
      <c r="B359" s="116">
        <f>'Initial Client Information'!B359</f>
        <v>0</v>
      </c>
      <c r="C359" s="117">
        <f>'Initial Client Information'!C359</f>
        <v>0</v>
      </c>
      <c r="D359" s="118">
        <f>'Initial Client Information'!D359</f>
        <v>0</v>
      </c>
      <c r="E359" s="139">
        <f>'Initial Client Information'!E359</f>
        <v>0</v>
      </c>
      <c r="F359" s="140"/>
      <c r="G359" s="136"/>
      <c r="H359" s="136"/>
      <c r="I359" s="142"/>
      <c r="J359" s="176">
        <f>'Discharge Information'!F359</f>
        <v>0</v>
      </c>
      <c r="K359" s="87"/>
    </row>
    <row r="360" spans="1:11" ht="60" customHeight="1" x14ac:dyDescent="0.25">
      <c r="A360" s="1">
        <f t="shared" si="6"/>
        <v>348</v>
      </c>
      <c r="B360" s="116">
        <f>'Initial Client Information'!B360</f>
        <v>0</v>
      </c>
      <c r="C360" s="117">
        <f>'Initial Client Information'!C360</f>
        <v>0</v>
      </c>
      <c r="D360" s="118">
        <f>'Initial Client Information'!D360</f>
        <v>0</v>
      </c>
      <c r="E360" s="139">
        <f>'Initial Client Information'!E360</f>
        <v>0</v>
      </c>
      <c r="F360" s="140"/>
      <c r="G360" s="136"/>
      <c r="H360" s="136"/>
      <c r="I360" s="142"/>
      <c r="J360" s="176">
        <f>'Discharge Information'!F360</f>
        <v>0</v>
      </c>
      <c r="K360" s="87"/>
    </row>
    <row r="361" spans="1:11" ht="60" customHeight="1" x14ac:dyDescent="0.25">
      <c r="A361" s="1">
        <f t="shared" si="6"/>
        <v>349</v>
      </c>
      <c r="B361" s="116">
        <f>'Initial Client Information'!B361</f>
        <v>0</v>
      </c>
      <c r="C361" s="117">
        <f>'Initial Client Information'!C361</f>
        <v>0</v>
      </c>
      <c r="D361" s="118">
        <f>'Initial Client Information'!D361</f>
        <v>0</v>
      </c>
      <c r="E361" s="139">
        <f>'Initial Client Information'!E361</f>
        <v>0</v>
      </c>
      <c r="F361" s="140"/>
      <c r="G361" s="136"/>
      <c r="H361" s="136"/>
      <c r="I361" s="142"/>
      <c r="J361" s="176">
        <f>'Discharge Information'!F361</f>
        <v>0</v>
      </c>
      <c r="K361" s="87"/>
    </row>
    <row r="362" spans="1:11" ht="60" customHeight="1" x14ac:dyDescent="0.25">
      <c r="A362" s="1">
        <f t="shared" si="6"/>
        <v>350</v>
      </c>
      <c r="B362" s="116">
        <f>'Initial Client Information'!B362</f>
        <v>0</v>
      </c>
      <c r="C362" s="117">
        <f>'Initial Client Information'!C362</f>
        <v>0</v>
      </c>
      <c r="D362" s="118">
        <f>'Initial Client Information'!D362</f>
        <v>0</v>
      </c>
      <c r="E362" s="139">
        <f>'Initial Client Information'!E362</f>
        <v>0</v>
      </c>
      <c r="F362" s="140"/>
      <c r="G362" s="136"/>
      <c r="H362" s="136"/>
      <c r="I362" s="142"/>
      <c r="J362" s="176">
        <f>'Discharge Information'!F362</f>
        <v>0</v>
      </c>
      <c r="K362" s="87"/>
    </row>
    <row r="363" spans="1:11" ht="60" customHeight="1" x14ac:dyDescent="0.25">
      <c r="A363" s="1">
        <f t="shared" si="6"/>
        <v>351</v>
      </c>
      <c r="B363" s="116">
        <f>'Initial Client Information'!B363</f>
        <v>0</v>
      </c>
      <c r="C363" s="117">
        <f>'Initial Client Information'!C363</f>
        <v>0</v>
      </c>
      <c r="D363" s="118">
        <f>'Initial Client Information'!D363</f>
        <v>0</v>
      </c>
      <c r="E363" s="139">
        <f>'Initial Client Information'!E363</f>
        <v>0</v>
      </c>
      <c r="F363" s="140"/>
      <c r="G363" s="136"/>
      <c r="H363" s="136"/>
      <c r="I363" s="142"/>
      <c r="J363" s="176">
        <f>'Discharge Information'!F363</f>
        <v>0</v>
      </c>
      <c r="K363" s="87"/>
    </row>
    <row r="364" spans="1:11" ht="60" customHeight="1" x14ac:dyDescent="0.25">
      <c r="A364" s="1">
        <f t="shared" si="6"/>
        <v>352</v>
      </c>
      <c r="B364" s="116">
        <f>'Initial Client Information'!B364</f>
        <v>0</v>
      </c>
      <c r="C364" s="117">
        <f>'Initial Client Information'!C364</f>
        <v>0</v>
      </c>
      <c r="D364" s="118">
        <f>'Initial Client Information'!D364</f>
        <v>0</v>
      </c>
      <c r="E364" s="139">
        <f>'Initial Client Information'!E364</f>
        <v>0</v>
      </c>
      <c r="F364" s="140"/>
      <c r="G364" s="136"/>
      <c r="H364" s="136"/>
      <c r="I364" s="142"/>
      <c r="J364" s="176">
        <f>'Discharge Information'!F364</f>
        <v>0</v>
      </c>
      <c r="K364" s="87"/>
    </row>
    <row r="365" spans="1:11" ht="60" customHeight="1" x14ac:dyDescent="0.25">
      <c r="A365" s="1">
        <f t="shared" si="6"/>
        <v>353</v>
      </c>
      <c r="B365" s="116">
        <f>'Initial Client Information'!B365</f>
        <v>0</v>
      </c>
      <c r="C365" s="117">
        <f>'Initial Client Information'!C365</f>
        <v>0</v>
      </c>
      <c r="D365" s="118">
        <f>'Initial Client Information'!D365</f>
        <v>0</v>
      </c>
      <c r="E365" s="139">
        <f>'Initial Client Information'!E365</f>
        <v>0</v>
      </c>
      <c r="F365" s="140"/>
      <c r="G365" s="136"/>
      <c r="H365" s="136"/>
      <c r="I365" s="142"/>
      <c r="J365" s="176">
        <f>'Discharge Information'!F365</f>
        <v>0</v>
      </c>
      <c r="K365" s="87"/>
    </row>
    <row r="366" spans="1:11" ht="60" customHeight="1" x14ac:dyDescent="0.25">
      <c r="A366" s="1">
        <f t="shared" si="6"/>
        <v>354</v>
      </c>
      <c r="B366" s="116">
        <f>'Initial Client Information'!B366</f>
        <v>0</v>
      </c>
      <c r="C366" s="117">
        <f>'Initial Client Information'!C366</f>
        <v>0</v>
      </c>
      <c r="D366" s="118">
        <f>'Initial Client Information'!D366</f>
        <v>0</v>
      </c>
      <c r="E366" s="139">
        <f>'Initial Client Information'!E366</f>
        <v>0</v>
      </c>
      <c r="F366" s="140"/>
      <c r="G366" s="136"/>
      <c r="H366" s="136"/>
      <c r="I366" s="142"/>
      <c r="J366" s="176">
        <f>'Discharge Information'!F366</f>
        <v>0</v>
      </c>
      <c r="K366" s="87"/>
    </row>
    <row r="367" spans="1:11" ht="60" customHeight="1" x14ac:dyDescent="0.25">
      <c r="A367" s="1">
        <f t="shared" si="6"/>
        <v>355</v>
      </c>
      <c r="B367" s="116">
        <f>'Initial Client Information'!B367</f>
        <v>0</v>
      </c>
      <c r="C367" s="117">
        <f>'Initial Client Information'!C367</f>
        <v>0</v>
      </c>
      <c r="D367" s="118">
        <f>'Initial Client Information'!D367</f>
        <v>0</v>
      </c>
      <c r="E367" s="139">
        <f>'Initial Client Information'!E367</f>
        <v>0</v>
      </c>
      <c r="F367" s="140"/>
      <c r="G367" s="136"/>
      <c r="H367" s="136"/>
      <c r="I367" s="142"/>
      <c r="J367" s="176">
        <f>'Discharge Information'!F367</f>
        <v>0</v>
      </c>
      <c r="K367" s="87"/>
    </row>
    <row r="368" spans="1:11" ht="60" customHeight="1" x14ac:dyDescent="0.25">
      <c r="A368" s="1">
        <f t="shared" si="6"/>
        <v>356</v>
      </c>
      <c r="B368" s="116">
        <f>'Initial Client Information'!B368</f>
        <v>0</v>
      </c>
      <c r="C368" s="117">
        <f>'Initial Client Information'!C368</f>
        <v>0</v>
      </c>
      <c r="D368" s="118">
        <f>'Initial Client Information'!D368</f>
        <v>0</v>
      </c>
      <c r="E368" s="139">
        <f>'Initial Client Information'!E368</f>
        <v>0</v>
      </c>
      <c r="F368" s="140"/>
      <c r="G368" s="136"/>
      <c r="H368" s="136"/>
      <c r="I368" s="142"/>
      <c r="J368" s="176">
        <f>'Discharge Information'!F368</f>
        <v>0</v>
      </c>
      <c r="K368" s="87"/>
    </row>
    <row r="369" spans="1:11" ht="60" customHeight="1" x14ac:dyDescent="0.25">
      <c r="A369" s="1">
        <f t="shared" si="6"/>
        <v>357</v>
      </c>
      <c r="B369" s="116">
        <f>'Initial Client Information'!B369</f>
        <v>0</v>
      </c>
      <c r="C369" s="117">
        <f>'Initial Client Information'!C369</f>
        <v>0</v>
      </c>
      <c r="D369" s="118">
        <f>'Initial Client Information'!D369</f>
        <v>0</v>
      </c>
      <c r="E369" s="139">
        <f>'Initial Client Information'!E369</f>
        <v>0</v>
      </c>
      <c r="F369" s="140"/>
      <c r="G369" s="136"/>
      <c r="H369" s="136"/>
      <c r="I369" s="142"/>
      <c r="J369" s="176">
        <f>'Discharge Information'!F369</f>
        <v>0</v>
      </c>
      <c r="K369" s="87"/>
    </row>
    <row r="370" spans="1:11" ht="60" customHeight="1" x14ac:dyDescent="0.25">
      <c r="A370" s="1">
        <f t="shared" si="6"/>
        <v>358</v>
      </c>
      <c r="B370" s="116">
        <f>'Initial Client Information'!B370</f>
        <v>0</v>
      </c>
      <c r="C370" s="117">
        <f>'Initial Client Information'!C370</f>
        <v>0</v>
      </c>
      <c r="D370" s="118">
        <f>'Initial Client Information'!D370</f>
        <v>0</v>
      </c>
      <c r="E370" s="139">
        <f>'Initial Client Information'!E370</f>
        <v>0</v>
      </c>
      <c r="F370" s="140"/>
      <c r="G370" s="136"/>
      <c r="H370" s="136"/>
      <c r="I370" s="142"/>
      <c r="J370" s="176">
        <f>'Discharge Information'!F370</f>
        <v>0</v>
      </c>
      <c r="K370" s="87"/>
    </row>
    <row r="371" spans="1:11" ht="60" customHeight="1" x14ac:dyDescent="0.25">
      <c r="A371" s="1">
        <f t="shared" si="6"/>
        <v>359</v>
      </c>
      <c r="B371" s="116">
        <f>'Initial Client Information'!B371</f>
        <v>0</v>
      </c>
      <c r="C371" s="117">
        <f>'Initial Client Information'!C371</f>
        <v>0</v>
      </c>
      <c r="D371" s="118">
        <f>'Initial Client Information'!D371</f>
        <v>0</v>
      </c>
      <c r="E371" s="139">
        <f>'Initial Client Information'!E371</f>
        <v>0</v>
      </c>
      <c r="F371" s="140"/>
      <c r="G371" s="136"/>
      <c r="H371" s="136"/>
      <c r="I371" s="142"/>
      <c r="J371" s="176">
        <f>'Discharge Information'!F371</f>
        <v>0</v>
      </c>
      <c r="K371" s="87"/>
    </row>
    <row r="372" spans="1:11" ht="60" customHeight="1" x14ac:dyDescent="0.25">
      <c r="A372" s="1">
        <f t="shared" si="6"/>
        <v>360</v>
      </c>
      <c r="B372" s="116">
        <f>'Initial Client Information'!B372</f>
        <v>0</v>
      </c>
      <c r="C372" s="117">
        <f>'Initial Client Information'!C372</f>
        <v>0</v>
      </c>
      <c r="D372" s="118">
        <f>'Initial Client Information'!D372</f>
        <v>0</v>
      </c>
      <c r="E372" s="139">
        <f>'Initial Client Information'!E372</f>
        <v>0</v>
      </c>
      <c r="F372" s="140"/>
      <c r="G372" s="136"/>
      <c r="H372" s="136"/>
      <c r="I372" s="142"/>
      <c r="J372" s="176">
        <f>'Discharge Information'!F372</f>
        <v>0</v>
      </c>
      <c r="K372" s="87"/>
    </row>
    <row r="373" spans="1:11" ht="60" customHeight="1" x14ac:dyDescent="0.25">
      <c r="A373" s="1">
        <f t="shared" si="6"/>
        <v>361</v>
      </c>
      <c r="B373" s="116">
        <f>'Initial Client Information'!B373</f>
        <v>0</v>
      </c>
      <c r="C373" s="117">
        <f>'Initial Client Information'!C373</f>
        <v>0</v>
      </c>
      <c r="D373" s="118">
        <f>'Initial Client Information'!D373</f>
        <v>0</v>
      </c>
      <c r="E373" s="139">
        <f>'Initial Client Information'!E373</f>
        <v>0</v>
      </c>
      <c r="F373" s="140"/>
      <c r="G373" s="136"/>
      <c r="H373" s="136"/>
      <c r="I373" s="142"/>
      <c r="J373" s="176">
        <f>'Discharge Information'!F373</f>
        <v>0</v>
      </c>
      <c r="K373" s="87"/>
    </row>
    <row r="374" spans="1:11" ht="60" customHeight="1" x14ac:dyDescent="0.25">
      <c r="A374" s="1">
        <f t="shared" si="6"/>
        <v>362</v>
      </c>
      <c r="B374" s="116">
        <f>'Initial Client Information'!B374</f>
        <v>0</v>
      </c>
      <c r="C374" s="117">
        <f>'Initial Client Information'!C374</f>
        <v>0</v>
      </c>
      <c r="D374" s="118">
        <f>'Initial Client Information'!D374</f>
        <v>0</v>
      </c>
      <c r="E374" s="139">
        <f>'Initial Client Information'!E374</f>
        <v>0</v>
      </c>
      <c r="F374" s="140"/>
      <c r="G374" s="136"/>
      <c r="H374" s="136"/>
      <c r="I374" s="142"/>
      <c r="J374" s="176">
        <f>'Discharge Information'!F374</f>
        <v>0</v>
      </c>
      <c r="K374" s="87"/>
    </row>
    <row r="375" spans="1:11" ht="60" customHeight="1" x14ac:dyDescent="0.25">
      <c r="A375" s="1">
        <f t="shared" si="6"/>
        <v>363</v>
      </c>
      <c r="B375" s="116">
        <f>'Initial Client Information'!B375</f>
        <v>0</v>
      </c>
      <c r="C375" s="117">
        <f>'Initial Client Information'!C375</f>
        <v>0</v>
      </c>
      <c r="D375" s="118">
        <f>'Initial Client Information'!D375</f>
        <v>0</v>
      </c>
      <c r="E375" s="139">
        <f>'Initial Client Information'!E375</f>
        <v>0</v>
      </c>
      <c r="F375" s="140"/>
      <c r="G375" s="136"/>
      <c r="H375" s="136"/>
      <c r="I375" s="142"/>
      <c r="J375" s="176">
        <f>'Discharge Information'!F375</f>
        <v>0</v>
      </c>
      <c r="K375" s="87"/>
    </row>
    <row r="376" spans="1:11" ht="60" customHeight="1" x14ac:dyDescent="0.25">
      <c r="A376" s="1">
        <f t="shared" si="6"/>
        <v>364</v>
      </c>
      <c r="B376" s="116">
        <f>'Initial Client Information'!B376</f>
        <v>0</v>
      </c>
      <c r="C376" s="117">
        <f>'Initial Client Information'!C376</f>
        <v>0</v>
      </c>
      <c r="D376" s="118">
        <f>'Initial Client Information'!D376</f>
        <v>0</v>
      </c>
      <c r="E376" s="139">
        <f>'Initial Client Information'!E376</f>
        <v>0</v>
      </c>
      <c r="F376" s="140"/>
      <c r="G376" s="136"/>
      <c r="H376" s="136"/>
      <c r="I376" s="142"/>
      <c r="J376" s="176">
        <f>'Discharge Information'!F376</f>
        <v>0</v>
      </c>
      <c r="K376" s="87"/>
    </row>
    <row r="377" spans="1:11" ht="60" customHeight="1" x14ac:dyDescent="0.25">
      <c r="A377" s="1">
        <f t="shared" si="6"/>
        <v>365</v>
      </c>
      <c r="B377" s="116">
        <f>'Initial Client Information'!B377</f>
        <v>0</v>
      </c>
      <c r="C377" s="117">
        <f>'Initial Client Information'!C377</f>
        <v>0</v>
      </c>
      <c r="D377" s="118">
        <f>'Initial Client Information'!D377</f>
        <v>0</v>
      </c>
      <c r="E377" s="139">
        <f>'Initial Client Information'!E377</f>
        <v>0</v>
      </c>
      <c r="F377" s="140"/>
      <c r="G377" s="136"/>
      <c r="H377" s="136"/>
      <c r="I377" s="142"/>
      <c r="J377" s="176">
        <f>'Discharge Information'!F377</f>
        <v>0</v>
      </c>
      <c r="K377" s="87"/>
    </row>
    <row r="378" spans="1:11" ht="60" customHeight="1" x14ac:dyDescent="0.25">
      <c r="A378" s="1">
        <f t="shared" si="6"/>
        <v>366</v>
      </c>
      <c r="B378" s="116">
        <f>'Initial Client Information'!B378</f>
        <v>0</v>
      </c>
      <c r="C378" s="117">
        <f>'Initial Client Information'!C378</f>
        <v>0</v>
      </c>
      <c r="D378" s="118">
        <f>'Initial Client Information'!D378</f>
        <v>0</v>
      </c>
      <c r="E378" s="139">
        <f>'Initial Client Information'!E378</f>
        <v>0</v>
      </c>
      <c r="F378" s="140"/>
      <c r="G378" s="136"/>
      <c r="H378" s="136"/>
      <c r="I378" s="142"/>
      <c r="J378" s="176">
        <f>'Discharge Information'!F378</f>
        <v>0</v>
      </c>
      <c r="K378" s="87"/>
    </row>
    <row r="379" spans="1:11" ht="60" customHeight="1" x14ac:dyDescent="0.25">
      <c r="A379" s="1">
        <f t="shared" si="6"/>
        <v>367</v>
      </c>
      <c r="B379" s="116">
        <f>'Initial Client Information'!B379</f>
        <v>0</v>
      </c>
      <c r="C379" s="117">
        <f>'Initial Client Information'!C379</f>
        <v>0</v>
      </c>
      <c r="D379" s="118">
        <f>'Initial Client Information'!D379</f>
        <v>0</v>
      </c>
      <c r="E379" s="139">
        <f>'Initial Client Information'!E379</f>
        <v>0</v>
      </c>
      <c r="F379" s="140"/>
      <c r="G379" s="136"/>
      <c r="H379" s="136"/>
      <c r="I379" s="142"/>
      <c r="J379" s="176">
        <f>'Discharge Information'!F379</f>
        <v>0</v>
      </c>
      <c r="K379" s="87"/>
    </row>
    <row r="380" spans="1:11" ht="60" customHeight="1" x14ac:dyDescent="0.25">
      <c r="A380" s="1">
        <f t="shared" si="6"/>
        <v>368</v>
      </c>
      <c r="B380" s="116">
        <f>'Initial Client Information'!B380</f>
        <v>0</v>
      </c>
      <c r="C380" s="117">
        <f>'Initial Client Information'!C380</f>
        <v>0</v>
      </c>
      <c r="D380" s="118">
        <f>'Initial Client Information'!D380</f>
        <v>0</v>
      </c>
      <c r="E380" s="139">
        <f>'Initial Client Information'!E380</f>
        <v>0</v>
      </c>
      <c r="F380" s="140"/>
      <c r="G380" s="136"/>
      <c r="H380" s="136"/>
      <c r="I380" s="142"/>
      <c r="J380" s="176">
        <f>'Discharge Information'!F380</f>
        <v>0</v>
      </c>
      <c r="K380" s="87"/>
    </row>
    <row r="381" spans="1:11" ht="60" customHeight="1" x14ac:dyDescent="0.25">
      <c r="A381" s="1">
        <f t="shared" si="6"/>
        <v>369</v>
      </c>
      <c r="B381" s="116">
        <f>'Initial Client Information'!B381</f>
        <v>0</v>
      </c>
      <c r="C381" s="117">
        <f>'Initial Client Information'!C381</f>
        <v>0</v>
      </c>
      <c r="D381" s="118">
        <f>'Initial Client Information'!D381</f>
        <v>0</v>
      </c>
      <c r="E381" s="139">
        <f>'Initial Client Information'!E381</f>
        <v>0</v>
      </c>
      <c r="F381" s="140"/>
      <c r="G381" s="136"/>
      <c r="H381" s="136"/>
      <c r="I381" s="142"/>
      <c r="J381" s="176">
        <f>'Discharge Information'!F381</f>
        <v>0</v>
      </c>
      <c r="K381" s="87"/>
    </row>
    <row r="382" spans="1:11" ht="60" customHeight="1" x14ac:dyDescent="0.25">
      <c r="A382" s="1">
        <f t="shared" si="6"/>
        <v>370</v>
      </c>
      <c r="B382" s="116">
        <f>'Initial Client Information'!B382</f>
        <v>0</v>
      </c>
      <c r="C382" s="117">
        <f>'Initial Client Information'!C382</f>
        <v>0</v>
      </c>
      <c r="D382" s="118">
        <f>'Initial Client Information'!D382</f>
        <v>0</v>
      </c>
      <c r="E382" s="139">
        <f>'Initial Client Information'!E382</f>
        <v>0</v>
      </c>
      <c r="F382" s="140"/>
      <c r="G382" s="136"/>
      <c r="H382" s="136"/>
      <c r="I382" s="142"/>
      <c r="J382" s="176">
        <f>'Discharge Information'!F382</f>
        <v>0</v>
      </c>
      <c r="K382" s="87"/>
    </row>
    <row r="383" spans="1:11" ht="60" customHeight="1" x14ac:dyDescent="0.25">
      <c r="A383" s="1">
        <f t="shared" si="6"/>
        <v>371</v>
      </c>
      <c r="B383" s="116">
        <f>'Initial Client Information'!B383</f>
        <v>0</v>
      </c>
      <c r="C383" s="117">
        <f>'Initial Client Information'!C383</f>
        <v>0</v>
      </c>
      <c r="D383" s="118">
        <f>'Initial Client Information'!D383</f>
        <v>0</v>
      </c>
      <c r="E383" s="139">
        <f>'Initial Client Information'!E383</f>
        <v>0</v>
      </c>
      <c r="F383" s="140"/>
      <c r="G383" s="136"/>
      <c r="H383" s="136"/>
      <c r="I383" s="142"/>
      <c r="J383" s="176">
        <f>'Discharge Information'!F383</f>
        <v>0</v>
      </c>
      <c r="K383" s="87"/>
    </row>
    <row r="384" spans="1:11" ht="60" customHeight="1" x14ac:dyDescent="0.25">
      <c r="A384" s="1">
        <f t="shared" si="6"/>
        <v>372</v>
      </c>
      <c r="B384" s="116">
        <f>'Initial Client Information'!B384</f>
        <v>0</v>
      </c>
      <c r="C384" s="117">
        <f>'Initial Client Information'!C384</f>
        <v>0</v>
      </c>
      <c r="D384" s="118">
        <f>'Initial Client Information'!D384</f>
        <v>0</v>
      </c>
      <c r="E384" s="139">
        <f>'Initial Client Information'!E384</f>
        <v>0</v>
      </c>
      <c r="F384" s="140"/>
      <c r="G384" s="136"/>
      <c r="H384" s="136"/>
      <c r="I384" s="142"/>
      <c r="J384" s="176">
        <f>'Discharge Information'!F384</f>
        <v>0</v>
      </c>
      <c r="K384" s="87"/>
    </row>
    <row r="385" spans="1:11" ht="60" customHeight="1" x14ac:dyDescent="0.25">
      <c r="A385" s="1">
        <f t="shared" si="6"/>
        <v>373</v>
      </c>
      <c r="B385" s="116">
        <f>'Initial Client Information'!B385</f>
        <v>0</v>
      </c>
      <c r="C385" s="117">
        <f>'Initial Client Information'!C385</f>
        <v>0</v>
      </c>
      <c r="D385" s="118">
        <f>'Initial Client Information'!D385</f>
        <v>0</v>
      </c>
      <c r="E385" s="139">
        <f>'Initial Client Information'!E385</f>
        <v>0</v>
      </c>
      <c r="F385" s="140"/>
      <c r="G385" s="136"/>
      <c r="H385" s="136"/>
      <c r="I385" s="142"/>
      <c r="J385" s="176">
        <f>'Discharge Information'!F385</f>
        <v>0</v>
      </c>
      <c r="K385" s="87"/>
    </row>
    <row r="386" spans="1:11" ht="60" customHeight="1" x14ac:dyDescent="0.25">
      <c r="A386" s="1">
        <f t="shared" si="6"/>
        <v>374</v>
      </c>
      <c r="B386" s="116">
        <f>'Initial Client Information'!B386</f>
        <v>0</v>
      </c>
      <c r="C386" s="117">
        <f>'Initial Client Information'!C386</f>
        <v>0</v>
      </c>
      <c r="D386" s="118">
        <f>'Initial Client Information'!D386</f>
        <v>0</v>
      </c>
      <c r="E386" s="139">
        <f>'Initial Client Information'!E386</f>
        <v>0</v>
      </c>
      <c r="F386" s="140"/>
      <c r="G386" s="136"/>
      <c r="H386" s="136"/>
      <c r="I386" s="142"/>
      <c r="J386" s="176">
        <f>'Discharge Information'!F386</f>
        <v>0</v>
      </c>
      <c r="K386" s="87"/>
    </row>
    <row r="387" spans="1:11" ht="60" customHeight="1" x14ac:dyDescent="0.25">
      <c r="A387" s="1">
        <f t="shared" si="6"/>
        <v>375</v>
      </c>
      <c r="B387" s="116">
        <f>'Initial Client Information'!B387</f>
        <v>0</v>
      </c>
      <c r="C387" s="117">
        <f>'Initial Client Information'!C387</f>
        <v>0</v>
      </c>
      <c r="D387" s="118">
        <f>'Initial Client Information'!D387</f>
        <v>0</v>
      </c>
      <c r="E387" s="139">
        <f>'Initial Client Information'!E387</f>
        <v>0</v>
      </c>
      <c r="F387" s="140"/>
      <c r="G387" s="136"/>
      <c r="H387" s="136"/>
      <c r="I387" s="142"/>
      <c r="J387" s="176">
        <f>'Discharge Information'!F387</f>
        <v>0</v>
      </c>
      <c r="K387" s="87"/>
    </row>
    <row r="388" spans="1:11" ht="60" customHeight="1" x14ac:dyDescent="0.25">
      <c r="A388" s="1">
        <f t="shared" si="6"/>
        <v>376</v>
      </c>
      <c r="B388" s="116">
        <f>'Initial Client Information'!B388</f>
        <v>0</v>
      </c>
      <c r="C388" s="117">
        <f>'Initial Client Information'!C388</f>
        <v>0</v>
      </c>
      <c r="D388" s="118">
        <f>'Initial Client Information'!D388</f>
        <v>0</v>
      </c>
      <c r="E388" s="139">
        <f>'Initial Client Information'!E388</f>
        <v>0</v>
      </c>
      <c r="F388" s="140"/>
      <c r="G388" s="136"/>
      <c r="H388" s="136"/>
      <c r="I388" s="142"/>
      <c r="J388" s="176">
        <f>'Discharge Information'!F388</f>
        <v>0</v>
      </c>
      <c r="K388" s="87"/>
    </row>
    <row r="389" spans="1:11" ht="60" customHeight="1" x14ac:dyDescent="0.25">
      <c r="A389" s="1">
        <f t="shared" si="6"/>
        <v>377</v>
      </c>
      <c r="B389" s="116">
        <f>'Initial Client Information'!B389</f>
        <v>0</v>
      </c>
      <c r="C389" s="117">
        <f>'Initial Client Information'!C389</f>
        <v>0</v>
      </c>
      <c r="D389" s="118">
        <f>'Initial Client Information'!D389</f>
        <v>0</v>
      </c>
      <c r="E389" s="139">
        <f>'Initial Client Information'!E389</f>
        <v>0</v>
      </c>
      <c r="F389" s="140"/>
      <c r="G389" s="136"/>
      <c r="H389" s="136"/>
      <c r="I389" s="142"/>
      <c r="J389" s="176">
        <f>'Discharge Information'!F389</f>
        <v>0</v>
      </c>
      <c r="K389" s="87"/>
    </row>
    <row r="390" spans="1:11" ht="60" customHeight="1" x14ac:dyDescent="0.25">
      <c r="A390" s="1">
        <f t="shared" si="6"/>
        <v>378</v>
      </c>
      <c r="B390" s="116">
        <f>'Initial Client Information'!B390</f>
        <v>0</v>
      </c>
      <c r="C390" s="117">
        <f>'Initial Client Information'!C390</f>
        <v>0</v>
      </c>
      <c r="D390" s="118">
        <f>'Initial Client Information'!D390</f>
        <v>0</v>
      </c>
      <c r="E390" s="139">
        <f>'Initial Client Information'!E390</f>
        <v>0</v>
      </c>
      <c r="F390" s="140"/>
      <c r="G390" s="136"/>
      <c r="H390" s="136"/>
      <c r="I390" s="142"/>
      <c r="J390" s="176">
        <f>'Discharge Information'!F390</f>
        <v>0</v>
      </c>
      <c r="K390" s="87"/>
    </row>
    <row r="391" spans="1:11" ht="60" customHeight="1" x14ac:dyDescent="0.25">
      <c r="A391" s="1">
        <f t="shared" si="6"/>
        <v>379</v>
      </c>
      <c r="B391" s="116">
        <f>'Initial Client Information'!B391</f>
        <v>0</v>
      </c>
      <c r="C391" s="117">
        <f>'Initial Client Information'!C391</f>
        <v>0</v>
      </c>
      <c r="D391" s="118">
        <f>'Initial Client Information'!D391</f>
        <v>0</v>
      </c>
      <c r="E391" s="139">
        <f>'Initial Client Information'!E391</f>
        <v>0</v>
      </c>
      <c r="F391" s="140"/>
      <c r="G391" s="136"/>
      <c r="H391" s="136"/>
      <c r="I391" s="142"/>
      <c r="J391" s="176">
        <f>'Discharge Information'!F391</f>
        <v>0</v>
      </c>
      <c r="K391" s="87"/>
    </row>
    <row r="392" spans="1:11" ht="60" customHeight="1" x14ac:dyDescent="0.25">
      <c r="A392" s="1">
        <f t="shared" si="6"/>
        <v>380</v>
      </c>
      <c r="B392" s="116">
        <f>'Initial Client Information'!B392</f>
        <v>0</v>
      </c>
      <c r="C392" s="117">
        <f>'Initial Client Information'!C392</f>
        <v>0</v>
      </c>
      <c r="D392" s="118">
        <f>'Initial Client Information'!D392</f>
        <v>0</v>
      </c>
      <c r="E392" s="139">
        <f>'Initial Client Information'!E392</f>
        <v>0</v>
      </c>
      <c r="F392" s="140"/>
      <c r="G392" s="136"/>
      <c r="H392" s="136"/>
      <c r="I392" s="142"/>
      <c r="J392" s="176">
        <f>'Discharge Information'!F392</f>
        <v>0</v>
      </c>
      <c r="K392" s="87"/>
    </row>
    <row r="393" spans="1:11" ht="60" customHeight="1" x14ac:dyDescent="0.25">
      <c r="A393" s="1">
        <f t="shared" si="6"/>
        <v>381</v>
      </c>
      <c r="B393" s="116">
        <f>'Initial Client Information'!B393</f>
        <v>0</v>
      </c>
      <c r="C393" s="117">
        <f>'Initial Client Information'!C393</f>
        <v>0</v>
      </c>
      <c r="D393" s="118">
        <f>'Initial Client Information'!D393</f>
        <v>0</v>
      </c>
      <c r="E393" s="139">
        <f>'Initial Client Information'!E393</f>
        <v>0</v>
      </c>
      <c r="F393" s="140"/>
      <c r="G393" s="136"/>
      <c r="H393" s="136"/>
      <c r="I393" s="142"/>
      <c r="J393" s="176">
        <f>'Discharge Information'!F393</f>
        <v>0</v>
      </c>
      <c r="K393" s="87"/>
    </row>
    <row r="394" spans="1:11" ht="60" customHeight="1" x14ac:dyDescent="0.25">
      <c r="A394" s="1">
        <f t="shared" si="6"/>
        <v>382</v>
      </c>
      <c r="B394" s="116">
        <f>'Initial Client Information'!B394</f>
        <v>0</v>
      </c>
      <c r="C394" s="117">
        <f>'Initial Client Information'!C394</f>
        <v>0</v>
      </c>
      <c r="D394" s="118">
        <f>'Initial Client Information'!D394</f>
        <v>0</v>
      </c>
      <c r="E394" s="139">
        <f>'Initial Client Information'!E394</f>
        <v>0</v>
      </c>
      <c r="F394" s="140"/>
      <c r="G394" s="136"/>
      <c r="H394" s="136"/>
      <c r="I394" s="142"/>
      <c r="J394" s="176">
        <f>'Discharge Information'!F394</f>
        <v>0</v>
      </c>
      <c r="K394" s="87"/>
    </row>
    <row r="395" spans="1:11" ht="60" customHeight="1" x14ac:dyDescent="0.25">
      <c r="A395" s="1">
        <f t="shared" si="6"/>
        <v>383</v>
      </c>
      <c r="B395" s="116">
        <f>'Initial Client Information'!B395</f>
        <v>0</v>
      </c>
      <c r="C395" s="117">
        <f>'Initial Client Information'!C395</f>
        <v>0</v>
      </c>
      <c r="D395" s="118">
        <f>'Initial Client Information'!D395</f>
        <v>0</v>
      </c>
      <c r="E395" s="139">
        <f>'Initial Client Information'!E395</f>
        <v>0</v>
      </c>
      <c r="F395" s="140"/>
      <c r="G395" s="136"/>
      <c r="H395" s="136"/>
      <c r="I395" s="142"/>
      <c r="J395" s="176">
        <f>'Discharge Information'!F395</f>
        <v>0</v>
      </c>
      <c r="K395" s="87"/>
    </row>
    <row r="396" spans="1:11" ht="60" customHeight="1" x14ac:dyDescent="0.25">
      <c r="A396" s="1">
        <f t="shared" si="6"/>
        <v>384</v>
      </c>
      <c r="B396" s="116">
        <f>'Initial Client Information'!B396</f>
        <v>0</v>
      </c>
      <c r="C396" s="117">
        <f>'Initial Client Information'!C396</f>
        <v>0</v>
      </c>
      <c r="D396" s="118">
        <f>'Initial Client Information'!D396</f>
        <v>0</v>
      </c>
      <c r="E396" s="139">
        <f>'Initial Client Information'!E396</f>
        <v>0</v>
      </c>
      <c r="F396" s="140"/>
      <c r="G396" s="136"/>
      <c r="H396" s="136"/>
      <c r="I396" s="142"/>
      <c r="J396" s="176">
        <f>'Discharge Information'!F396</f>
        <v>0</v>
      </c>
      <c r="K396" s="87"/>
    </row>
    <row r="397" spans="1:11" ht="60" customHeight="1" x14ac:dyDescent="0.25">
      <c r="A397" s="1">
        <f t="shared" si="6"/>
        <v>385</v>
      </c>
      <c r="B397" s="116">
        <f>'Initial Client Information'!B397</f>
        <v>0</v>
      </c>
      <c r="C397" s="117">
        <f>'Initial Client Information'!C397</f>
        <v>0</v>
      </c>
      <c r="D397" s="118">
        <f>'Initial Client Information'!D397</f>
        <v>0</v>
      </c>
      <c r="E397" s="139">
        <f>'Initial Client Information'!E397</f>
        <v>0</v>
      </c>
      <c r="F397" s="140"/>
      <c r="G397" s="136"/>
      <c r="H397" s="136"/>
      <c r="I397" s="142"/>
      <c r="J397" s="176">
        <f>'Discharge Information'!F397</f>
        <v>0</v>
      </c>
      <c r="K397" s="87"/>
    </row>
    <row r="398" spans="1:11" ht="60" customHeight="1" x14ac:dyDescent="0.25">
      <c r="A398" s="1">
        <f t="shared" ref="A398:A461" si="7">ROW(A386)</f>
        <v>386</v>
      </c>
      <c r="B398" s="116">
        <f>'Initial Client Information'!B398</f>
        <v>0</v>
      </c>
      <c r="C398" s="117">
        <f>'Initial Client Information'!C398</f>
        <v>0</v>
      </c>
      <c r="D398" s="118">
        <f>'Initial Client Information'!D398</f>
        <v>0</v>
      </c>
      <c r="E398" s="139">
        <f>'Initial Client Information'!E398</f>
        <v>0</v>
      </c>
      <c r="F398" s="140"/>
      <c r="G398" s="136"/>
      <c r="H398" s="136"/>
      <c r="I398" s="142"/>
      <c r="J398" s="176">
        <f>'Discharge Information'!F398</f>
        <v>0</v>
      </c>
      <c r="K398" s="87"/>
    </row>
    <row r="399" spans="1:11" ht="60" customHeight="1" x14ac:dyDescent="0.25">
      <c r="A399" s="1">
        <f t="shared" si="7"/>
        <v>387</v>
      </c>
      <c r="B399" s="116">
        <f>'Initial Client Information'!B399</f>
        <v>0</v>
      </c>
      <c r="C399" s="117">
        <f>'Initial Client Information'!C399</f>
        <v>0</v>
      </c>
      <c r="D399" s="118">
        <f>'Initial Client Information'!D399</f>
        <v>0</v>
      </c>
      <c r="E399" s="139">
        <f>'Initial Client Information'!E399</f>
        <v>0</v>
      </c>
      <c r="F399" s="140"/>
      <c r="G399" s="136"/>
      <c r="H399" s="136"/>
      <c r="I399" s="142"/>
      <c r="J399" s="176">
        <f>'Discharge Information'!F399</f>
        <v>0</v>
      </c>
      <c r="K399" s="87"/>
    </row>
    <row r="400" spans="1:11" ht="60" customHeight="1" x14ac:dyDescent="0.25">
      <c r="A400" s="1">
        <f t="shared" si="7"/>
        <v>388</v>
      </c>
      <c r="B400" s="116">
        <f>'Initial Client Information'!B400</f>
        <v>0</v>
      </c>
      <c r="C400" s="117">
        <f>'Initial Client Information'!C400</f>
        <v>0</v>
      </c>
      <c r="D400" s="118">
        <f>'Initial Client Information'!D400</f>
        <v>0</v>
      </c>
      <c r="E400" s="139">
        <f>'Initial Client Information'!E400</f>
        <v>0</v>
      </c>
      <c r="F400" s="140"/>
      <c r="G400" s="136"/>
      <c r="H400" s="136"/>
      <c r="I400" s="142"/>
      <c r="J400" s="176">
        <f>'Discharge Information'!F400</f>
        <v>0</v>
      </c>
      <c r="K400" s="87"/>
    </row>
    <row r="401" spans="1:11" ht="60" customHeight="1" x14ac:dyDescent="0.25">
      <c r="A401" s="1">
        <f t="shared" si="7"/>
        <v>389</v>
      </c>
      <c r="B401" s="116">
        <f>'Initial Client Information'!B401</f>
        <v>0</v>
      </c>
      <c r="C401" s="117">
        <f>'Initial Client Information'!C401</f>
        <v>0</v>
      </c>
      <c r="D401" s="118">
        <f>'Initial Client Information'!D401</f>
        <v>0</v>
      </c>
      <c r="E401" s="139">
        <f>'Initial Client Information'!E401</f>
        <v>0</v>
      </c>
      <c r="F401" s="140"/>
      <c r="G401" s="136"/>
      <c r="H401" s="136"/>
      <c r="I401" s="142"/>
      <c r="J401" s="176">
        <f>'Discharge Information'!F401</f>
        <v>0</v>
      </c>
      <c r="K401" s="87"/>
    </row>
    <row r="402" spans="1:11" ht="60" customHeight="1" x14ac:dyDescent="0.25">
      <c r="A402" s="1">
        <f t="shared" si="7"/>
        <v>390</v>
      </c>
      <c r="B402" s="116">
        <f>'Initial Client Information'!B402</f>
        <v>0</v>
      </c>
      <c r="C402" s="117">
        <f>'Initial Client Information'!C402</f>
        <v>0</v>
      </c>
      <c r="D402" s="118">
        <f>'Initial Client Information'!D402</f>
        <v>0</v>
      </c>
      <c r="E402" s="139">
        <f>'Initial Client Information'!E402</f>
        <v>0</v>
      </c>
      <c r="F402" s="140"/>
      <c r="G402" s="136"/>
      <c r="H402" s="136"/>
      <c r="I402" s="142"/>
      <c r="J402" s="176">
        <f>'Discharge Information'!F402</f>
        <v>0</v>
      </c>
      <c r="K402" s="87"/>
    </row>
    <row r="403" spans="1:11" ht="60" customHeight="1" x14ac:dyDescent="0.25">
      <c r="A403" s="1">
        <f t="shared" si="7"/>
        <v>391</v>
      </c>
      <c r="B403" s="116">
        <f>'Initial Client Information'!B403</f>
        <v>0</v>
      </c>
      <c r="C403" s="117">
        <f>'Initial Client Information'!C403</f>
        <v>0</v>
      </c>
      <c r="D403" s="118">
        <f>'Initial Client Information'!D403</f>
        <v>0</v>
      </c>
      <c r="E403" s="139">
        <f>'Initial Client Information'!E403</f>
        <v>0</v>
      </c>
      <c r="F403" s="140"/>
      <c r="G403" s="136"/>
      <c r="H403" s="136"/>
      <c r="I403" s="142"/>
      <c r="J403" s="176">
        <f>'Discharge Information'!F403</f>
        <v>0</v>
      </c>
      <c r="K403" s="87"/>
    </row>
    <row r="404" spans="1:11" ht="60" customHeight="1" x14ac:dyDescent="0.25">
      <c r="A404" s="1">
        <f t="shared" si="7"/>
        <v>392</v>
      </c>
      <c r="B404" s="116">
        <f>'Initial Client Information'!B404</f>
        <v>0</v>
      </c>
      <c r="C404" s="117">
        <f>'Initial Client Information'!C404</f>
        <v>0</v>
      </c>
      <c r="D404" s="118">
        <f>'Initial Client Information'!D404</f>
        <v>0</v>
      </c>
      <c r="E404" s="139">
        <f>'Initial Client Information'!E404</f>
        <v>0</v>
      </c>
      <c r="F404" s="140"/>
      <c r="G404" s="136"/>
      <c r="H404" s="136"/>
      <c r="I404" s="142"/>
      <c r="J404" s="176">
        <f>'Discharge Information'!F404</f>
        <v>0</v>
      </c>
      <c r="K404" s="87"/>
    </row>
    <row r="405" spans="1:11" ht="60" customHeight="1" x14ac:dyDescent="0.25">
      <c r="A405" s="1">
        <f t="shared" si="7"/>
        <v>393</v>
      </c>
      <c r="B405" s="116">
        <f>'Initial Client Information'!B405</f>
        <v>0</v>
      </c>
      <c r="C405" s="117">
        <f>'Initial Client Information'!C405</f>
        <v>0</v>
      </c>
      <c r="D405" s="118">
        <f>'Initial Client Information'!D405</f>
        <v>0</v>
      </c>
      <c r="E405" s="139">
        <f>'Initial Client Information'!E405</f>
        <v>0</v>
      </c>
      <c r="F405" s="140"/>
      <c r="G405" s="136"/>
      <c r="H405" s="136"/>
      <c r="I405" s="142"/>
      <c r="J405" s="176">
        <f>'Discharge Information'!F405</f>
        <v>0</v>
      </c>
      <c r="K405" s="87"/>
    </row>
    <row r="406" spans="1:11" ht="60" customHeight="1" x14ac:dyDescent="0.25">
      <c r="A406" s="1">
        <f t="shared" si="7"/>
        <v>394</v>
      </c>
      <c r="B406" s="116">
        <f>'Initial Client Information'!B406</f>
        <v>0</v>
      </c>
      <c r="C406" s="117">
        <f>'Initial Client Information'!C406</f>
        <v>0</v>
      </c>
      <c r="D406" s="118">
        <f>'Initial Client Information'!D406</f>
        <v>0</v>
      </c>
      <c r="E406" s="139">
        <f>'Initial Client Information'!E406</f>
        <v>0</v>
      </c>
      <c r="F406" s="140"/>
      <c r="G406" s="136"/>
      <c r="H406" s="136"/>
      <c r="I406" s="142"/>
      <c r="J406" s="176">
        <f>'Discharge Information'!F406</f>
        <v>0</v>
      </c>
      <c r="K406" s="87"/>
    </row>
    <row r="407" spans="1:11" ht="60" customHeight="1" x14ac:dyDescent="0.25">
      <c r="A407" s="1">
        <f t="shared" si="7"/>
        <v>395</v>
      </c>
      <c r="B407" s="116">
        <f>'Initial Client Information'!B407</f>
        <v>0</v>
      </c>
      <c r="C407" s="117">
        <f>'Initial Client Information'!C407</f>
        <v>0</v>
      </c>
      <c r="D407" s="118">
        <f>'Initial Client Information'!D407</f>
        <v>0</v>
      </c>
      <c r="E407" s="139">
        <f>'Initial Client Information'!E407</f>
        <v>0</v>
      </c>
      <c r="F407" s="140"/>
      <c r="G407" s="136"/>
      <c r="H407" s="136"/>
      <c r="I407" s="142"/>
      <c r="J407" s="176">
        <f>'Discharge Information'!F407</f>
        <v>0</v>
      </c>
      <c r="K407" s="87"/>
    </row>
    <row r="408" spans="1:11" ht="60" customHeight="1" x14ac:dyDescent="0.25">
      <c r="A408" s="1">
        <f t="shared" si="7"/>
        <v>396</v>
      </c>
      <c r="B408" s="116">
        <f>'Initial Client Information'!B408</f>
        <v>0</v>
      </c>
      <c r="C408" s="117">
        <f>'Initial Client Information'!C408</f>
        <v>0</v>
      </c>
      <c r="D408" s="118">
        <f>'Initial Client Information'!D408</f>
        <v>0</v>
      </c>
      <c r="E408" s="139">
        <f>'Initial Client Information'!E408</f>
        <v>0</v>
      </c>
      <c r="F408" s="140"/>
      <c r="G408" s="136"/>
      <c r="H408" s="136"/>
      <c r="I408" s="142"/>
      <c r="J408" s="176">
        <f>'Discharge Information'!F408</f>
        <v>0</v>
      </c>
      <c r="K408" s="87"/>
    </row>
    <row r="409" spans="1:11" ht="60" customHeight="1" x14ac:dyDescent="0.25">
      <c r="A409" s="1">
        <f t="shared" si="7"/>
        <v>397</v>
      </c>
      <c r="B409" s="116">
        <f>'Initial Client Information'!B409</f>
        <v>0</v>
      </c>
      <c r="C409" s="117">
        <f>'Initial Client Information'!C409</f>
        <v>0</v>
      </c>
      <c r="D409" s="118">
        <f>'Initial Client Information'!D409</f>
        <v>0</v>
      </c>
      <c r="E409" s="139">
        <f>'Initial Client Information'!E409</f>
        <v>0</v>
      </c>
      <c r="F409" s="140"/>
      <c r="G409" s="136"/>
      <c r="H409" s="136"/>
      <c r="I409" s="142"/>
      <c r="J409" s="176">
        <f>'Discharge Information'!F409</f>
        <v>0</v>
      </c>
      <c r="K409" s="87"/>
    </row>
    <row r="410" spans="1:11" ht="60" customHeight="1" x14ac:dyDescent="0.25">
      <c r="A410" s="1">
        <f t="shared" si="7"/>
        <v>398</v>
      </c>
      <c r="B410" s="116">
        <f>'Initial Client Information'!B410</f>
        <v>0</v>
      </c>
      <c r="C410" s="117">
        <f>'Initial Client Information'!C410</f>
        <v>0</v>
      </c>
      <c r="D410" s="118">
        <f>'Initial Client Information'!D410</f>
        <v>0</v>
      </c>
      <c r="E410" s="139">
        <f>'Initial Client Information'!E410</f>
        <v>0</v>
      </c>
      <c r="F410" s="140"/>
      <c r="G410" s="136"/>
      <c r="H410" s="136"/>
      <c r="I410" s="142"/>
      <c r="J410" s="176">
        <f>'Discharge Information'!F410</f>
        <v>0</v>
      </c>
      <c r="K410" s="87"/>
    </row>
    <row r="411" spans="1:11" ht="60" customHeight="1" x14ac:dyDescent="0.25">
      <c r="A411" s="1">
        <f t="shared" si="7"/>
        <v>399</v>
      </c>
      <c r="B411" s="116">
        <f>'Initial Client Information'!B411</f>
        <v>0</v>
      </c>
      <c r="C411" s="117">
        <f>'Initial Client Information'!C411</f>
        <v>0</v>
      </c>
      <c r="D411" s="118">
        <f>'Initial Client Information'!D411</f>
        <v>0</v>
      </c>
      <c r="E411" s="139">
        <f>'Initial Client Information'!E411</f>
        <v>0</v>
      </c>
      <c r="F411" s="140"/>
      <c r="G411" s="136"/>
      <c r="H411" s="136"/>
      <c r="I411" s="142"/>
      <c r="J411" s="176">
        <f>'Discharge Information'!F411</f>
        <v>0</v>
      </c>
      <c r="K411" s="87"/>
    </row>
    <row r="412" spans="1:11" ht="60" customHeight="1" x14ac:dyDescent="0.25">
      <c r="A412" s="1">
        <f t="shared" si="7"/>
        <v>400</v>
      </c>
      <c r="B412" s="116">
        <f>'Initial Client Information'!B412</f>
        <v>0</v>
      </c>
      <c r="C412" s="117">
        <f>'Initial Client Information'!C412</f>
        <v>0</v>
      </c>
      <c r="D412" s="118">
        <f>'Initial Client Information'!D412</f>
        <v>0</v>
      </c>
      <c r="E412" s="139">
        <f>'Initial Client Information'!E412</f>
        <v>0</v>
      </c>
      <c r="F412" s="140"/>
      <c r="G412" s="136"/>
      <c r="H412" s="136"/>
      <c r="I412" s="142"/>
      <c r="J412" s="176">
        <f>'Discharge Information'!F412</f>
        <v>0</v>
      </c>
      <c r="K412" s="87"/>
    </row>
    <row r="413" spans="1:11" ht="60" customHeight="1" x14ac:dyDescent="0.25">
      <c r="A413" s="1">
        <f t="shared" si="7"/>
        <v>401</v>
      </c>
      <c r="B413" s="116">
        <f>'Initial Client Information'!B413</f>
        <v>0</v>
      </c>
      <c r="C413" s="117">
        <f>'Initial Client Information'!C413</f>
        <v>0</v>
      </c>
      <c r="D413" s="118">
        <f>'Initial Client Information'!D413</f>
        <v>0</v>
      </c>
      <c r="E413" s="139">
        <f>'Initial Client Information'!E413</f>
        <v>0</v>
      </c>
      <c r="F413" s="140"/>
      <c r="G413" s="136"/>
      <c r="H413" s="136"/>
      <c r="I413" s="142"/>
      <c r="J413" s="176">
        <f>'Discharge Information'!F413</f>
        <v>0</v>
      </c>
      <c r="K413" s="87"/>
    </row>
    <row r="414" spans="1:11" ht="60" customHeight="1" x14ac:dyDescent="0.25">
      <c r="A414" s="1">
        <f t="shared" si="7"/>
        <v>402</v>
      </c>
      <c r="B414" s="116">
        <f>'Initial Client Information'!B414</f>
        <v>0</v>
      </c>
      <c r="C414" s="117">
        <f>'Initial Client Information'!C414</f>
        <v>0</v>
      </c>
      <c r="D414" s="118">
        <f>'Initial Client Information'!D414</f>
        <v>0</v>
      </c>
      <c r="E414" s="139">
        <f>'Initial Client Information'!E414</f>
        <v>0</v>
      </c>
      <c r="F414" s="140"/>
      <c r="G414" s="136"/>
      <c r="H414" s="136"/>
      <c r="I414" s="142"/>
      <c r="J414" s="176">
        <f>'Discharge Information'!F414</f>
        <v>0</v>
      </c>
      <c r="K414" s="87"/>
    </row>
    <row r="415" spans="1:11" ht="60" customHeight="1" x14ac:dyDescent="0.25">
      <c r="A415" s="1">
        <f t="shared" si="7"/>
        <v>403</v>
      </c>
      <c r="B415" s="116">
        <f>'Initial Client Information'!B415</f>
        <v>0</v>
      </c>
      <c r="C415" s="117">
        <f>'Initial Client Information'!C415</f>
        <v>0</v>
      </c>
      <c r="D415" s="118">
        <f>'Initial Client Information'!D415</f>
        <v>0</v>
      </c>
      <c r="E415" s="139">
        <f>'Initial Client Information'!E415</f>
        <v>0</v>
      </c>
      <c r="F415" s="140"/>
      <c r="G415" s="136"/>
      <c r="H415" s="136"/>
      <c r="I415" s="142"/>
      <c r="J415" s="176">
        <f>'Discharge Information'!F415</f>
        <v>0</v>
      </c>
      <c r="K415" s="87"/>
    </row>
    <row r="416" spans="1:11" ht="60" customHeight="1" x14ac:dyDescent="0.25">
      <c r="A416" s="1">
        <f t="shared" si="7"/>
        <v>404</v>
      </c>
      <c r="B416" s="116">
        <f>'Initial Client Information'!B416</f>
        <v>0</v>
      </c>
      <c r="C416" s="117">
        <f>'Initial Client Information'!C416</f>
        <v>0</v>
      </c>
      <c r="D416" s="118">
        <f>'Initial Client Information'!D416</f>
        <v>0</v>
      </c>
      <c r="E416" s="139">
        <f>'Initial Client Information'!E416</f>
        <v>0</v>
      </c>
      <c r="F416" s="140"/>
      <c r="G416" s="136"/>
      <c r="H416" s="136"/>
      <c r="I416" s="142"/>
      <c r="J416" s="176">
        <f>'Discharge Information'!F416</f>
        <v>0</v>
      </c>
      <c r="K416" s="87"/>
    </row>
    <row r="417" spans="1:11" ht="60" customHeight="1" x14ac:dyDescent="0.25">
      <c r="A417" s="1">
        <f t="shared" si="7"/>
        <v>405</v>
      </c>
      <c r="B417" s="116">
        <f>'Initial Client Information'!B417</f>
        <v>0</v>
      </c>
      <c r="C417" s="117">
        <f>'Initial Client Information'!C417</f>
        <v>0</v>
      </c>
      <c r="D417" s="118">
        <f>'Initial Client Information'!D417</f>
        <v>0</v>
      </c>
      <c r="E417" s="139">
        <f>'Initial Client Information'!E417</f>
        <v>0</v>
      </c>
      <c r="F417" s="140"/>
      <c r="G417" s="136"/>
      <c r="H417" s="136"/>
      <c r="I417" s="142"/>
      <c r="J417" s="176">
        <f>'Discharge Information'!F417</f>
        <v>0</v>
      </c>
      <c r="K417" s="87"/>
    </row>
    <row r="418" spans="1:11" ht="60" customHeight="1" x14ac:dyDescent="0.25">
      <c r="A418" s="1">
        <f t="shared" si="7"/>
        <v>406</v>
      </c>
      <c r="B418" s="116">
        <f>'Initial Client Information'!B418</f>
        <v>0</v>
      </c>
      <c r="C418" s="117">
        <f>'Initial Client Information'!C418</f>
        <v>0</v>
      </c>
      <c r="D418" s="118">
        <f>'Initial Client Information'!D418</f>
        <v>0</v>
      </c>
      <c r="E418" s="139">
        <f>'Initial Client Information'!E418</f>
        <v>0</v>
      </c>
      <c r="F418" s="140"/>
      <c r="G418" s="136"/>
      <c r="H418" s="136"/>
      <c r="I418" s="142"/>
      <c r="J418" s="176">
        <f>'Discharge Information'!F418</f>
        <v>0</v>
      </c>
      <c r="K418" s="87"/>
    </row>
    <row r="419" spans="1:11" ht="60" customHeight="1" x14ac:dyDescent="0.25">
      <c r="A419" s="1">
        <f t="shared" si="7"/>
        <v>407</v>
      </c>
      <c r="B419" s="116">
        <f>'Initial Client Information'!B419</f>
        <v>0</v>
      </c>
      <c r="C419" s="117">
        <f>'Initial Client Information'!C419</f>
        <v>0</v>
      </c>
      <c r="D419" s="118">
        <f>'Initial Client Information'!D419</f>
        <v>0</v>
      </c>
      <c r="E419" s="139">
        <f>'Initial Client Information'!E419</f>
        <v>0</v>
      </c>
      <c r="F419" s="140"/>
      <c r="G419" s="136"/>
      <c r="H419" s="136"/>
      <c r="I419" s="142"/>
      <c r="J419" s="176">
        <f>'Discharge Information'!F419</f>
        <v>0</v>
      </c>
      <c r="K419" s="87"/>
    </row>
    <row r="420" spans="1:11" ht="60" customHeight="1" x14ac:dyDescent="0.25">
      <c r="A420" s="1">
        <f t="shared" si="7"/>
        <v>408</v>
      </c>
      <c r="B420" s="116">
        <f>'Initial Client Information'!B420</f>
        <v>0</v>
      </c>
      <c r="C420" s="117">
        <f>'Initial Client Information'!C420</f>
        <v>0</v>
      </c>
      <c r="D420" s="118">
        <f>'Initial Client Information'!D420</f>
        <v>0</v>
      </c>
      <c r="E420" s="139">
        <f>'Initial Client Information'!E420</f>
        <v>0</v>
      </c>
      <c r="F420" s="140"/>
      <c r="G420" s="136"/>
      <c r="H420" s="136"/>
      <c r="I420" s="142"/>
      <c r="J420" s="176">
        <f>'Discharge Information'!F420</f>
        <v>0</v>
      </c>
      <c r="K420" s="87"/>
    </row>
    <row r="421" spans="1:11" ht="60" customHeight="1" x14ac:dyDescent="0.25">
      <c r="A421" s="1">
        <f t="shared" si="7"/>
        <v>409</v>
      </c>
      <c r="B421" s="116">
        <f>'Initial Client Information'!B421</f>
        <v>0</v>
      </c>
      <c r="C421" s="117">
        <f>'Initial Client Information'!C421</f>
        <v>0</v>
      </c>
      <c r="D421" s="118">
        <f>'Initial Client Information'!D421</f>
        <v>0</v>
      </c>
      <c r="E421" s="139">
        <f>'Initial Client Information'!E421</f>
        <v>0</v>
      </c>
      <c r="F421" s="140"/>
      <c r="G421" s="136"/>
      <c r="H421" s="136"/>
      <c r="I421" s="142"/>
      <c r="J421" s="176">
        <f>'Discharge Information'!F421</f>
        <v>0</v>
      </c>
      <c r="K421" s="87"/>
    </row>
    <row r="422" spans="1:11" ht="60" customHeight="1" x14ac:dyDescent="0.25">
      <c r="A422" s="1">
        <f t="shared" si="7"/>
        <v>410</v>
      </c>
      <c r="B422" s="116">
        <f>'Initial Client Information'!B422</f>
        <v>0</v>
      </c>
      <c r="C422" s="117">
        <f>'Initial Client Information'!C422</f>
        <v>0</v>
      </c>
      <c r="D422" s="118">
        <f>'Initial Client Information'!D422</f>
        <v>0</v>
      </c>
      <c r="E422" s="139">
        <f>'Initial Client Information'!E422</f>
        <v>0</v>
      </c>
      <c r="F422" s="140"/>
      <c r="G422" s="136"/>
      <c r="H422" s="136"/>
      <c r="I422" s="142"/>
      <c r="J422" s="176">
        <f>'Discharge Information'!F422</f>
        <v>0</v>
      </c>
      <c r="K422" s="87"/>
    </row>
    <row r="423" spans="1:11" ht="60" customHeight="1" x14ac:dyDescent="0.25">
      <c r="A423" s="1">
        <f t="shared" si="7"/>
        <v>411</v>
      </c>
      <c r="B423" s="116">
        <f>'Initial Client Information'!B423</f>
        <v>0</v>
      </c>
      <c r="C423" s="117">
        <f>'Initial Client Information'!C423</f>
        <v>0</v>
      </c>
      <c r="D423" s="118">
        <f>'Initial Client Information'!D423</f>
        <v>0</v>
      </c>
      <c r="E423" s="139">
        <f>'Initial Client Information'!E423</f>
        <v>0</v>
      </c>
      <c r="F423" s="140"/>
      <c r="G423" s="136"/>
      <c r="H423" s="136"/>
      <c r="I423" s="142"/>
      <c r="J423" s="176">
        <f>'Discharge Information'!F423</f>
        <v>0</v>
      </c>
      <c r="K423" s="87"/>
    </row>
    <row r="424" spans="1:11" ht="60" customHeight="1" x14ac:dyDescent="0.25">
      <c r="A424" s="1">
        <f t="shared" si="7"/>
        <v>412</v>
      </c>
      <c r="B424" s="116">
        <f>'Initial Client Information'!B424</f>
        <v>0</v>
      </c>
      <c r="C424" s="117">
        <f>'Initial Client Information'!C424</f>
        <v>0</v>
      </c>
      <c r="D424" s="118">
        <f>'Initial Client Information'!D424</f>
        <v>0</v>
      </c>
      <c r="E424" s="139">
        <f>'Initial Client Information'!E424</f>
        <v>0</v>
      </c>
      <c r="F424" s="140"/>
      <c r="G424" s="136"/>
      <c r="H424" s="136"/>
      <c r="I424" s="142"/>
      <c r="J424" s="176">
        <f>'Discharge Information'!F424</f>
        <v>0</v>
      </c>
      <c r="K424" s="87"/>
    </row>
    <row r="425" spans="1:11" ht="60" customHeight="1" x14ac:dyDescent="0.25">
      <c r="A425" s="1">
        <f t="shared" si="7"/>
        <v>413</v>
      </c>
      <c r="B425" s="116">
        <f>'Initial Client Information'!B425</f>
        <v>0</v>
      </c>
      <c r="C425" s="117">
        <f>'Initial Client Information'!C425</f>
        <v>0</v>
      </c>
      <c r="D425" s="118">
        <f>'Initial Client Information'!D425</f>
        <v>0</v>
      </c>
      <c r="E425" s="139">
        <f>'Initial Client Information'!E425</f>
        <v>0</v>
      </c>
      <c r="F425" s="140"/>
      <c r="G425" s="136"/>
      <c r="H425" s="136"/>
      <c r="I425" s="142"/>
      <c r="J425" s="176">
        <f>'Discharge Information'!F425</f>
        <v>0</v>
      </c>
      <c r="K425" s="87"/>
    </row>
    <row r="426" spans="1:11" ht="60" customHeight="1" x14ac:dyDescent="0.25">
      <c r="A426" s="1">
        <f t="shared" si="7"/>
        <v>414</v>
      </c>
      <c r="B426" s="116">
        <f>'Initial Client Information'!B426</f>
        <v>0</v>
      </c>
      <c r="C426" s="117">
        <f>'Initial Client Information'!C426</f>
        <v>0</v>
      </c>
      <c r="D426" s="118">
        <f>'Initial Client Information'!D426</f>
        <v>0</v>
      </c>
      <c r="E426" s="139">
        <f>'Initial Client Information'!E426</f>
        <v>0</v>
      </c>
      <c r="F426" s="140"/>
      <c r="G426" s="136"/>
      <c r="H426" s="136"/>
      <c r="I426" s="142"/>
      <c r="J426" s="176">
        <f>'Discharge Information'!F426</f>
        <v>0</v>
      </c>
      <c r="K426" s="87"/>
    </row>
    <row r="427" spans="1:11" ht="60" customHeight="1" x14ac:dyDescent="0.25">
      <c r="A427" s="1">
        <f t="shared" si="7"/>
        <v>415</v>
      </c>
      <c r="B427" s="116">
        <f>'Initial Client Information'!B427</f>
        <v>0</v>
      </c>
      <c r="C427" s="117">
        <f>'Initial Client Information'!C427</f>
        <v>0</v>
      </c>
      <c r="D427" s="118">
        <f>'Initial Client Information'!D427</f>
        <v>0</v>
      </c>
      <c r="E427" s="139">
        <f>'Initial Client Information'!E427</f>
        <v>0</v>
      </c>
      <c r="F427" s="140"/>
      <c r="G427" s="136"/>
      <c r="H427" s="136"/>
      <c r="I427" s="142"/>
      <c r="J427" s="176">
        <f>'Discharge Information'!F427</f>
        <v>0</v>
      </c>
      <c r="K427" s="87"/>
    </row>
    <row r="428" spans="1:11" ht="60" customHeight="1" x14ac:dyDescent="0.25">
      <c r="A428" s="1">
        <f t="shared" si="7"/>
        <v>416</v>
      </c>
      <c r="B428" s="116">
        <f>'Initial Client Information'!B428</f>
        <v>0</v>
      </c>
      <c r="C428" s="117">
        <f>'Initial Client Information'!C428</f>
        <v>0</v>
      </c>
      <c r="D428" s="118">
        <f>'Initial Client Information'!D428</f>
        <v>0</v>
      </c>
      <c r="E428" s="139">
        <f>'Initial Client Information'!E428</f>
        <v>0</v>
      </c>
      <c r="F428" s="140"/>
      <c r="G428" s="136"/>
      <c r="H428" s="136"/>
      <c r="I428" s="142"/>
      <c r="J428" s="176">
        <f>'Discharge Information'!F428</f>
        <v>0</v>
      </c>
      <c r="K428" s="87"/>
    </row>
    <row r="429" spans="1:11" ht="60" customHeight="1" x14ac:dyDescent="0.25">
      <c r="A429" s="1">
        <f t="shared" si="7"/>
        <v>417</v>
      </c>
      <c r="B429" s="116">
        <f>'Initial Client Information'!B429</f>
        <v>0</v>
      </c>
      <c r="C429" s="117">
        <f>'Initial Client Information'!C429</f>
        <v>0</v>
      </c>
      <c r="D429" s="118">
        <f>'Initial Client Information'!D429</f>
        <v>0</v>
      </c>
      <c r="E429" s="139">
        <f>'Initial Client Information'!E429</f>
        <v>0</v>
      </c>
      <c r="F429" s="140"/>
      <c r="G429" s="136"/>
      <c r="H429" s="136"/>
      <c r="I429" s="142"/>
      <c r="J429" s="176">
        <f>'Discharge Information'!F429</f>
        <v>0</v>
      </c>
      <c r="K429" s="87"/>
    </row>
    <row r="430" spans="1:11" ht="60" customHeight="1" x14ac:dyDescent="0.25">
      <c r="A430" s="1">
        <f t="shared" si="7"/>
        <v>418</v>
      </c>
      <c r="B430" s="116">
        <f>'Initial Client Information'!B430</f>
        <v>0</v>
      </c>
      <c r="C430" s="117">
        <f>'Initial Client Information'!C430</f>
        <v>0</v>
      </c>
      <c r="D430" s="118">
        <f>'Initial Client Information'!D430</f>
        <v>0</v>
      </c>
      <c r="E430" s="139">
        <f>'Initial Client Information'!E430</f>
        <v>0</v>
      </c>
      <c r="F430" s="140"/>
      <c r="G430" s="136"/>
      <c r="H430" s="136"/>
      <c r="I430" s="142"/>
      <c r="J430" s="176">
        <f>'Discharge Information'!F430</f>
        <v>0</v>
      </c>
      <c r="K430" s="87"/>
    </row>
    <row r="431" spans="1:11" ht="60" customHeight="1" x14ac:dyDescent="0.25">
      <c r="A431" s="1">
        <f t="shared" si="7"/>
        <v>419</v>
      </c>
      <c r="B431" s="116">
        <f>'Initial Client Information'!B431</f>
        <v>0</v>
      </c>
      <c r="C431" s="117">
        <f>'Initial Client Information'!C431</f>
        <v>0</v>
      </c>
      <c r="D431" s="118">
        <f>'Initial Client Information'!D431</f>
        <v>0</v>
      </c>
      <c r="E431" s="139">
        <f>'Initial Client Information'!E431</f>
        <v>0</v>
      </c>
      <c r="F431" s="140"/>
      <c r="G431" s="136"/>
      <c r="H431" s="136"/>
      <c r="I431" s="142"/>
      <c r="J431" s="176">
        <f>'Discharge Information'!F431</f>
        <v>0</v>
      </c>
      <c r="K431" s="87"/>
    </row>
    <row r="432" spans="1:11" ht="60" customHeight="1" x14ac:dyDescent="0.25">
      <c r="A432" s="1">
        <f t="shared" si="7"/>
        <v>420</v>
      </c>
      <c r="B432" s="116">
        <f>'Initial Client Information'!B432</f>
        <v>0</v>
      </c>
      <c r="C432" s="117">
        <f>'Initial Client Information'!C432</f>
        <v>0</v>
      </c>
      <c r="D432" s="118">
        <f>'Initial Client Information'!D432</f>
        <v>0</v>
      </c>
      <c r="E432" s="139">
        <f>'Initial Client Information'!E432</f>
        <v>0</v>
      </c>
      <c r="F432" s="140"/>
      <c r="G432" s="136"/>
      <c r="H432" s="136"/>
      <c r="I432" s="142"/>
      <c r="J432" s="176">
        <f>'Discharge Information'!F432</f>
        <v>0</v>
      </c>
      <c r="K432" s="87"/>
    </row>
    <row r="433" spans="1:11" ht="60" customHeight="1" x14ac:dyDescent="0.25">
      <c r="A433" s="1">
        <f t="shared" si="7"/>
        <v>421</v>
      </c>
      <c r="B433" s="116">
        <f>'Initial Client Information'!B433</f>
        <v>0</v>
      </c>
      <c r="C433" s="117">
        <f>'Initial Client Information'!C433</f>
        <v>0</v>
      </c>
      <c r="D433" s="118">
        <f>'Initial Client Information'!D433</f>
        <v>0</v>
      </c>
      <c r="E433" s="139">
        <f>'Initial Client Information'!E433</f>
        <v>0</v>
      </c>
      <c r="F433" s="140"/>
      <c r="G433" s="136"/>
      <c r="H433" s="136"/>
      <c r="I433" s="142"/>
      <c r="J433" s="176">
        <f>'Discharge Information'!F433</f>
        <v>0</v>
      </c>
      <c r="K433" s="87"/>
    </row>
    <row r="434" spans="1:11" ht="60" customHeight="1" x14ac:dyDescent="0.25">
      <c r="A434" s="1">
        <f t="shared" si="7"/>
        <v>422</v>
      </c>
      <c r="B434" s="116">
        <f>'Initial Client Information'!B434</f>
        <v>0</v>
      </c>
      <c r="C434" s="117">
        <f>'Initial Client Information'!C434</f>
        <v>0</v>
      </c>
      <c r="D434" s="118">
        <f>'Initial Client Information'!D434</f>
        <v>0</v>
      </c>
      <c r="E434" s="139">
        <f>'Initial Client Information'!E434</f>
        <v>0</v>
      </c>
      <c r="F434" s="140"/>
      <c r="G434" s="136"/>
      <c r="H434" s="136"/>
      <c r="I434" s="142"/>
      <c r="J434" s="176">
        <f>'Discharge Information'!F434</f>
        <v>0</v>
      </c>
      <c r="K434" s="87"/>
    </row>
    <row r="435" spans="1:11" ht="60" customHeight="1" x14ac:dyDescent="0.25">
      <c r="A435" s="1">
        <f t="shared" si="7"/>
        <v>423</v>
      </c>
      <c r="B435" s="116">
        <f>'Initial Client Information'!B435</f>
        <v>0</v>
      </c>
      <c r="C435" s="117">
        <f>'Initial Client Information'!C435</f>
        <v>0</v>
      </c>
      <c r="D435" s="118">
        <f>'Initial Client Information'!D435</f>
        <v>0</v>
      </c>
      <c r="E435" s="139">
        <f>'Initial Client Information'!E435</f>
        <v>0</v>
      </c>
      <c r="F435" s="140"/>
      <c r="G435" s="136"/>
      <c r="H435" s="136"/>
      <c r="I435" s="142"/>
      <c r="J435" s="176">
        <f>'Discharge Information'!F435</f>
        <v>0</v>
      </c>
      <c r="K435" s="87"/>
    </row>
    <row r="436" spans="1:11" ht="60" customHeight="1" x14ac:dyDescent="0.25">
      <c r="A436" s="1">
        <f t="shared" si="7"/>
        <v>424</v>
      </c>
      <c r="B436" s="116">
        <f>'Initial Client Information'!B436</f>
        <v>0</v>
      </c>
      <c r="C436" s="117">
        <f>'Initial Client Information'!C436</f>
        <v>0</v>
      </c>
      <c r="D436" s="118">
        <f>'Initial Client Information'!D436</f>
        <v>0</v>
      </c>
      <c r="E436" s="139">
        <f>'Initial Client Information'!E436</f>
        <v>0</v>
      </c>
      <c r="F436" s="140"/>
      <c r="G436" s="136"/>
      <c r="H436" s="136"/>
      <c r="I436" s="142"/>
      <c r="J436" s="176">
        <f>'Discharge Information'!F436</f>
        <v>0</v>
      </c>
      <c r="K436" s="87"/>
    </row>
    <row r="437" spans="1:11" ht="60" customHeight="1" x14ac:dyDescent="0.25">
      <c r="A437" s="1">
        <f t="shared" si="7"/>
        <v>425</v>
      </c>
      <c r="B437" s="116">
        <f>'Initial Client Information'!B437</f>
        <v>0</v>
      </c>
      <c r="C437" s="117">
        <f>'Initial Client Information'!C437</f>
        <v>0</v>
      </c>
      <c r="D437" s="118">
        <f>'Initial Client Information'!D437</f>
        <v>0</v>
      </c>
      <c r="E437" s="139">
        <f>'Initial Client Information'!E437</f>
        <v>0</v>
      </c>
      <c r="F437" s="140"/>
      <c r="G437" s="136"/>
      <c r="H437" s="136"/>
      <c r="I437" s="142"/>
      <c r="J437" s="176">
        <f>'Discharge Information'!F437</f>
        <v>0</v>
      </c>
      <c r="K437" s="87"/>
    </row>
    <row r="438" spans="1:11" ht="60" customHeight="1" x14ac:dyDescent="0.25">
      <c r="A438" s="1">
        <f t="shared" si="7"/>
        <v>426</v>
      </c>
      <c r="B438" s="116">
        <f>'Initial Client Information'!B438</f>
        <v>0</v>
      </c>
      <c r="C438" s="117">
        <f>'Initial Client Information'!C438</f>
        <v>0</v>
      </c>
      <c r="D438" s="118">
        <f>'Initial Client Information'!D438</f>
        <v>0</v>
      </c>
      <c r="E438" s="139">
        <f>'Initial Client Information'!E438</f>
        <v>0</v>
      </c>
      <c r="F438" s="140"/>
      <c r="G438" s="136"/>
      <c r="H438" s="136"/>
      <c r="I438" s="142"/>
      <c r="J438" s="176">
        <f>'Discharge Information'!F438</f>
        <v>0</v>
      </c>
      <c r="K438" s="87"/>
    </row>
    <row r="439" spans="1:11" ht="60" customHeight="1" x14ac:dyDescent="0.25">
      <c r="A439" s="1">
        <f t="shared" si="7"/>
        <v>427</v>
      </c>
      <c r="B439" s="116">
        <f>'Initial Client Information'!B439</f>
        <v>0</v>
      </c>
      <c r="C439" s="117">
        <f>'Initial Client Information'!C439</f>
        <v>0</v>
      </c>
      <c r="D439" s="118">
        <f>'Initial Client Information'!D439</f>
        <v>0</v>
      </c>
      <c r="E439" s="139">
        <f>'Initial Client Information'!E439</f>
        <v>0</v>
      </c>
      <c r="F439" s="140"/>
      <c r="G439" s="136"/>
      <c r="H439" s="136"/>
      <c r="I439" s="142"/>
      <c r="J439" s="176">
        <f>'Discharge Information'!F439</f>
        <v>0</v>
      </c>
      <c r="K439" s="87"/>
    </row>
    <row r="440" spans="1:11" ht="60" customHeight="1" x14ac:dyDescent="0.25">
      <c r="A440" s="1">
        <f t="shared" si="7"/>
        <v>428</v>
      </c>
      <c r="B440" s="116">
        <f>'Initial Client Information'!B440</f>
        <v>0</v>
      </c>
      <c r="C440" s="117">
        <f>'Initial Client Information'!C440</f>
        <v>0</v>
      </c>
      <c r="D440" s="118">
        <f>'Initial Client Information'!D440</f>
        <v>0</v>
      </c>
      <c r="E440" s="139">
        <f>'Initial Client Information'!E440</f>
        <v>0</v>
      </c>
      <c r="F440" s="140"/>
      <c r="G440" s="136"/>
      <c r="H440" s="136"/>
      <c r="I440" s="142"/>
      <c r="J440" s="176">
        <f>'Discharge Information'!F440</f>
        <v>0</v>
      </c>
      <c r="K440" s="87"/>
    </row>
    <row r="441" spans="1:11" ht="60" customHeight="1" x14ac:dyDescent="0.25">
      <c r="A441" s="1">
        <f t="shared" si="7"/>
        <v>429</v>
      </c>
      <c r="B441" s="116">
        <f>'Initial Client Information'!B441</f>
        <v>0</v>
      </c>
      <c r="C441" s="117">
        <f>'Initial Client Information'!C441</f>
        <v>0</v>
      </c>
      <c r="D441" s="118">
        <f>'Initial Client Information'!D441</f>
        <v>0</v>
      </c>
      <c r="E441" s="139">
        <f>'Initial Client Information'!E441</f>
        <v>0</v>
      </c>
      <c r="F441" s="140"/>
      <c r="G441" s="136"/>
      <c r="H441" s="136"/>
      <c r="I441" s="142"/>
      <c r="J441" s="176">
        <f>'Discharge Information'!F441</f>
        <v>0</v>
      </c>
      <c r="K441" s="87"/>
    </row>
    <row r="442" spans="1:11" ht="60" customHeight="1" x14ac:dyDescent="0.25">
      <c r="A442" s="1">
        <f t="shared" si="7"/>
        <v>430</v>
      </c>
      <c r="B442" s="116">
        <f>'Initial Client Information'!B442</f>
        <v>0</v>
      </c>
      <c r="C442" s="117">
        <f>'Initial Client Information'!C442</f>
        <v>0</v>
      </c>
      <c r="D442" s="118">
        <f>'Initial Client Information'!D442</f>
        <v>0</v>
      </c>
      <c r="E442" s="139">
        <f>'Initial Client Information'!E442</f>
        <v>0</v>
      </c>
      <c r="F442" s="140"/>
      <c r="G442" s="136"/>
      <c r="H442" s="136"/>
      <c r="I442" s="142"/>
      <c r="J442" s="176">
        <f>'Discharge Information'!F442</f>
        <v>0</v>
      </c>
      <c r="K442" s="87"/>
    </row>
    <row r="443" spans="1:11" ht="60" customHeight="1" x14ac:dyDescent="0.25">
      <c r="A443" s="1">
        <f t="shared" si="7"/>
        <v>431</v>
      </c>
      <c r="B443" s="116">
        <f>'Initial Client Information'!B443</f>
        <v>0</v>
      </c>
      <c r="C443" s="117">
        <f>'Initial Client Information'!C443</f>
        <v>0</v>
      </c>
      <c r="D443" s="118">
        <f>'Initial Client Information'!D443</f>
        <v>0</v>
      </c>
      <c r="E443" s="139">
        <f>'Initial Client Information'!E443</f>
        <v>0</v>
      </c>
      <c r="F443" s="140"/>
      <c r="G443" s="136"/>
      <c r="H443" s="136"/>
      <c r="I443" s="142"/>
      <c r="J443" s="176">
        <f>'Discharge Information'!F443</f>
        <v>0</v>
      </c>
      <c r="K443" s="87"/>
    </row>
    <row r="444" spans="1:11" ht="60" customHeight="1" x14ac:dyDescent="0.25">
      <c r="A444" s="1">
        <f t="shared" si="7"/>
        <v>432</v>
      </c>
      <c r="B444" s="116">
        <f>'Initial Client Information'!B444</f>
        <v>0</v>
      </c>
      <c r="C444" s="117">
        <f>'Initial Client Information'!C444</f>
        <v>0</v>
      </c>
      <c r="D444" s="118">
        <f>'Initial Client Information'!D444</f>
        <v>0</v>
      </c>
      <c r="E444" s="139">
        <f>'Initial Client Information'!E444</f>
        <v>0</v>
      </c>
      <c r="F444" s="140"/>
      <c r="G444" s="136"/>
      <c r="H444" s="136"/>
      <c r="I444" s="142"/>
      <c r="J444" s="176">
        <f>'Discharge Information'!F444</f>
        <v>0</v>
      </c>
      <c r="K444" s="87"/>
    </row>
    <row r="445" spans="1:11" ht="60" customHeight="1" x14ac:dyDescent="0.25">
      <c r="A445" s="1">
        <f t="shared" si="7"/>
        <v>433</v>
      </c>
      <c r="B445" s="116">
        <f>'Initial Client Information'!B445</f>
        <v>0</v>
      </c>
      <c r="C445" s="117">
        <f>'Initial Client Information'!C445</f>
        <v>0</v>
      </c>
      <c r="D445" s="118">
        <f>'Initial Client Information'!D445</f>
        <v>0</v>
      </c>
      <c r="E445" s="139">
        <f>'Initial Client Information'!E445</f>
        <v>0</v>
      </c>
      <c r="F445" s="140"/>
      <c r="G445" s="136"/>
      <c r="H445" s="136"/>
      <c r="I445" s="142"/>
      <c r="J445" s="176">
        <f>'Discharge Information'!F445</f>
        <v>0</v>
      </c>
      <c r="K445" s="87"/>
    </row>
    <row r="446" spans="1:11" ht="60" customHeight="1" x14ac:dyDescent="0.25">
      <c r="A446" s="1">
        <f t="shared" si="7"/>
        <v>434</v>
      </c>
      <c r="B446" s="116">
        <f>'Initial Client Information'!B446</f>
        <v>0</v>
      </c>
      <c r="C446" s="117">
        <f>'Initial Client Information'!C446</f>
        <v>0</v>
      </c>
      <c r="D446" s="118">
        <f>'Initial Client Information'!D446</f>
        <v>0</v>
      </c>
      <c r="E446" s="139">
        <f>'Initial Client Information'!E446</f>
        <v>0</v>
      </c>
      <c r="F446" s="140"/>
      <c r="G446" s="136"/>
      <c r="H446" s="136"/>
      <c r="I446" s="142"/>
      <c r="J446" s="176">
        <f>'Discharge Information'!F446</f>
        <v>0</v>
      </c>
      <c r="K446" s="87"/>
    </row>
    <row r="447" spans="1:11" ht="60" customHeight="1" x14ac:dyDescent="0.25">
      <c r="A447" s="1">
        <f t="shared" si="7"/>
        <v>435</v>
      </c>
      <c r="B447" s="116">
        <f>'Initial Client Information'!B447</f>
        <v>0</v>
      </c>
      <c r="C447" s="117">
        <f>'Initial Client Information'!C447</f>
        <v>0</v>
      </c>
      <c r="D447" s="118">
        <f>'Initial Client Information'!D447</f>
        <v>0</v>
      </c>
      <c r="E447" s="139">
        <f>'Initial Client Information'!E447</f>
        <v>0</v>
      </c>
      <c r="F447" s="140"/>
      <c r="G447" s="136"/>
      <c r="H447" s="136"/>
      <c r="I447" s="142"/>
      <c r="J447" s="176">
        <f>'Discharge Information'!F447</f>
        <v>0</v>
      </c>
      <c r="K447" s="87"/>
    </row>
    <row r="448" spans="1:11" ht="60" customHeight="1" x14ac:dyDescent="0.25">
      <c r="A448" s="1">
        <f t="shared" si="7"/>
        <v>436</v>
      </c>
      <c r="B448" s="116">
        <f>'Initial Client Information'!B448</f>
        <v>0</v>
      </c>
      <c r="C448" s="117">
        <f>'Initial Client Information'!C448</f>
        <v>0</v>
      </c>
      <c r="D448" s="118">
        <f>'Initial Client Information'!D448</f>
        <v>0</v>
      </c>
      <c r="E448" s="139">
        <f>'Initial Client Information'!E448</f>
        <v>0</v>
      </c>
      <c r="F448" s="140"/>
      <c r="G448" s="136"/>
      <c r="H448" s="136"/>
      <c r="I448" s="142"/>
      <c r="J448" s="176">
        <f>'Discharge Information'!F448</f>
        <v>0</v>
      </c>
      <c r="K448" s="87"/>
    </row>
    <row r="449" spans="1:11" ht="60" customHeight="1" x14ac:dyDescent="0.25">
      <c r="A449" s="1">
        <f t="shared" si="7"/>
        <v>437</v>
      </c>
      <c r="B449" s="116">
        <f>'Initial Client Information'!B449</f>
        <v>0</v>
      </c>
      <c r="C449" s="117">
        <f>'Initial Client Information'!C449</f>
        <v>0</v>
      </c>
      <c r="D449" s="118">
        <f>'Initial Client Information'!D449</f>
        <v>0</v>
      </c>
      <c r="E449" s="139">
        <f>'Initial Client Information'!E449</f>
        <v>0</v>
      </c>
      <c r="F449" s="140"/>
      <c r="G449" s="136"/>
      <c r="H449" s="136"/>
      <c r="I449" s="142"/>
      <c r="J449" s="176">
        <f>'Discharge Information'!F449</f>
        <v>0</v>
      </c>
      <c r="K449" s="87"/>
    </row>
    <row r="450" spans="1:11" ht="60" customHeight="1" x14ac:dyDescent="0.25">
      <c r="A450" s="1">
        <f t="shared" si="7"/>
        <v>438</v>
      </c>
      <c r="B450" s="116">
        <f>'Initial Client Information'!B450</f>
        <v>0</v>
      </c>
      <c r="C450" s="117">
        <f>'Initial Client Information'!C450</f>
        <v>0</v>
      </c>
      <c r="D450" s="118">
        <f>'Initial Client Information'!D450</f>
        <v>0</v>
      </c>
      <c r="E450" s="139">
        <f>'Initial Client Information'!E450</f>
        <v>0</v>
      </c>
      <c r="F450" s="140"/>
      <c r="G450" s="136"/>
      <c r="H450" s="136"/>
      <c r="I450" s="142"/>
      <c r="J450" s="176">
        <f>'Discharge Information'!F450</f>
        <v>0</v>
      </c>
      <c r="K450" s="87"/>
    </row>
    <row r="451" spans="1:11" ht="60" customHeight="1" x14ac:dyDescent="0.25">
      <c r="A451" s="1">
        <f t="shared" si="7"/>
        <v>439</v>
      </c>
      <c r="B451" s="116">
        <f>'Initial Client Information'!B451</f>
        <v>0</v>
      </c>
      <c r="C451" s="117">
        <f>'Initial Client Information'!C451</f>
        <v>0</v>
      </c>
      <c r="D451" s="118">
        <f>'Initial Client Information'!D451</f>
        <v>0</v>
      </c>
      <c r="E451" s="139">
        <f>'Initial Client Information'!E451</f>
        <v>0</v>
      </c>
      <c r="F451" s="140"/>
      <c r="G451" s="136"/>
      <c r="H451" s="136"/>
      <c r="I451" s="142"/>
      <c r="J451" s="176">
        <f>'Discharge Information'!F451</f>
        <v>0</v>
      </c>
      <c r="K451" s="87"/>
    </row>
    <row r="452" spans="1:11" ht="60" customHeight="1" x14ac:dyDescent="0.25">
      <c r="A452" s="1">
        <f t="shared" si="7"/>
        <v>440</v>
      </c>
      <c r="B452" s="116">
        <f>'Initial Client Information'!B452</f>
        <v>0</v>
      </c>
      <c r="C452" s="117">
        <f>'Initial Client Information'!C452</f>
        <v>0</v>
      </c>
      <c r="D452" s="118">
        <f>'Initial Client Information'!D452</f>
        <v>0</v>
      </c>
      <c r="E452" s="139">
        <f>'Initial Client Information'!E452</f>
        <v>0</v>
      </c>
      <c r="F452" s="140"/>
      <c r="G452" s="136"/>
      <c r="H452" s="136"/>
      <c r="I452" s="142"/>
      <c r="J452" s="176">
        <f>'Discharge Information'!F452</f>
        <v>0</v>
      </c>
      <c r="K452" s="87"/>
    </row>
    <row r="453" spans="1:11" ht="60" customHeight="1" x14ac:dyDescent="0.25">
      <c r="A453" s="1">
        <f t="shared" si="7"/>
        <v>441</v>
      </c>
      <c r="B453" s="116">
        <f>'Initial Client Information'!B453</f>
        <v>0</v>
      </c>
      <c r="C453" s="117">
        <f>'Initial Client Information'!C453</f>
        <v>0</v>
      </c>
      <c r="D453" s="118">
        <f>'Initial Client Information'!D453</f>
        <v>0</v>
      </c>
      <c r="E453" s="139">
        <f>'Initial Client Information'!E453</f>
        <v>0</v>
      </c>
      <c r="F453" s="140"/>
      <c r="G453" s="136"/>
      <c r="H453" s="136"/>
      <c r="I453" s="142"/>
      <c r="J453" s="176">
        <f>'Discharge Information'!F453</f>
        <v>0</v>
      </c>
      <c r="K453" s="87"/>
    </row>
    <row r="454" spans="1:11" ht="60" customHeight="1" x14ac:dyDescent="0.25">
      <c r="A454" s="1">
        <f t="shared" si="7"/>
        <v>442</v>
      </c>
      <c r="B454" s="116">
        <f>'Initial Client Information'!B454</f>
        <v>0</v>
      </c>
      <c r="C454" s="117">
        <f>'Initial Client Information'!C454</f>
        <v>0</v>
      </c>
      <c r="D454" s="118">
        <f>'Initial Client Information'!D454</f>
        <v>0</v>
      </c>
      <c r="E454" s="139">
        <f>'Initial Client Information'!E454</f>
        <v>0</v>
      </c>
      <c r="F454" s="140"/>
      <c r="G454" s="136"/>
      <c r="H454" s="136"/>
      <c r="I454" s="142"/>
      <c r="J454" s="176">
        <f>'Discharge Information'!F454</f>
        <v>0</v>
      </c>
      <c r="K454" s="87"/>
    </row>
    <row r="455" spans="1:11" ht="60" customHeight="1" x14ac:dyDescent="0.25">
      <c r="A455" s="1">
        <f t="shared" si="7"/>
        <v>443</v>
      </c>
      <c r="B455" s="116">
        <f>'Initial Client Information'!B455</f>
        <v>0</v>
      </c>
      <c r="C455" s="117">
        <f>'Initial Client Information'!C455</f>
        <v>0</v>
      </c>
      <c r="D455" s="118">
        <f>'Initial Client Information'!D455</f>
        <v>0</v>
      </c>
      <c r="E455" s="139">
        <f>'Initial Client Information'!E455</f>
        <v>0</v>
      </c>
      <c r="F455" s="140"/>
      <c r="G455" s="136"/>
      <c r="H455" s="136"/>
      <c r="I455" s="142"/>
      <c r="J455" s="176">
        <f>'Discharge Information'!F455</f>
        <v>0</v>
      </c>
      <c r="K455" s="87"/>
    </row>
    <row r="456" spans="1:11" ht="60" customHeight="1" x14ac:dyDescent="0.25">
      <c r="A456" s="1">
        <f t="shared" si="7"/>
        <v>444</v>
      </c>
      <c r="B456" s="116">
        <f>'Initial Client Information'!B456</f>
        <v>0</v>
      </c>
      <c r="C456" s="117">
        <f>'Initial Client Information'!C456</f>
        <v>0</v>
      </c>
      <c r="D456" s="118">
        <f>'Initial Client Information'!D456</f>
        <v>0</v>
      </c>
      <c r="E456" s="139">
        <f>'Initial Client Information'!E456</f>
        <v>0</v>
      </c>
      <c r="F456" s="140"/>
      <c r="G456" s="136"/>
      <c r="H456" s="136"/>
      <c r="I456" s="142"/>
      <c r="J456" s="176">
        <f>'Discharge Information'!F456</f>
        <v>0</v>
      </c>
      <c r="K456" s="87"/>
    </row>
    <row r="457" spans="1:11" ht="60" customHeight="1" x14ac:dyDescent="0.25">
      <c r="A457" s="1">
        <f t="shared" si="7"/>
        <v>445</v>
      </c>
      <c r="B457" s="116">
        <f>'Initial Client Information'!B457</f>
        <v>0</v>
      </c>
      <c r="C457" s="117">
        <f>'Initial Client Information'!C457</f>
        <v>0</v>
      </c>
      <c r="D457" s="118">
        <f>'Initial Client Information'!D457</f>
        <v>0</v>
      </c>
      <c r="E457" s="139">
        <f>'Initial Client Information'!E457</f>
        <v>0</v>
      </c>
      <c r="F457" s="140"/>
      <c r="G457" s="136"/>
      <c r="H457" s="136"/>
      <c r="I457" s="142"/>
      <c r="J457" s="176">
        <f>'Discharge Information'!F457</f>
        <v>0</v>
      </c>
      <c r="K457" s="87"/>
    </row>
    <row r="458" spans="1:11" ht="60" customHeight="1" x14ac:dyDescent="0.25">
      <c r="A458" s="1">
        <f t="shared" si="7"/>
        <v>446</v>
      </c>
      <c r="B458" s="116">
        <f>'Initial Client Information'!B458</f>
        <v>0</v>
      </c>
      <c r="C458" s="117">
        <f>'Initial Client Information'!C458</f>
        <v>0</v>
      </c>
      <c r="D458" s="118">
        <f>'Initial Client Information'!D458</f>
        <v>0</v>
      </c>
      <c r="E458" s="139">
        <f>'Initial Client Information'!E458</f>
        <v>0</v>
      </c>
      <c r="F458" s="140"/>
      <c r="G458" s="136"/>
      <c r="H458" s="136"/>
      <c r="I458" s="142"/>
      <c r="J458" s="176">
        <f>'Discharge Information'!F458</f>
        <v>0</v>
      </c>
      <c r="K458" s="87"/>
    </row>
    <row r="459" spans="1:11" ht="60" customHeight="1" x14ac:dyDescent="0.25">
      <c r="A459" s="1">
        <f t="shared" si="7"/>
        <v>447</v>
      </c>
      <c r="B459" s="116">
        <f>'Initial Client Information'!B459</f>
        <v>0</v>
      </c>
      <c r="C459" s="117">
        <f>'Initial Client Information'!C459</f>
        <v>0</v>
      </c>
      <c r="D459" s="118">
        <f>'Initial Client Information'!D459</f>
        <v>0</v>
      </c>
      <c r="E459" s="139">
        <f>'Initial Client Information'!E459</f>
        <v>0</v>
      </c>
      <c r="F459" s="140"/>
      <c r="G459" s="136"/>
      <c r="H459" s="136"/>
      <c r="I459" s="142"/>
      <c r="J459" s="176">
        <f>'Discharge Information'!F459</f>
        <v>0</v>
      </c>
      <c r="K459" s="87"/>
    </row>
    <row r="460" spans="1:11" ht="60" customHeight="1" x14ac:dyDescent="0.25">
      <c r="A460" s="1">
        <f t="shared" si="7"/>
        <v>448</v>
      </c>
      <c r="B460" s="116">
        <f>'Initial Client Information'!B460</f>
        <v>0</v>
      </c>
      <c r="C460" s="117">
        <f>'Initial Client Information'!C460</f>
        <v>0</v>
      </c>
      <c r="D460" s="118">
        <f>'Initial Client Information'!D460</f>
        <v>0</v>
      </c>
      <c r="E460" s="139">
        <f>'Initial Client Information'!E460</f>
        <v>0</v>
      </c>
      <c r="F460" s="140"/>
      <c r="G460" s="136"/>
      <c r="H460" s="136"/>
      <c r="I460" s="142"/>
      <c r="J460" s="176">
        <f>'Discharge Information'!F460</f>
        <v>0</v>
      </c>
      <c r="K460" s="87"/>
    </row>
    <row r="461" spans="1:11" ht="60" customHeight="1" x14ac:dyDescent="0.25">
      <c r="A461" s="1">
        <f t="shared" si="7"/>
        <v>449</v>
      </c>
      <c r="B461" s="116">
        <f>'Initial Client Information'!B461</f>
        <v>0</v>
      </c>
      <c r="C461" s="117">
        <f>'Initial Client Information'!C461</f>
        <v>0</v>
      </c>
      <c r="D461" s="118">
        <f>'Initial Client Information'!D461</f>
        <v>0</v>
      </c>
      <c r="E461" s="139">
        <f>'Initial Client Information'!E461</f>
        <v>0</v>
      </c>
      <c r="F461" s="140"/>
      <c r="G461" s="136"/>
      <c r="H461" s="136"/>
      <c r="I461" s="142"/>
      <c r="J461" s="176">
        <f>'Discharge Information'!F461</f>
        <v>0</v>
      </c>
      <c r="K461" s="87"/>
    </row>
    <row r="462" spans="1:11" ht="60" customHeight="1" x14ac:dyDescent="0.25">
      <c r="A462" s="1">
        <f t="shared" ref="A462:A512" si="8">ROW(A450)</f>
        <v>450</v>
      </c>
      <c r="B462" s="116">
        <f>'Initial Client Information'!B462</f>
        <v>0</v>
      </c>
      <c r="C462" s="117">
        <f>'Initial Client Information'!C462</f>
        <v>0</v>
      </c>
      <c r="D462" s="118">
        <f>'Initial Client Information'!D462</f>
        <v>0</v>
      </c>
      <c r="E462" s="139">
        <f>'Initial Client Information'!E462</f>
        <v>0</v>
      </c>
      <c r="F462" s="140"/>
      <c r="G462" s="136"/>
      <c r="H462" s="136"/>
      <c r="I462" s="142"/>
      <c r="J462" s="176">
        <f>'Discharge Information'!F462</f>
        <v>0</v>
      </c>
      <c r="K462" s="87"/>
    </row>
    <row r="463" spans="1:11" ht="60" customHeight="1" x14ac:dyDescent="0.25">
      <c r="A463" s="1">
        <f t="shared" si="8"/>
        <v>451</v>
      </c>
      <c r="B463" s="116">
        <f>'Initial Client Information'!B463</f>
        <v>0</v>
      </c>
      <c r="C463" s="117">
        <f>'Initial Client Information'!C463</f>
        <v>0</v>
      </c>
      <c r="D463" s="118">
        <f>'Initial Client Information'!D463</f>
        <v>0</v>
      </c>
      <c r="E463" s="139">
        <f>'Initial Client Information'!E463</f>
        <v>0</v>
      </c>
      <c r="F463" s="140"/>
      <c r="G463" s="136"/>
      <c r="H463" s="136"/>
      <c r="I463" s="142"/>
      <c r="J463" s="176">
        <f>'Discharge Information'!F463</f>
        <v>0</v>
      </c>
      <c r="K463" s="87"/>
    </row>
    <row r="464" spans="1:11" ht="60" customHeight="1" x14ac:dyDescent="0.25">
      <c r="A464" s="1">
        <f t="shared" si="8"/>
        <v>452</v>
      </c>
      <c r="B464" s="116">
        <f>'Initial Client Information'!B464</f>
        <v>0</v>
      </c>
      <c r="C464" s="117">
        <f>'Initial Client Information'!C464</f>
        <v>0</v>
      </c>
      <c r="D464" s="118">
        <f>'Initial Client Information'!D464</f>
        <v>0</v>
      </c>
      <c r="E464" s="139">
        <f>'Initial Client Information'!E464</f>
        <v>0</v>
      </c>
      <c r="F464" s="140"/>
      <c r="G464" s="136"/>
      <c r="H464" s="136"/>
      <c r="I464" s="142"/>
      <c r="J464" s="176">
        <f>'Discharge Information'!F464</f>
        <v>0</v>
      </c>
      <c r="K464" s="87"/>
    </row>
    <row r="465" spans="1:11" ht="60" customHeight="1" x14ac:dyDescent="0.25">
      <c r="A465" s="1">
        <f t="shared" si="8"/>
        <v>453</v>
      </c>
      <c r="B465" s="116">
        <f>'Initial Client Information'!B465</f>
        <v>0</v>
      </c>
      <c r="C465" s="117">
        <f>'Initial Client Information'!C465</f>
        <v>0</v>
      </c>
      <c r="D465" s="118">
        <f>'Initial Client Information'!D465</f>
        <v>0</v>
      </c>
      <c r="E465" s="139">
        <f>'Initial Client Information'!E465</f>
        <v>0</v>
      </c>
      <c r="F465" s="140"/>
      <c r="G465" s="136"/>
      <c r="H465" s="136"/>
      <c r="I465" s="142"/>
      <c r="J465" s="176">
        <f>'Discharge Information'!F465</f>
        <v>0</v>
      </c>
      <c r="K465" s="87"/>
    </row>
    <row r="466" spans="1:11" ht="60" customHeight="1" x14ac:dyDescent="0.25">
      <c r="A466" s="1">
        <f t="shared" si="8"/>
        <v>454</v>
      </c>
      <c r="B466" s="116">
        <f>'Initial Client Information'!B466</f>
        <v>0</v>
      </c>
      <c r="C466" s="117">
        <f>'Initial Client Information'!C466</f>
        <v>0</v>
      </c>
      <c r="D466" s="118">
        <f>'Initial Client Information'!D466</f>
        <v>0</v>
      </c>
      <c r="E466" s="139">
        <f>'Initial Client Information'!E466</f>
        <v>0</v>
      </c>
      <c r="F466" s="140"/>
      <c r="G466" s="136"/>
      <c r="H466" s="136"/>
      <c r="I466" s="142"/>
      <c r="J466" s="176">
        <f>'Discharge Information'!F466</f>
        <v>0</v>
      </c>
      <c r="K466" s="87"/>
    </row>
    <row r="467" spans="1:11" ht="60" customHeight="1" x14ac:dyDescent="0.25">
      <c r="A467" s="1">
        <f t="shared" si="8"/>
        <v>455</v>
      </c>
      <c r="B467" s="116">
        <f>'Initial Client Information'!B467</f>
        <v>0</v>
      </c>
      <c r="C467" s="117">
        <f>'Initial Client Information'!C467</f>
        <v>0</v>
      </c>
      <c r="D467" s="118">
        <f>'Initial Client Information'!D467</f>
        <v>0</v>
      </c>
      <c r="E467" s="139">
        <f>'Initial Client Information'!E467</f>
        <v>0</v>
      </c>
      <c r="F467" s="140"/>
      <c r="G467" s="136"/>
      <c r="H467" s="136"/>
      <c r="I467" s="142"/>
      <c r="J467" s="176">
        <f>'Discharge Information'!F467</f>
        <v>0</v>
      </c>
      <c r="K467" s="87"/>
    </row>
    <row r="468" spans="1:11" ht="60" customHeight="1" x14ac:dyDescent="0.25">
      <c r="A468" s="1">
        <f t="shared" si="8"/>
        <v>456</v>
      </c>
      <c r="B468" s="116">
        <f>'Initial Client Information'!B468</f>
        <v>0</v>
      </c>
      <c r="C468" s="117">
        <f>'Initial Client Information'!C468</f>
        <v>0</v>
      </c>
      <c r="D468" s="118">
        <f>'Initial Client Information'!D468</f>
        <v>0</v>
      </c>
      <c r="E468" s="139">
        <f>'Initial Client Information'!E468</f>
        <v>0</v>
      </c>
      <c r="F468" s="140"/>
      <c r="G468" s="136"/>
      <c r="H468" s="136"/>
      <c r="I468" s="142"/>
      <c r="J468" s="176">
        <f>'Discharge Information'!F468</f>
        <v>0</v>
      </c>
      <c r="K468" s="87"/>
    </row>
    <row r="469" spans="1:11" ht="60" customHeight="1" x14ac:dyDescent="0.25">
      <c r="A469" s="1">
        <f t="shared" si="8"/>
        <v>457</v>
      </c>
      <c r="B469" s="116">
        <f>'Initial Client Information'!B469</f>
        <v>0</v>
      </c>
      <c r="C469" s="117">
        <f>'Initial Client Information'!C469</f>
        <v>0</v>
      </c>
      <c r="D469" s="118">
        <f>'Initial Client Information'!D469</f>
        <v>0</v>
      </c>
      <c r="E469" s="139">
        <f>'Initial Client Information'!E469</f>
        <v>0</v>
      </c>
      <c r="F469" s="140"/>
      <c r="G469" s="136"/>
      <c r="H469" s="136"/>
      <c r="I469" s="142"/>
      <c r="J469" s="176">
        <f>'Discharge Information'!F469</f>
        <v>0</v>
      </c>
      <c r="K469" s="87"/>
    </row>
    <row r="470" spans="1:11" ht="60" customHeight="1" x14ac:dyDescent="0.25">
      <c r="A470" s="1">
        <f t="shared" si="8"/>
        <v>458</v>
      </c>
      <c r="B470" s="116">
        <f>'Initial Client Information'!B470</f>
        <v>0</v>
      </c>
      <c r="C470" s="117">
        <f>'Initial Client Information'!C470</f>
        <v>0</v>
      </c>
      <c r="D470" s="118">
        <f>'Initial Client Information'!D470</f>
        <v>0</v>
      </c>
      <c r="E470" s="139">
        <f>'Initial Client Information'!E470</f>
        <v>0</v>
      </c>
      <c r="F470" s="140"/>
      <c r="G470" s="136"/>
      <c r="H470" s="136"/>
      <c r="I470" s="142"/>
      <c r="J470" s="176">
        <f>'Discharge Information'!F470</f>
        <v>0</v>
      </c>
      <c r="K470" s="87"/>
    </row>
    <row r="471" spans="1:11" ht="60" customHeight="1" x14ac:dyDescent="0.25">
      <c r="A471" s="1">
        <f t="shared" si="8"/>
        <v>459</v>
      </c>
      <c r="B471" s="116">
        <f>'Initial Client Information'!B471</f>
        <v>0</v>
      </c>
      <c r="C471" s="117">
        <f>'Initial Client Information'!C471</f>
        <v>0</v>
      </c>
      <c r="D471" s="118">
        <f>'Initial Client Information'!D471</f>
        <v>0</v>
      </c>
      <c r="E471" s="139">
        <f>'Initial Client Information'!E471</f>
        <v>0</v>
      </c>
      <c r="F471" s="140"/>
      <c r="G471" s="136"/>
      <c r="H471" s="136"/>
      <c r="I471" s="142"/>
      <c r="J471" s="176">
        <f>'Discharge Information'!F471</f>
        <v>0</v>
      </c>
      <c r="K471" s="87"/>
    </row>
    <row r="472" spans="1:11" ht="60" customHeight="1" x14ac:dyDescent="0.25">
      <c r="A472" s="1">
        <f t="shared" si="8"/>
        <v>460</v>
      </c>
      <c r="B472" s="116">
        <f>'Initial Client Information'!B472</f>
        <v>0</v>
      </c>
      <c r="C472" s="117">
        <f>'Initial Client Information'!C472</f>
        <v>0</v>
      </c>
      <c r="D472" s="118">
        <f>'Initial Client Information'!D472</f>
        <v>0</v>
      </c>
      <c r="E472" s="139">
        <f>'Initial Client Information'!E472</f>
        <v>0</v>
      </c>
      <c r="F472" s="140"/>
      <c r="G472" s="136"/>
      <c r="H472" s="136"/>
      <c r="I472" s="142"/>
      <c r="J472" s="176">
        <f>'Discharge Information'!F472</f>
        <v>0</v>
      </c>
      <c r="K472" s="87"/>
    </row>
    <row r="473" spans="1:11" ht="60" customHeight="1" x14ac:dyDescent="0.25">
      <c r="A473" s="1">
        <f t="shared" si="8"/>
        <v>461</v>
      </c>
      <c r="B473" s="116">
        <f>'Initial Client Information'!B473</f>
        <v>0</v>
      </c>
      <c r="C473" s="117">
        <f>'Initial Client Information'!C473</f>
        <v>0</v>
      </c>
      <c r="D473" s="118">
        <f>'Initial Client Information'!D473</f>
        <v>0</v>
      </c>
      <c r="E473" s="139">
        <f>'Initial Client Information'!E473</f>
        <v>0</v>
      </c>
      <c r="F473" s="140"/>
      <c r="G473" s="136"/>
      <c r="H473" s="136"/>
      <c r="I473" s="142"/>
      <c r="J473" s="176">
        <f>'Discharge Information'!F473</f>
        <v>0</v>
      </c>
      <c r="K473" s="87"/>
    </row>
    <row r="474" spans="1:11" ht="60" customHeight="1" x14ac:dyDescent="0.25">
      <c r="A474" s="1">
        <f t="shared" si="8"/>
        <v>462</v>
      </c>
      <c r="B474" s="116">
        <f>'Initial Client Information'!B474</f>
        <v>0</v>
      </c>
      <c r="C474" s="117">
        <f>'Initial Client Information'!C474</f>
        <v>0</v>
      </c>
      <c r="D474" s="118">
        <f>'Initial Client Information'!D474</f>
        <v>0</v>
      </c>
      <c r="E474" s="139">
        <f>'Initial Client Information'!E474</f>
        <v>0</v>
      </c>
      <c r="F474" s="140"/>
      <c r="G474" s="136"/>
      <c r="H474" s="136"/>
      <c r="I474" s="142"/>
      <c r="J474" s="176">
        <f>'Discharge Information'!F474</f>
        <v>0</v>
      </c>
      <c r="K474" s="87"/>
    </row>
    <row r="475" spans="1:11" ht="60" customHeight="1" x14ac:dyDescent="0.25">
      <c r="A475" s="1">
        <f t="shared" si="8"/>
        <v>463</v>
      </c>
      <c r="B475" s="116">
        <f>'Initial Client Information'!B475</f>
        <v>0</v>
      </c>
      <c r="C475" s="117">
        <f>'Initial Client Information'!C475</f>
        <v>0</v>
      </c>
      <c r="D475" s="118">
        <f>'Initial Client Information'!D475</f>
        <v>0</v>
      </c>
      <c r="E475" s="139">
        <f>'Initial Client Information'!E475</f>
        <v>0</v>
      </c>
      <c r="F475" s="140"/>
      <c r="G475" s="136"/>
      <c r="H475" s="136"/>
      <c r="I475" s="142"/>
      <c r="J475" s="176">
        <f>'Discharge Information'!F475</f>
        <v>0</v>
      </c>
      <c r="K475" s="87"/>
    </row>
    <row r="476" spans="1:11" ht="60" customHeight="1" x14ac:dyDescent="0.25">
      <c r="A476" s="1">
        <f t="shared" si="8"/>
        <v>464</v>
      </c>
      <c r="B476" s="116">
        <f>'Initial Client Information'!B476</f>
        <v>0</v>
      </c>
      <c r="C476" s="117">
        <f>'Initial Client Information'!C476</f>
        <v>0</v>
      </c>
      <c r="D476" s="118">
        <f>'Initial Client Information'!D476</f>
        <v>0</v>
      </c>
      <c r="E476" s="139">
        <f>'Initial Client Information'!E476</f>
        <v>0</v>
      </c>
      <c r="F476" s="140"/>
      <c r="G476" s="136"/>
      <c r="H476" s="136"/>
      <c r="I476" s="142"/>
      <c r="J476" s="176">
        <f>'Discharge Information'!F476</f>
        <v>0</v>
      </c>
      <c r="K476" s="87"/>
    </row>
    <row r="477" spans="1:11" ht="60" customHeight="1" x14ac:dyDescent="0.25">
      <c r="A477" s="1">
        <f t="shared" si="8"/>
        <v>465</v>
      </c>
      <c r="B477" s="116">
        <f>'Initial Client Information'!B477</f>
        <v>0</v>
      </c>
      <c r="C477" s="117">
        <f>'Initial Client Information'!C477</f>
        <v>0</v>
      </c>
      <c r="D477" s="118">
        <f>'Initial Client Information'!D477</f>
        <v>0</v>
      </c>
      <c r="E477" s="139">
        <f>'Initial Client Information'!E477</f>
        <v>0</v>
      </c>
      <c r="F477" s="140"/>
      <c r="G477" s="136"/>
      <c r="H477" s="136"/>
      <c r="I477" s="142"/>
      <c r="J477" s="176">
        <f>'Discharge Information'!F477</f>
        <v>0</v>
      </c>
      <c r="K477" s="87"/>
    </row>
    <row r="478" spans="1:11" ht="60" customHeight="1" x14ac:dyDescent="0.25">
      <c r="A478" s="1">
        <f t="shared" si="8"/>
        <v>466</v>
      </c>
      <c r="B478" s="116">
        <f>'Initial Client Information'!B478</f>
        <v>0</v>
      </c>
      <c r="C478" s="117">
        <f>'Initial Client Information'!C478</f>
        <v>0</v>
      </c>
      <c r="D478" s="118">
        <f>'Initial Client Information'!D478</f>
        <v>0</v>
      </c>
      <c r="E478" s="139">
        <f>'Initial Client Information'!E478</f>
        <v>0</v>
      </c>
      <c r="F478" s="140"/>
      <c r="G478" s="136"/>
      <c r="H478" s="136"/>
      <c r="I478" s="142"/>
      <c r="J478" s="176">
        <f>'Discharge Information'!F478</f>
        <v>0</v>
      </c>
      <c r="K478" s="87"/>
    </row>
    <row r="479" spans="1:11" ht="60" customHeight="1" x14ac:dyDescent="0.25">
      <c r="A479" s="1">
        <f t="shared" si="8"/>
        <v>467</v>
      </c>
      <c r="B479" s="116">
        <f>'Initial Client Information'!B479</f>
        <v>0</v>
      </c>
      <c r="C479" s="117">
        <f>'Initial Client Information'!C479</f>
        <v>0</v>
      </c>
      <c r="D479" s="118">
        <f>'Initial Client Information'!D479</f>
        <v>0</v>
      </c>
      <c r="E479" s="139">
        <f>'Initial Client Information'!E479</f>
        <v>0</v>
      </c>
      <c r="F479" s="140"/>
      <c r="G479" s="136"/>
      <c r="H479" s="136"/>
      <c r="I479" s="142"/>
      <c r="J479" s="176">
        <f>'Discharge Information'!F479</f>
        <v>0</v>
      </c>
      <c r="K479" s="87"/>
    </row>
    <row r="480" spans="1:11" ht="60" customHeight="1" x14ac:dyDescent="0.25">
      <c r="A480" s="1">
        <f t="shared" si="8"/>
        <v>468</v>
      </c>
      <c r="B480" s="116">
        <f>'Initial Client Information'!B480</f>
        <v>0</v>
      </c>
      <c r="C480" s="117">
        <f>'Initial Client Information'!C480</f>
        <v>0</v>
      </c>
      <c r="D480" s="118">
        <f>'Initial Client Information'!D480</f>
        <v>0</v>
      </c>
      <c r="E480" s="139">
        <f>'Initial Client Information'!E480</f>
        <v>0</v>
      </c>
      <c r="F480" s="140"/>
      <c r="G480" s="136"/>
      <c r="H480" s="136"/>
      <c r="I480" s="142"/>
      <c r="J480" s="176">
        <f>'Discharge Information'!F480</f>
        <v>0</v>
      </c>
      <c r="K480" s="87"/>
    </row>
    <row r="481" spans="1:11" ht="60" customHeight="1" x14ac:dyDescent="0.25">
      <c r="A481" s="1">
        <f t="shared" si="8"/>
        <v>469</v>
      </c>
      <c r="B481" s="116">
        <f>'Initial Client Information'!B481</f>
        <v>0</v>
      </c>
      <c r="C481" s="117">
        <f>'Initial Client Information'!C481</f>
        <v>0</v>
      </c>
      <c r="D481" s="118">
        <f>'Initial Client Information'!D481</f>
        <v>0</v>
      </c>
      <c r="E481" s="139">
        <f>'Initial Client Information'!E481</f>
        <v>0</v>
      </c>
      <c r="F481" s="140"/>
      <c r="G481" s="136"/>
      <c r="H481" s="136"/>
      <c r="I481" s="142"/>
      <c r="J481" s="176">
        <f>'Discharge Information'!F481</f>
        <v>0</v>
      </c>
      <c r="K481" s="87"/>
    </row>
    <row r="482" spans="1:11" ht="60" customHeight="1" x14ac:dyDescent="0.25">
      <c r="A482" s="1">
        <f t="shared" si="8"/>
        <v>470</v>
      </c>
      <c r="B482" s="116">
        <f>'Initial Client Information'!B482</f>
        <v>0</v>
      </c>
      <c r="C482" s="117">
        <f>'Initial Client Information'!C482</f>
        <v>0</v>
      </c>
      <c r="D482" s="118">
        <f>'Initial Client Information'!D482</f>
        <v>0</v>
      </c>
      <c r="E482" s="139">
        <f>'Initial Client Information'!E482</f>
        <v>0</v>
      </c>
      <c r="F482" s="140"/>
      <c r="G482" s="136"/>
      <c r="H482" s="136"/>
      <c r="I482" s="142"/>
      <c r="J482" s="176">
        <f>'Discharge Information'!F482</f>
        <v>0</v>
      </c>
      <c r="K482" s="87"/>
    </row>
    <row r="483" spans="1:11" ht="60" customHeight="1" x14ac:dyDescent="0.25">
      <c r="A483" s="1">
        <f t="shared" si="8"/>
        <v>471</v>
      </c>
      <c r="B483" s="116">
        <f>'Initial Client Information'!B483</f>
        <v>0</v>
      </c>
      <c r="C483" s="117">
        <f>'Initial Client Information'!C483</f>
        <v>0</v>
      </c>
      <c r="D483" s="118">
        <f>'Initial Client Information'!D483</f>
        <v>0</v>
      </c>
      <c r="E483" s="139">
        <f>'Initial Client Information'!E483</f>
        <v>0</v>
      </c>
      <c r="F483" s="140"/>
      <c r="G483" s="136"/>
      <c r="H483" s="136"/>
      <c r="I483" s="142"/>
      <c r="J483" s="176">
        <f>'Discharge Information'!F483</f>
        <v>0</v>
      </c>
      <c r="K483" s="87"/>
    </row>
    <row r="484" spans="1:11" ht="60" customHeight="1" x14ac:dyDescent="0.25">
      <c r="A484" s="1">
        <f t="shared" si="8"/>
        <v>472</v>
      </c>
      <c r="B484" s="116">
        <f>'Initial Client Information'!B484</f>
        <v>0</v>
      </c>
      <c r="C484" s="117">
        <f>'Initial Client Information'!C484</f>
        <v>0</v>
      </c>
      <c r="D484" s="118">
        <f>'Initial Client Information'!D484</f>
        <v>0</v>
      </c>
      <c r="E484" s="139">
        <f>'Initial Client Information'!E484</f>
        <v>0</v>
      </c>
      <c r="F484" s="140"/>
      <c r="G484" s="136"/>
      <c r="H484" s="136"/>
      <c r="I484" s="142"/>
      <c r="J484" s="176">
        <f>'Discharge Information'!F484</f>
        <v>0</v>
      </c>
      <c r="K484" s="87"/>
    </row>
    <row r="485" spans="1:11" ht="60" customHeight="1" x14ac:dyDescent="0.25">
      <c r="A485" s="1">
        <f t="shared" si="8"/>
        <v>473</v>
      </c>
      <c r="B485" s="116">
        <f>'Initial Client Information'!B485</f>
        <v>0</v>
      </c>
      <c r="C485" s="117">
        <f>'Initial Client Information'!C485</f>
        <v>0</v>
      </c>
      <c r="D485" s="118">
        <f>'Initial Client Information'!D485</f>
        <v>0</v>
      </c>
      <c r="E485" s="139">
        <f>'Initial Client Information'!E485</f>
        <v>0</v>
      </c>
      <c r="F485" s="140"/>
      <c r="G485" s="136"/>
      <c r="H485" s="136"/>
      <c r="I485" s="142"/>
      <c r="J485" s="176">
        <f>'Discharge Information'!F485</f>
        <v>0</v>
      </c>
      <c r="K485" s="87"/>
    </row>
    <row r="486" spans="1:11" ht="60" customHeight="1" x14ac:dyDescent="0.25">
      <c r="A486" s="1">
        <f t="shared" si="8"/>
        <v>474</v>
      </c>
      <c r="B486" s="116">
        <f>'Initial Client Information'!B486</f>
        <v>0</v>
      </c>
      <c r="C486" s="117">
        <f>'Initial Client Information'!C486</f>
        <v>0</v>
      </c>
      <c r="D486" s="118">
        <f>'Initial Client Information'!D486</f>
        <v>0</v>
      </c>
      <c r="E486" s="139">
        <f>'Initial Client Information'!E486</f>
        <v>0</v>
      </c>
      <c r="F486" s="140"/>
      <c r="G486" s="136"/>
      <c r="H486" s="136"/>
      <c r="I486" s="142"/>
      <c r="J486" s="176">
        <f>'Discharge Information'!F486</f>
        <v>0</v>
      </c>
      <c r="K486" s="87"/>
    </row>
    <row r="487" spans="1:11" ht="60" customHeight="1" x14ac:dyDescent="0.25">
      <c r="A487" s="1">
        <f t="shared" si="8"/>
        <v>475</v>
      </c>
      <c r="B487" s="116">
        <f>'Initial Client Information'!B487</f>
        <v>0</v>
      </c>
      <c r="C487" s="117">
        <f>'Initial Client Information'!C487</f>
        <v>0</v>
      </c>
      <c r="D487" s="118">
        <f>'Initial Client Information'!D487</f>
        <v>0</v>
      </c>
      <c r="E487" s="139">
        <f>'Initial Client Information'!E487</f>
        <v>0</v>
      </c>
      <c r="F487" s="140"/>
      <c r="G487" s="136"/>
      <c r="H487" s="136"/>
      <c r="I487" s="142"/>
      <c r="J487" s="176">
        <f>'Discharge Information'!F487</f>
        <v>0</v>
      </c>
      <c r="K487" s="87"/>
    </row>
    <row r="488" spans="1:11" ht="60" customHeight="1" x14ac:dyDescent="0.25">
      <c r="A488" s="1">
        <f t="shared" si="8"/>
        <v>476</v>
      </c>
      <c r="B488" s="116">
        <f>'Initial Client Information'!B488</f>
        <v>0</v>
      </c>
      <c r="C488" s="117">
        <f>'Initial Client Information'!C488</f>
        <v>0</v>
      </c>
      <c r="D488" s="118">
        <f>'Initial Client Information'!D488</f>
        <v>0</v>
      </c>
      <c r="E488" s="139">
        <f>'Initial Client Information'!E488</f>
        <v>0</v>
      </c>
      <c r="F488" s="140"/>
      <c r="G488" s="136"/>
      <c r="H488" s="136"/>
      <c r="I488" s="142"/>
      <c r="J488" s="176">
        <f>'Discharge Information'!F488</f>
        <v>0</v>
      </c>
      <c r="K488" s="87"/>
    </row>
    <row r="489" spans="1:11" ht="60" customHeight="1" x14ac:dyDescent="0.25">
      <c r="A489" s="1">
        <f t="shared" si="8"/>
        <v>477</v>
      </c>
      <c r="B489" s="116">
        <f>'Initial Client Information'!B489</f>
        <v>0</v>
      </c>
      <c r="C489" s="117">
        <f>'Initial Client Information'!C489</f>
        <v>0</v>
      </c>
      <c r="D489" s="118">
        <f>'Initial Client Information'!D489</f>
        <v>0</v>
      </c>
      <c r="E489" s="139">
        <f>'Initial Client Information'!E489</f>
        <v>0</v>
      </c>
      <c r="F489" s="140"/>
      <c r="G489" s="136"/>
      <c r="H489" s="136"/>
      <c r="I489" s="142"/>
      <c r="J489" s="176">
        <f>'Discharge Information'!F489</f>
        <v>0</v>
      </c>
      <c r="K489" s="87"/>
    </row>
    <row r="490" spans="1:11" ht="60" customHeight="1" x14ac:dyDescent="0.25">
      <c r="A490" s="1">
        <f t="shared" si="8"/>
        <v>478</v>
      </c>
      <c r="B490" s="116">
        <f>'Initial Client Information'!B490</f>
        <v>0</v>
      </c>
      <c r="C490" s="117">
        <f>'Initial Client Information'!C490</f>
        <v>0</v>
      </c>
      <c r="D490" s="118">
        <f>'Initial Client Information'!D490</f>
        <v>0</v>
      </c>
      <c r="E490" s="139">
        <f>'Initial Client Information'!E490</f>
        <v>0</v>
      </c>
      <c r="F490" s="140"/>
      <c r="G490" s="136"/>
      <c r="H490" s="136"/>
      <c r="I490" s="142"/>
      <c r="J490" s="176">
        <f>'Discharge Information'!F490</f>
        <v>0</v>
      </c>
      <c r="K490" s="87"/>
    </row>
    <row r="491" spans="1:11" ht="60" customHeight="1" x14ac:dyDescent="0.25">
      <c r="A491" s="1">
        <f t="shared" si="8"/>
        <v>479</v>
      </c>
      <c r="B491" s="116">
        <f>'Initial Client Information'!B491</f>
        <v>0</v>
      </c>
      <c r="C491" s="117">
        <f>'Initial Client Information'!C491</f>
        <v>0</v>
      </c>
      <c r="D491" s="118">
        <f>'Initial Client Information'!D491</f>
        <v>0</v>
      </c>
      <c r="E491" s="139">
        <f>'Initial Client Information'!E491</f>
        <v>0</v>
      </c>
      <c r="F491" s="140"/>
      <c r="G491" s="136"/>
      <c r="H491" s="136"/>
      <c r="I491" s="142"/>
      <c r="J491" s="176">
        <f>'Discharge Information'!F491</f>
        <v>0</v>
      </c>
      <c r="K491" s="87"/>
    </row>
    <row r="492" spans="1:11" ht="60" customHeight="1" x14ac:dyDescent="0.25">
      <c r="A492" s="1">
        <f t="shared" si="8"/>
        <v>480</v>
      </c>
      <c r="B492" s="116">
        <f>'Initial Client Information'!B492</f>
        <v>0</v>
      </c>
      <c r="C492" s="117">
        <f>'Initial Client Information'!C492</f>
        <v>0</v>
      </c>
      <c r="D492" s="118">
        <f>'Initial Client Information'!D492</f>
        <v>0</v>
      </c>
      <c r="E492" s="139">
        <f>'Initial Client Information'!E492</f>
        <v>0</v>
      </c>
      <c r="F492" s="140"/>
      <c r="G492" s="136"/>
      <c r="H492" s="136"/>
      <c r="I492" s="142"/>
      <c r="J492" s="176">
        <f>'Discharge Information'!F492</f>
        <v>0</v>
      </c>
      <c r="K492" s="87"/>
    </row>
    <row r="493" spans="1:11" ht="60" customHeight="1" x14ac:dyDescent="0.25">
      <c r="A493" s="1">
        <f t="shared" si="8"/>
        <v>481</v>
      </c>
      <c r="B493" s="116">
        <f>'Initial Client Information'!B493</f>
        <v>0</v>
      </c>
      <c r="C493" s="117">
        <f>'Initial Client Information'!C493</f>
        <v>0</v>
      </c>
      <c r="D493" s="118">
        <f>'Initial Client Information'!D493</f>
        <v>0</v>
      </c>
      <c r="E493" s="139">
        <f>'Initial Client Information'!E493</f>
        <v>0</v>
      </c>
      <c r="F493" s="140"/>
      <c r="G493" s="136"/>
      <c r="H493" s="136"/>
      <c r="I493" s="142"/>
      <c r="J493" s="176">
        <f>'Discharge Information'!F493</f>
        <v>0</v>
      </c>
      <c r="K493" s="87"/>
    </row>
    <row r="494" spans="1:11" ht="60" customHeight="1" x14ac:dyDescent="0.25">
      <c r="A494" s="1">
        <f t="shared" si="8"/>
        <v>482</v>
      </c>
      <c r="B494" s="116">
        <f>'Initial Client Information'!B494</f>
        <v>0</v>
      </c>
      <c r="C494" s="117">
        <f>'Initial Client Information'!C494</f>
        <v>0</v>
      </c>
      <c r="D494" s="118">
        <f>'Initial Client Information'!D494</f>
        <v>0</v>
      </c>
      <c r="E494" s="139">
        <f>'Initial Client Information'!E494</f>
        <v>0</v>
      </c>
      <c r="F494" s="140"/>
      <c r="G494" s="136"/>
      <c r="H494" s="136"/>
      <c r="I494" s="142"/>
      <c r="J494" s="176">
        <f>'Discharge Information'!F494</f>
        <v>0</v>
      </c>
      <c r="K494" s="87"/>
    </row>
    <row r="495" spans="1:11" ht="60" customHeight="1" x14ac:dyDescent="0.25">
      <c r="A495" s="1">
        <f t="shared" si="8"/>
        <v>483</v>
      </c>
      <c r="B495" s="116">
        <f>'Initial Client Information'!B495</f>
        <v>0</v>
      </c>
      <c r="C495" s="117">
        <f>'Initial Client Information'!C495</f>
        <v>0</v>
      </c>
      <c r="D495" s="118">
        <f>'Initial Client Information'!D495</f>
        <v>0</v>
      </c>
      <c r="E495" s="139">
        <f>'Initial Client Information'!E495</f>
        <v>0</v>
      </c>
      <c r="F495" s="140"/>
      <c r="G495" s="136"/>
      <c r="H495" s="136"/>
      <c r="I495" s="142"/>
      <c r="J495" s="176">
        <f>'Discharge Information'!F495</f>
        <v>0</v>
      </c>
      <c r="K495" s="87"/>
    </row>
    <row r="496" spans="1:11" ht="60" customHeight="1" x14ac:dyDescent="0.25">
      <c r="A496" s="1">
        <f t="shared" si="8"/>
        <v>484</v>
      </c>
      <c r="B496" s="116">
        <f>'Initial Client Information'!B496</f>
        <v>0</v>
      </c>
      <c r="C496" s="117">
        <f>'Initial Client Information'!C496</f>
        <v>0</v>
      </c>
      <c r="D496" s="118">
        <f>'Initial Client Information'!D496</f>
        <v>0</v>
      </c>
      <c r="E496" s="139">
        <f>'Initial Client Information'!E496</f>
        <v>0</v>
      </c>
      <c r="F496" s="140"/>
      <c r="G496" s="136"/>
      <c r="H496" s="136"/>
      <c r="I496" s="142"/>
      <c r="J496" s="176">
        <f>'Discharge Information'!F496</f>
        <v>0</v>
      </c>
      <c r="K496" s="87"/>
    </row>
    <row r="497" spans="1:11" ht="60" customHeight="1" x14ac:dyDescent="0.25">
      <c r="A497" s="1">
        <f t="shared" si="8"/>
        <v>485</v>
      </c>
      <c r="B497" s="116">
        <f>'Initial Client Information'!B497</f>
        <v>0</v>
      </c>
      <c r="C497" s="117">
        <f>'Initial Client Information'!C497</f>
        <v>0</v>
      </c>
      <c r="D497" s="118">
        <f>'Initial Client Information'!D497</f>
        <v>0</v>
      </c>
      <c r="E497" s="139">
        <f>'Initial Client Information'!E497</f>
        <v>0</v>
      </c>
      <c r="F497" s="140"/>
      <c r="G497" s="136"/>
      <c r="H497" s="136"/>
      <c r="I497" s="142"/>
      <c r="J497" s="176">
        <f>'Discharge Information'!F497</f>
        <v>0</v>
      </c>
      <c r="K497" s="87"/>
    </row>
    <row r="498" spans="1:11" ht="60" customHeight="1" x14ac:dyDescent="0.25">
      <c r="A498" s="1">
        <f t="shared" si="8"/>
        <v>486</v>
      </c>
      <c r="B498" s="116">
        <f>'Initial Client Information'!B498</f>
        <v>0</v>
      </c>
      <c r="C498" s="117">
        <f>'Initial Client Information'!C498</f>
        <v>0</v>
      </c>
      <c r="D498" s="118">
        <f>'Initial Client Information'!D498</f>
        <v>0</v>
      </c>
      <c r="E498" s="139">
        <f>'Initial Client Information'!E498</f>
        <v>0</v>
      </c>
      <c r="F498" s="140"/>
      <c r="G498" s="136"/>
      <c r="H498" s="136"/>
      <c r="I498" s="142"/>
      <c r="J498" s="176">
        <f>'Discharge Information'!F498</f>
        <v>0</v>
      </c>
      <c r="K498" s="87"/>
    </row>
    <row r="499" spans="1:11" ht="60" customHeight="1" x14ac:dyDescent="0.25">
      <c r="A499" s="1">
        <f t="shared" si="8"/>
        <v>487</v>
      </c>
      <c r="B499" s="116">
        <f>'Initial Client Information'!B499</f>
        <v>0</v>
      </c>
      <c r="C499" s="117">
        <f>'Initial Client Information'!C499</f>
        <v>0</v>
      </c>
      <c r="D499" s="118">
        <f>'Initial Client Information'!D499</f>
        <v>0</v>
      </c>
      <c r="E499" s="139">
        <f>'Initial Client Information'!E499</f>
        <v>0</v>
      </c>
      <c r="F499" s="140"/>
      <c r="G499" s="136"/>
      <c r="H499" s="136"/>
      <c r="I499" s="142"/>
      <c r="J499" s="176">
        <f>'Discharge Information'!F499</f>
        <v>0</v>
      </c>
      <c r="K499" s="87"/>
    </row>
    <row r="500" spans="1:11" ht="60" customHeight="1" x14ac:dyDescent="0.25">
      <c r="A500" s="1">
        <f t="shared" si="8"/>
        <v>488</v>
      </c>
      <c r="B500" s="116">
        <f>'Initial Client Information'!B500</f>
        <v>0</v>
      </c>
      <c r="C500" s="117">
        <f>'Initial Client Information'!C500</f>
        <v>0</v>
      </c>
      <c r="D500" s="118">
        <f>'Initial Client Information'!D500</f>
        <v>0</v>
      </c>
      <c r="E500" s="139">
        <f>'Initial Client Information'!E500</f>
        <v>0</v>
      </c>
      <c r="F500" s="140"/>
      <c r="G500" s="136"/>
      <c r="H500" s="136"/>
      <c r="I500" s="142"/>
      <c r="J500" s="176">
        <f>'Discharge Information'!F500</f>
        <v>0</v>
      </c>
      <c r="K500" s="87"/>
    </row>
    <row r="501" spans="1:11" ht="60" customHeight="1" x14ac:dyDescent="0.25">
      <c r="A501" s="1">
        <f t="shared" si="8"/>
        <v>489</v>
      </c>
      <c r="B501" s="116">
        <f>'Initial Client Information'!B501</f>
        <v>0</v>
      </c>
      <c r="C501" s="117">
        <f>'Initial Client Information'!C501</f>
        <v>0</v>
      </c>
      <c r="D501" s="118">
        <f>'Initial Client Information'!D501</f>
        <v>0</v>
      </c>
      <c r="E501" s="139">
        <f>'Initial Client Information'!E501</f>
        <v>0</v>
      </c>
      <c r="F501" s="140"/>
      <c r="G501" s="136"/>
      <c r="H501" s="136"/>
      <c r="I501" s="142"/>
      <c r="J501" s="176">
        <f>'Discharge Information'!F501</f>
        <v>0</v>
      </c>
      <c r="K501" s="87"/>
    </row>
    <row r="502" spans="1:11" ht="60" customHeight="1" x14ac:dyDescent="0.25">
      <c r="A502" s="1">
        <f t="shared" si="8"/>
        <v>490</v>
      </c>
      <c r="B502" s="116">
        <f>'Initial Client Information'!B502</f>
        <v>0</v>
      </c>
      <c r="C502" s="117">
        <f>'Initial Client Information'!C502</f>
        <v>0</v>
      </c>
      <c r="D502" s="118">
        <f>'Initial Client Information'!D502</f>
        <v>0</v>
      </c>
      <c r="E502" s="139">
        <f>'Initial Client Information'!E502</f>
        <v>0</v>
      </c>
      <c r="F502" s="140"/>
      <c r="G502" s="136"/>
      <c r="H502" s="136"/>
      <c r="I502" s="142"/>
      <c r="J502" s="176">
        <f>'Discharge Information'!F502</f>
        <v>0</v>
      </c>
      <c r="K502" s="87"/>
    </row>
    <row r="503" spans="1:11" ht="60" customHeight="1" x14ac:dyDescent="0.25">
      <c r="A503" s="1">
        <f t="shared" si="8"/>
        <v>491</v>
      </c>
      <c r="B503" s="116">
        <f>'Initial Client Information'!B503</f>
        <v>0</v>
      </c>
      <c r="C503" s="117">
        <f>'Initial Client Information'!C503</f>
        <v>0</v>
      </c>
      <c r="D503" s="118">
        <f>'Initial Client Information'!D503</f>
        <v>0</v>
      </c>
      <c r="E503" s="139">
        <f>'Initial Client Information'!E503</f>
        <v>0</v>
      </c>
      <c r="F503" s="140"/>
      <c r="G503" s="136"/>
      <c r="H503" s="136"/>
      <c r="I503" s="142"/>
      <c r="J503" s="176">
        <f>'Discharge Information'!F503</f>
        <v>0</v>
      </c>
      <c r="K503" s="87"/>
    </row>
    <row r="504" spans="1:11" ht="60" customHeight="1" x14ac:dyDescent="0.25">
      <c r="A504" s="1">
        <f t="shared" si="8"/>
        <v>492</v>
      </c>
      <c r="B504" s="116">
        <f>'Initial Client Information'!B504</f>
        <v>0</v>
      </c>
      <c r="C504" s="117">
        <f>'Initial Client Information'!C504</f>
        <v>0</v>
      </c>
      <c r="D504" s="118">
        <f>'Initial Client Information'!D504</f>
        <v>0</v>
      </c>
      <c r="E504" s="139">
        <f>'Initial Client Information'!E504</f>
        <v>0</v>
      </c>
      <c r="F504" s="140"/>
      <c r="G504" s="136"/>
      <c r="H504" s="136"/>
      <c r="I504" s="142"/>
      <c r="J504" s="176">
        <f>'Discharge Information'!F504</f>
        <v>0</v>
      </c>
      <c r="K504" s="87"/>
    </row>
    <row r="505" spans="1:11" ht="60" customHeight="1" x14ac:dyDescent="0.25">
      <c r="A505" s="1">
        <f t="shared" si="8"/>
        <v>493</v>
      </c>
      <c r="B505" s="116">
        <f>'Initial Client Information'!B505</f>
        <v>0</v>
      </c>
      <c r="C505" s="117">
        <f>'Initial Client Information'!C505</f>
        <v>0</v>
      </c>
      <c r="D505" s="118">
        <f>'Initial Client Information'!D505</f>
        <v>0</v>
      </c>
      <c r="E505" s="139">
        <f>'Initial Client Information'!E505</f>
        <v>0</v>
      </c>
      <c r="F505" s="140"/>
      <c r="G505" s="136"/>
      <c r="H505" s="136"/>
      <c r="I505" s="142"/>
      <c r="J505" s="176">
        <f>'Discharge Information'!F505</f>
        <v>0</v>
      </c>
      <c r="K505" s="87"/>
    </row>
    <row r="506" spans="1:11" ht="60" customHeight="1" x14ac:dyDescent="0.25">
      <c r="A506" s="1">
        <f t="shared" si="8"/>
        <v>494</v>
      </c>
      <c r="B506" s="116">
        <f>'Initial Client Information'!B506</f>
        <v>0</v>
      </c>
      <c r="C506" s="117">
        <f>'Initial Client Information'!C506</f>
        <v>0</v>
      </c>
      <c r="D506" s="118">
        <f>'Initial Client Information'!D506</f>
        <v>0</v>
      </c>
      <c r="E506" s="139">
        <f>'Initial Client Information'!E506</f>
        <v>0</v>
      </c>
      <c r="F506" s="140"/>
      <c r="G506" s="136"/>
      <c r="H506" s="136"/>
      <c r="I506" s="142"/>
      <c r="J506" s="176">
        <f>'Discharge Information'!F506</f>
        <v>0</v>
      </c>
      <c r="K506" s="87"/>
    </row>
    <row r="507" spans="1:11" ht="60" customHeight="1" x14ac:dyDescent="0.25">
      <c r="A507" s="1">
        <f t="shared" si="8"/>
        <v>495</v>
      </c>
      <c r="B507" s="116">
        <f>'Initial Client Information'!B507</f>
        <v>0</v>
      </c>
      <c r="C507" s="117">
        <f>'Initial Client Information'!C507</f>
        <v>0</v>
      </c>
      <c r="D507" s="118">
        <f>'Initial Client Information'!D507</f>
        <v>0</v>
      </c>
      <c r="E507" s="139">
        <f>'Initial Client Information'!E507</f>
        <v>0</v>
      </c>
      <c r="F507" s="140"/>
      <c r="G507" s="136"/>
      <c r="H507" s="136"/>
      <c r="I507" s="142"/>
      <c r="J507" s="176">
        <f>'Discharge Information'!F507</f>
        <v>0</v>
      </c>
      <c r="K507" s="87"/>
    </row>
    <row r="508" spans="1:11" ht="60" customHeight="1" x14ac:dyDescent="0.25">
      <c r="A508" s="1">
        <f t="shared" si="8"/>
        <v>496</v>
      </c>
      <c r="B508" s="116">
        <f>'Initial Client Information'!B508</f>
        <v>0</v>
      </c>
      <c r="C508" s="117">
        <f>'Initial Client Information'!C508</f>
        <v>0</v>
      </c>
      <c r="D508" s="118">
        <f>'Initial Client Information'!D508</f>
        <v>0</v>
      </c>
      <c r="E508" s="139">
        <f>'Initial Client Information'!E508</f>
        <v>0</v>
      </c>
      <c r="F508" s="140"/>
      <c r="G508" s="136"/>
      <c r="H508" s="136"/>
      <c r="I508" s="142"/>
      <c r="J508" s="176">
        <f>'Discharge Information'!F508</f>
        <v>0</v>
      </c>
      <c r="K508" s="87"/>
    </row>
    <row r="509" spans="1:11" ht="60" customHeight="1" x14ac:dyDescent="0.25">
      <c r="A509" s="1">
        <f t="shared" si="8"/>
        <v>497</v>
      </c>
      <c r="B509" s="116">
        <f>'Initial Client Information'!B509</f>
        <v>0</v>
      </c>
      <c r="C509" s="117">
        <f>'Initial Client Information'!C509</f>
        <v>0</v>
      </c>
      <c r="D509" s="118">
        <f>'Initial Client Information'!D509</f>
        <v>0</v>
      </c>
      <c r="E509" s="139">
        <f>'Initial Client Information'!E509</f>
        <v>0</v>
      </c>
      <c r="F509" s="140"/>
      <c r="G509" s="136"/>
      <c r="H509" s="136"/>
      <c r="I509" s="142"/>
      <c r="J509" s="176">
        <f>'Discharge Information'!F509</f>
        <v>0</v>
      </c>
      <c r="K509" s="87"/>
    </row>
    <row r="510" spans="1:11" ht="60" customHeight="1" x14ac:dyDescent="0.25">
      <c r="A510" s="1">
        <f t="shared" si="8"/>
        <v>498</v>
      </c>
      <c r="B510" s="116">
        <f>'Initial Client Information'!B510</f>
        <v>0</v>
      </c>
      <c r="C510" s="117">
        <f>'Initial Client Information'!C510</f>
        <v>0</v>
      </c>
      <c r="D510" s="118">
        <f>'Initial Client Information'!D510</f>
        <v>0</v>
      </c>
      <c r="E510" s="139">
        <f>'Initial Client Information'!E510</f>
        <v>0</v>
      </c>
      <c r="F510" s="140"/>
      <c r="G510" s="136"/>
      <c r="H510" s="136"/>
      <c r="I510" s="142"/>
      <c r="J510" s="176">
        <f>'Discharge Information'!F510</f>
        <v>0</v>
      </c>
      <c r="K510" s="87"/>
    </row>
    <row r="511" spans="1:11" ht="60" customHeight="1" x14ac:dyDescent="0.25">
      <c r="A511" s="1">
        <f t="shared" si="8"/>
        <v>499</v>
      </c>
      <c r="B511" s="116">
        <f>'Initial Client Information'!B511</f>
        <v>0</v>
      </c>
      <c r="C511" s="117">
        <f>'Initial Client Information'!C511</f>
        <v>0</v>
      </c>
      <c r="D511" s="118">
        <f>'Initial Client Information'!D511</f>
        <v>0</v>
      </c>
      <c r="E511" s="139">
        <f>'Initial Client Information'!E511</f>
        <v>0</v>
      </c>
      <c r="F511" s="140"/>
      <c r="G511" s="136"/>
      <c r="H511" s="136"/>
      <c r="I511" s="142"/>
      <c r="J511" s="176">
        <f>'Discharge Information'!F511</f>
        <v>0</v>
      </c>
      <c r="K511" s="87"/>
    </row>
    <row r="512" spans="1:11" ht="60" customHeight="1" x14ac:dyDescent="0.25">
      <c r="A512" s="1">
        <f t="shared" si="8"/>
        <v>500</v>
      </c>
      <c r="B512" s="116">
        <f>'Initial Client Information'!B512</f>
        <v>0</v>
      </c>
      <c r="C512" s="117">
        <f>'Initial Client Information'!C512</f>
        <v>0</v>
      </c>
      <c r="D512" s="118">
        <f>'Initial Client Information'!D512</f>
        <v>0</v>
      </c>
      <c r="E512" s="139">
        <f>'Initial Client Information'!E512</f>
        <v>0</v>
      </c>
      <c r="F512" s="140"/>
      <c r="G512" s="136"/>
      <c r="H512" s="136"/>
      <c r="I512" s="142"/>
      <c r="J512" s="176">
        <f>'Discharge Information'!F512</f>
        <v>0</v>
      </c>
      <c r="K512" s="87"/>
    </row>
  </sheetData>
  <sheetProtection algorithmName="SHA-512" hashValue="/86AT0Gu1ATJKpB3I+GCQP2Nc61kPaELaL7pWh0M57anTEwdwsT/VcmOIqlm4rAI8p9i+R8xqcQDatemfNoptA==" saltValue="+KHJCsmS1egtu5EfJLdQBg==" spinCount="100000" sheet="1" objects="1" scenarios="1"/>
  <dataConsolidate/>
  <mergeCells count="19">
    <mergeCell ref="A2:K2"/>
    <mergeCell ref="A3:K3"/>
    <mergeCell ref="A4:K4"/>
    <mergeCell ref="A9:D9"/>
    <mergeCell ref="E9:F9"/>
    <mergeCell ref="A6:D6"/>
    <mergeCell ref="A7:D8"/>
    <mergeCell ref="I9:J9"/>
    <mergeCell ref="I5:J5"/>
    <mergeCell ref="I6:J6"/>
    <mergeCell ref="I7:J7"/>
    <mergeCell ref="I8:J8"/>
    <mergeCell ref="A11:K11"/>
    <mergeCell ref="A5:D5"/>
    <mergeCell ref="A10:K10"/>
    <mergeCell ref="E5:G5"/>
    <mergeCell ref="E6:G6"/>
    <mergeCell ref="E7:G8"/>
    <mergeCell ref="G9:H9"/>
  </mergeCells>
  <conditionalFormatting sqref="A13:G512 J13:K512">
    <cfRule type="expression" dxfId="71" priority="641">
      <formula>#REF!&gt;=7/1/2021</formula>
    </cfRule>
    <cfRule type="expression" dxfId="70" priority="643">
      <formula>#REF!&gt;=7/1/2021</formula>
    </cfRule>
  </conditionalFormatting>
  <conditionalFormatting sqref="A13:K512">
    <cfRule type="expression" dxfId="69" priority="1">
      <formula>$J13&gt;=7/1/2021</formula>
    </cfRule>
    <cfRule type="expression" dxfId="68" priority="2">
      <formula>" =$J13&gt;=07/01/2021"</formula>
    </cfRule>
  </conditionalFormatting>
  <conditionalFormatting sqref="D13:K512">
    <cfRule type="expression" dxfId="67" priority="645">
      <formula>#REF!&gt;=7/1/2021</formula>
    </cfRule>
  </conditionalFormatting>
  <conditionalFormatting sqref="F13:G512">
    <cfRule type="expression" dxfId="66" priority="9">
      <formula>$F13="Other (List in Note Section)"</formula>
    </cfRule>
  </conditionalFormatting>
  <dataValidations xWindow="379" yWindow="756" count="5">
    <dataValidation allowBlank="1" showInputMessage="1" showErrorMessage="1" prompt="will auto populate from Initial Client Information tab. " sqref="B13:E512" xr:uid="{904F52ED-07FA-4BEA-A5D7-DBCAD66C42F4}"/>
    <dataValidation allowBlank="1" showInputMessage="1" showErrorMessage="1" prompt="General Note Section for Quarterly Tab. Do NOT include any identifying information.  " sqref="K13:K512" xr:uid="{3776738C-F9B1-45F0-B2AB-096D5BC8F411}"/>
    <dataValidation allowBlank="1" showInputMessage="1" showErrorMessage="1" prompt="Note Section for Column F" sqref="G13:G512" xr:uid="{1359EDBB-44CA-4A8F-83EB-CFE16FD19872}"/>
    <dataValidation allowBlank="1" showInputMessage="1" showErrorMessage="1" prompt="Date that Client was admitted to Psychiatric Facility. " sqref="H13:H493" xr:uid="{C046EC75-30F2-4510-B052-07AD63CD99E2}"/>
    <dataValidation allowBlank="1" showInputMessage="1" showErrorMessage="1" prompt="Date that Client was admitted to Psychiatric Facility.  Use MM/DD/YYYY format. " sqref="H494:H512" xr:uid="{4FD2E1EB-EBC3-473C-AC68-AD748BEE5F56}"/>
  </dataValidations>
  <pageMargins left="0.25" right="0.25" top="0.75" bottom="0.75" header="0.3" footer="0.3"/>
  <pageSetup paperSize="3" orientation="landscape" r:id="rId1"/>
  <extLst>
    <ext xmlns:x14="http://schemas.microsoft.com/office/spreadsheetml/2009/9/main" uri="{CCE6A557-97BC-4b89-ADB6-D9C93CAAB3DF}">
      <x14:dataValidations xmlns:xm="http://schemas.microsoft.com/office/excel/2006/main" xWindow="379" yWindow="756" count="4">
        <x14:dataValidation type="list" allowBlank="1" showInputMessage="1" showErrorMessage="1" prompt="Select an option from drop-down list.  Complete Column H if client has been readmitted in past year. " xr:uid="{5C2B8455-7657-41F2-A8F3-471CB01F1B19}">
          <x14:formula1>
            <xm:f>boxes!$AB$51:$AB$56</xm:f>
          </x14:formula1>
          <xm:sqref>F13:F512</xm:sqref>
        </x14:dataValidation>
        <x14:dataValidation type="list" allowBlank="1" showInputMessage="1" showErrorMessage="1" xr:uid="{688DB4BD-4474-4C63-9D9B-297369508BA3}">
          <x14:formula1>
            <xm:f>boxes!$Z$41:$Z$47</xm:f>
          </x14:formula1>
          <xm:sqref>G9</xm:sqref>
        </x14:dataValidation>
        <x14:dataValidation type="list" allowBlank="1" showInputMessage="1" showErrorMessage="1" xr:uid="{8111D28A-160B-4AEB-BC3D-E83CB7E996C1}">
          <x14:formula1>
            <xm:f>boxes!$B$2:$B$13</xm:f>
          </x14:formula1>
          <xm:sqref>E9:F9</xm:sqref>
        </x14:dataValidation>
        <x14:dataValidation type="list" allowBlank="1" showInputMessage="1" showErrorMessage="1" prompt="Select an option from drop-down box. " xr:uid="{A1E194F2-ED28-4775-9E97-573C17B6264F}">
          <x14:formula1>
            <xm:f>boxes!$M$9:$M$10</xm:f>
          </x14:formula1>
          <xm:sqref>I13:I512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F1CE0-561B-441D-8CB2-C6E00935E649}">
  <sheetPr>
    <tabColor rgb="FFFFC000"/>
  </sheetPr>
  <dimension ref="A1:K512"/>
  <sheetViews>
    <sheetView showZeros="0" zoomScale="110" zoomScaleNormal="110" workbookViewId="0">
      <pane ySplit="1" topLeftCell="A2" activePane="bottomLeft" state="frozen"/>
      <selection pane="bottomLeft" activeCell="I12" sqref="I12"/>
    </sheetView>
  </sheetViews>
  <sheetFormatPr defaultColWidth="8.85546875" defaultRowHeight="15" x14ac:dyDescent="0.25"/>
  <cols>
    <col min="1" max="1" width="4.28515625" customWidth="1"/>
    <col min="2" max="2" width="14.7109375" customWidth="1"/>
    <col min="3" max="3" width="14.42578125" customWidth="1"/>
    <col min="4" max="4" width="11.42578125" customWidth="1"/>
    <col min="5" max="5" width="11.28515625" customWidth="1"/>
    <col min="6" max="8" width="16.85546875" customWidth="1"/>
    <col min="9" max="9" width="23.140625" customWidth="1"/>
    <col min="10" max="10" width="20.140625" customWidth="1"/>
    <col min="11" max="11" width="57.140625" customWidth="1"/>
  </cols>
  <sheetData>
    <row r="1" spans="1:11" ht="50.1" customHeight="1" thickTop="1" thickBot="1" x14ac:dyDescent="0.3">
      <c r="A1" s="11" t="s">
        <v>15</v>
      </c>
      <c r="B1" s="126" t="s">
        <v>532</v>
      </c>
      <c r="C1" s="126" t="s">
        <v>448</v>
      </c>
      <c r="D1" s="127" t="s">
        <v>445</v>
      </c>
      <c r="E1" s="137" t="s">
        <v>443</v>
      </c>
      <c r="F1" s="153" t="s">
        <v>528</v>
      </c>
      <c r="G1" s="154" t="s">
        <v>494</v>
      </c>
      <c r="H1" s="156" t="s">
        <v>529</v>
      </c>
      <c r="I1" s="147" t="s">
        <v>551</v>
      </c>
      <c r="J1" s="129" t="s">
        <v>514</v>
      </c>
      <c r="K1" s="22" t="s">
        <v>464</v>
      </c>
    </row>
    <row r="2" spans="1:11" ht="16.5" thickTop="1" x14ac:dyDescent="0.25">
      <c r="A2" s="258" t="str">
        <f>'INITIAL SETUP'!A1</f>
        <v>WV Bureau for Behavioral Health - Adult Mental Health Services (Group Homes, Day Support)  R20240601</v>
      </c>
      <c r="B2" s="259"/>
      <c r="C2" s="259"/>
      <c r="D2" s="259"/>
      <c r="E2" s="259"/>
      <c r="F2" s="262"/>
      <c r="G2" s="262"/>
      <c r="H2" s="262"/>
      <c r="I2" s="262"/>
      <c r="J2" s="259"/>
      <c r="K2" s="260"/>
    </row>
    <row r="3" spans="1:11" ht="15.75" x14ac:dyDescent="0.25">
      <c r="A3" s="261" t="str">
        <f>'INITIAL SETUP'!A2</f>
        <v>Grant Year:  FY 2025 (07/01/2024 - 06/30/2025)</v>
      </c>
      <c r="B3" s="262"/>
      <c r="C3" s="262"/>
      <c r="D3" s="262"/>
      <c r="E3" s="262"/>
      <c r="F3" s="262"/>
      <c r="G3" s="262"/>
      <c r="H3" s="262"/>
      <c r="I3" s="262"/>
      <c r="J3" s="262"/>
      <c r="K3" s="263"/>
    </row>
    <row r="4" spans="1:11" x14ac:dyDescent="0.25">
      <c r="A4" s="225" t="str">
        <f>'INITIAL SETUP'!A3</f>
        <v xml:space="preserve">Program reports need to be submitted electronically, via e-mail to BBHReporting@wv.gov  within 25 calendar days of the end of each month </v>
      </c>
      <c r="B4" s="226"/>
      <c r="C4" s="226"/>
      <c r="D4" s="226"/>
      <c r="E4" s="226"/>
      <c r="F4" s="226"/>
      <c r="G4" s="226"/>
      <c r="H4" s="226"/>
      <c r="I4" s="226"/>
      <c r="J4" s="226"/>
      <c r="K4" s="227"/>
    </row>
    <row r="5" spans="1:11" x14ac:dyDescent="0.25">
      <c r="A5" s="206" t="s">
        <v>8</v>
      </c>
      <c r="B5" s="206"/>
      <c r="C5" s="206"/>
      <c r="D5" s="206"/>
      <c r="E5" s="266">
        <f>'INITIAL SETUP'!L4</f>
        <v>0</v>
      </c>
      <c r="F5" s="267"/>
      <c r="G5" s="267"/>
      <c r="H5" s="268"/>
      <c r="I5" s="210" t="s">
        <v>2</v>
      </c>
      <c r="J5" s="212"/>
      <c r="K5" s="42">
        <f>'INITIAL SETUP'!AJ4</f>
        <v>0</v>
      </c>
    </row>
    <row r="6" spans="1:11" ht="30" customHeight="1" x14ac:dyDescent="0.25">
      <c r="A6" s="206" t="s">
        <v>10</v>
      </c>
      <c r="B6" s="206"/>
      <c r="C6" s="206"/>
      <c r="D6" s="206"/>
      <c r="E6" s="298">
        <f>'INITIAL SETUP'!L5</f>
        <v>0</v>
      </c>
      <c r="F6" s="299"/>
      <c r="G6" s="299"/>
      <c r="H6" s="306"/>
      <c r="I6" s="210" t="s">
        <v>9</v>
      </c>
      <c r="J6" s="212"/>
      <c r="K6" s="107">
        <f>'INITIAL SETUP'!AJ5</f>
        <v>0</v>
      </c>
    </row>
    <row r="7" spans="1:11" ht="15" customHeight="1" x14ac:dyDescent="0.25">
      <c r="A7" s="303" t="s">
        <v>0</v>
      </c>
      <c r="B7" s="303"/>
      <c r="C7" s="303"/>
      <c r="D7" s="303"/>
      <c r="E7" s="271">
        <f>'INITIAL SETUP'!L6</f>
        <v>0</v>
      </c>
      <c r="F7" s="272"/>
      <c r="G7" s="272"/>
      <c r="H7" s="273"/>
      <c r="I7" s="210" t="s">
        <v>166</v>
      </c>
      <c r="J7" s="212"/>
      <c r="K7" s="42">
        <f>'INITIAL SETUP'!AJ6</f>
        <v>0</v>
      </c>
    </row>
    <row r="8" spans="1:11" x14ac:dyDescent="0.25">
      <c r="A8" s="303"/>
      <c r="B8" s="303"/>
      <c r="C8" s="303"/>
      <c r="D8" s="303"/>
      <c r="E8" s="274"/>
      <c r="F8" s="275"/>
      <c r="G8" s="275"/>
      <c r="H8" s="276"/>
      <c r="I8" s="200" t="s">
        <v>12</v>
      </c>
      <c r="J8" s="202"/>
      <c r="K8" s="42">
        <f>'INITIAL SETUP'!AJ7</f>
        <v>0</v>
      </c>
    </row>
    <row r="9" spans="1:11" x14ac:dyDescent="0.25">
      <c r="A9" s="206" t="s">
        <v>11</v>
      </c>
      <c r="B9" s="206"/>
      <c r="C9" s="206"/>
      <c r="D9" s="206"/>
      <c r="E9" s="302" t="s">
        <v>17</v>
      </c>
      <c r="F9" s="302"/>
      <c r="G9" s="300">
        <v>2024</v>
      </c>
      <c r="H9" s="301"/>
      <c r="I9" s="200" t="s">
        <v>13</v>
      </c>
      <c r="J9" s="202"/>
      <c r="K9" s="44">
        <f>'INITIAL SETUP'!AJ8</f>
        <v>0</v>
      </c>
    </row>
    <row r="10" spans="1:11" ht="30" customHeight="1" x14ac:dyDescent="0.25">
      <c r="A10" s="297" t="s">
        <v>502</v>
      </c>
      <c r="B10" s="297"/>
      <c r="C10" s="297"/>
      <c r="D10" s="297"/>
      <c r="E10" s="297"/>
      <c r="F10" s="297"/>
      <c r="G10" s="297"/>
      <c r="H10" s="297"/>
      <c r="I10" s="297"/>
      <c r="J10" s="297"/>
      <c r="K10" s="297"/>
    </row>
    <row r="11" spans="1:11" ht="21" customHeight="1" thickBot="1" x14ac:dyDescent="0.3">
      <c r="A11" s="304" t="s">
        <v>539</v>
      </c>
      <c r="B11" s="304"/>
      <c r="C11" s="304"/>
      <c r="D11" s="304"/>
      <c r="E11" s="304"/>
      <c r="F11" s="305"/>
      <c r="G11" s="305"/>
      <c r="H11" s="305"/>
      <c r="I11" s="305"/>
      <c r="J11" s="304"/>
      <c r="K11" s="304"/>
    </row>
    <row r="12" spans="1:11" ht="70.150000000000006" customHeight="1" thickTop="1" x14ac:dyDescent="0.25">
      <c r="A12" s="11" t="s">
        <v>15</v>
      </c>
      <c r="B12" s="126" t="s">
        <v>532</v>
      </c>
      <c r="C12" s="126" t="s">
        <v>448</v>
      </c>
      <c r="D12" s="127" t="s">
        <v>445</v>
      </c>
      <c r="E12" s="137" t="s">
        <v>443</v>
      </c>
      <c r="F12" s="153" t="s">
        <v>528</v>
      </c>
      <c r="G12" s="154" t="s">
        <v>494</v>
      </c>
      <c r="H12" s="156" t="s">
        <v>529</v>
      </c>
      <c r="I12" s="157" t="s">
        <v>580</v>
      </c>
      <c r="J12" s="129" t="s">
        <v>514</v>
      </c>
      <c r="K12" s="22" t="s">
        <v>464</v>
      </c>
    </row>
    <row r="13" spans="1:11" ht="60" customHeight="1" x14ac:dyDescent="0.25">
      <c r="A13" s="1">
        <f>ROW(A1)</f>
        <v>1</v>
      </c>
      <c r="B13" s="116">
        <f>'Initial Client Information'!B13</f>
        <v>0</v>
      </c>
      <c r="C13" s="117">
        <f>'Initial Client Information'!C13</f>
        <v>0</v>
      </c>
      <c r="D13" s="118">
        <f>'Initial Client Information'!D13</f>
        <v>0</v>
      </c>
      <c r="E13" s="130">
        <f>'Initial Client Information'!E13</f>
        <v>0</v>
      </c>
      <c r="F13" s="149"/>
      <c r="G13" s="150"/>
      <c r="H13" s="151"/>
      <c r="I13" s="152"/>
      <c r="J13" s="176">
        <f>'Discharge Information'!F13</f>
        <v>0</v>
      </c>
      <c r="K13" s="87"/>
    </row>
    <row r="14" spans="1:11" ht="60" customHeight="1" x14ac:dyDescent="0.25">
      <c r="A14" s="1">
        <f t="shared" ref="A14:A77" si="0">ROW(A2)</f>
        <v>2</v>
      </c>
      <c r="B14" s="116">
        <f>'Initial Client Information'!B14</f>
        <v>0</v>
      </c>
      <c r="C14" s="117">
        <f>'Initial Client Information'!C14</f>
        <v>0</v>
      </c>
      <c r="D14" s="118">
        <f>'Initial Client Information'!D14</f>
        <v>0</v>
      </c>
      <c r="E14" s="130">
        <f>'Initial Client Information'!E14</f>
        <v>0</v>
      </c>
      <c r="F14" s="140"/>
      <c r="G14" s="136"/>
      <c r="H14" s="141"/>
      <c r="I14" s="142"/>
      <c r="J14" s="176">
        <f>'Discharge Information'!F14</f>
        <v>0</v>
      </c>
      <c r="K14" s="87"/>
    </row>
    <row r="15" spans="1:11" ht="60" customHeight="1" x14ac:dyDescent="0.25">
      <c r="A15" s="1">
        <f t="shared" si="0"/>
        <v>3</v>
      </c>
      <c r="B15" s="116">
        <f>'Initial Client Information'!B15</f>
        <v>0</v>
      </c>
      <c r="C15" s="117">
        <f>'Initial Client Information'!C15</f>
        <v>0</v>
      </c>
      <c r="D15" s="118">
        <f>'Initial Client Information'!D15</f>
        <v>0</v>
      </c>
      <c r="E15" s="130">
        <f>'Initial Client Information'!E15</f>
        <v>0</v>
      </c>
      <c r="F15" s="140"/>
      <c r="G15" s="136"/>
      <c r="H15" s="141"/>
      <c r="I15" s="142"/>
      <c r="J15" s="176">
        <f>'Discharge Information'!F15</f>
        <v>0</v>
      </c>
      <c r="K15" s="87"/>
    </row>
    <row r="16" spans="1:11" ht="60" customHeight="1" x14ac:dyDescent="0.25">
      <c r="A16" s="1">
        <f t="shared" si="0"/>
        <v>4</v>
      </c>
      <c r="B16" s="116">
        <f>'Initial Client Information'!B16</f>
        <v>0</v>
      </c>
      <c r="C16" s="117">
        <f>'Initial Client Information'!C16</f>
        <v>0</v>
      </c>
      <c r="D16" s="118">
        <f>'Initial Client Information'!D16</f>
        <v>0</v>
      </c>
      <c r="E16" s="130">
        <f>'Initial Client Information'!E16</f>
        <v>0</v>
      </c>
      <c r="F16" s="140"/>
      <c r="G16" s="136"/>
      <c r="H16" s="141"/>
      <c r="I16" s="142"/>
      <c r="J16" s="176">
        <f>'Discharge Information'!F16</f>
        <v>0</v>
      </c>
      <c r="K16" s="87"/>
    </row>
    <row r="17" spans="1:11" ht="60" customHeight="1" x14ac:dyDescent="0.25">
      <c r="A17" s="1">
        <f t="shared" si="0"/>
        <v>5</v>
      </c>
      <c r="B17" s="116">
        <f>'Initial Client Information'!B17</f>
        <v>0</v>
      </c>
      <c r="C17" s="117">
        <f>'Initial Client Information'!C17</f>
        <v>0</v>
      </c>
      <c r="D17" s="118">
        <f>'Initial Client Information'!D17</f>
        <v>0</v>
      </c>
      <c r="E17" s="130">
        <f>'Initial Client Information'!E17</f>
        <v>0</v>
      </c>
      <c r="F17" s="140"/>
      <c r="G17" s="136"/>
      <c r="H17" s="141"/>
      <c r="I17" s="142"/>
      <c r="J17" s="176">
        <f>'Discharge Information'!F17</f>
        <v>0</v>
      </c>
      <c r="K17" s="87"/>
    </row>
    <row r="18" spans="1:11" ht="60" customHeight="1" x14ac:dyDescent="0.25">
      <c r="A18" s="1">
        <f t="shared" si="0"/>
        <v>6</v>
      </c>
      <c r="B18" s="116">
        <f>'Initial Client Information'!B18</f>
        <v>0</v>
      </c>
      <c r="C18" s="117">
        <f>'Initial Client Information'!C18</f>
        <v>0</v>
      </c>
      <c r="D18" s="118">
        <f>'Initial Client Information'!D18</f>
        <v>0</v>
      </c>
      <c r="E18" s="130">
        <f>'Initial Client Information'!E18</f>
        <v>0</v>
      </c>
      <c r="F18" s="140"/>
      <c r="G18" s="136"/>
      <c r="H18" s="141"/>
      <c r="I18" s="142"/>
      <c r="J18" s="176">
        <f>'Discharge Information'!F18</f>
        <v>0</v>
      </c>
      <c r="K18" s="87"/>
    </row>
    <row r="19" spans="1:11" ht="60" customHeight="1" x14ac:dyDescent="0.25">
      <c r="A19" s="1">
        <f t="shared" si="0"/>
        <v>7</v>
      </c>
      <c r="B19" s="116">
        <f>'Initial Client Information'!B19</f>
        <v>0</v>
      </c>
      <c r="C19" s="117">
        <f>'Initial Client Information'!C19</f>
        <v>0</v>
      </c>
      <c r="D19" s="118">
        <f>'Initial Client Information'!D19</f>
        <v>0</v>
      </c>
      <c r="E19" s="130">
        <f>'Initial Client Information'!E19</f>
        <v>0</v>
      </c>
      <c r="F19" s="140"/>
      <c r="G19" s="136"/>
      <c r="H19" s="141"/>
      <c r="I19" s="142"/>
      <c r="J19" s="176">
        <f>'Discharge Information'!F19</f>
        <v>0</v>
      </c>
      <c r="K19" s="87"/>
    </row>
    <row r="20" spans="1:11" ht="60" customHeight="1" x14ac:dyDescent="0.25">
      <c r="A20" s="1">
        <f t="shared" si="0"/>
        <v>8</v>
      </c>
      <c r="B20" s="116">
        <f>'Initial Client Information'!B20</f>
        <v>0</v>
      </c>
      <c r="C20" s="117">
        <f>'Initial Client Information'!C20</f>
        <v>0</v>
      </c>
      <c r="D20" s="118">
        <f>'Initial Client Information'!D20</f>
        <v>0</v>
      </c>
      <c r="E20" s="130">
        <f>'Initial Client Information'!E20</f>
        <v>0</v>
      </c>
      <c r="F20" s="140"/>
      <c r="G20" s="136"/>
      <c r="H20" s="141"/>
      <c r="I20" s="142"/>
      <c r="J20" s="176">
        <f>'Discharge Information'!F20</f>
        <v>0</v>
      </c>
      <c r="K20" s="87"/>
    </row>
    <row r="21" spans="1:11" ht="60" customHeight="1" x14ac:dyDescent="0.25">
      <c r="A21" s="1">
        <f t="shared" si="0"/>
        <v>9</v>
      </c>
      <c r="B21" s="116">
        <f>'Initial Client Information'!B21</f>
        <v>0</v>
      </c>
      <c r="C21" s="117">
        <f>'Initial Client Information'!C21</f>
        <v>0</v>
      </c>
      <c r="D21" s="118">
        <f>'Initial Client Information'!D21</f>
        <v>0</v>
      </c>
      <c r="E21" s="130">
        <f>'Initial Client Information'!E21</f>
        <v>0</v>
      </c>
      <c r="F21" s="140"/>
      <c r="G21" s="136"/>
      <c r="H21" s="141"/>
      <c r="I21" s="142"/>
      <c r="J21" s="176">
        <f>'Discharge Information'!F21</f>
        <v>0</v>
      </c>
      <c r="K21" s="87"/>
    </row>
    <row r="22" spans="1:11" ht="60" customHeight="1" x14ac:dyDescent="0.25">
      <c r="A22" s="1">
        <f t="shared" si="0"/>
        <v>10</v>
      </c>
      <c r="B22" s="116">
        <f>'Initial Client Information'!B22</f>
        <v>0</v>
      </c>
      <c r="C22" s="117">
        <f>'Initial Client Information'!C22</f>
        <v>0</v>
      </c>
      <c r="D22" s="118">
        <f>'Initial Client Information'!D22</f>
        <v>0</v>
      </c>
      <c r="E22" s="130">
        <f>'Initial Client Information'!E22</f>
        <v>0</v>
      </c>
      <c r="F22" s="140"/>
      <c r="G22" s="136"/>
      <c r="H22" s="141"/>
      <c r="I22" s="142"/>
      <c r="J22" s="176">
        <f>'Discharge Information'!F22</f>
        <v>0</v>
      </c>
      <c r="K22" s="87"/>
    </row>
    <row r="23" spans="1:11" ht="60" customHeight="1" x14ac:dyDescent="0.25">
      <c r="A23" s="1">
        <f t="shared" si="0"/>
        <v>11</v>
      </c>
      <c r="B23" s="116">
        <f>'Initial Client Information'!B23</f>
        <v>0</v>
      </c>
      <c r="C23" s="117">
        <f>'Initial Client Information'!C23</f>
        <v>0</v>
      </c>
      <c r="D23" s="118">
        <f>'Initial Client Information'!D23</f>
        <v>0</v>
      </c>
      <c r="E23" s="130">
        <f>'Initial Client Information'!E23</f>
        <v>0</v>
      </c>
      <c r="F23" s="140"/>
      <c r="G23" s="136"/>
      <c r="H23" s="141"/>
      <c r="I23" s="142"/>
      <c r="J23" s="176">
        <f>'Discharge Information'!F23</f>
        <v>0</v>
      </c>
      <c r="K23" s="87"/>
    </row>
    <row r="24" spans="1:11" ht="60" customHeight="1" x14ac:dyDescent="0.25">
      <c r="A24" s="1">
        <f t="shared" si="0"/>
        <v>12</v>
      </c>
      <c r="B24" s="116">
        <f>'Initial Client Information'!B24</f>
        <v>0</v>
      </c>
      <c r="C24" s="117">
        <f>'Initial Client Information'!C24</f>
        <v>0</v>
      </c>
      <c r="D24" s="118">
        <f>'Initial Client Information'!D24</f>
        <v>0</v>
      </c>
      <c r="E24" s="130">
        <f>'Initial Client Information'!E24</f>
        <v>0</v>
      </c>
      <c r="F24" s="140"/>
      <c r="G24" s="136"/>
      <c r="H24" s="141"/>
      <c r="I24" s="142"/>
      <c r="J24" s="176">
        <f>'Discharge Information'!F24</f>
        <v>0</v>
      </c>
      <c r="K24" s="87"/>
    </row>
    <row r="25" spans="1:11" ht="60" customHeight="1" x14ac:dyDescent="0.25">
      <c r="A25" s="1">
        <f t="shared" si="0"/>
        <v>13</v>
      </c>
      <c r="B25" s="116">
        <f>'Initial Client Information'!B25</f>
        <v>0</v>
      </c>
      <c r="C25" s="117">
        <f>'Initial Client Information'!C25</f>
        <v>0</v>
      </c>
      <c r="D25" s="118">
        <f>'Initial Client Information'!D25</f>
        <v>0</v>
      </c>
      <c r="E25" s="130">
        <f>'Initial Client Information'!E25</f>
        <v>0</v>
      </c>
      <c r="F25" s="140"/>
      <c r="G25" s="136"/>
      <c r="H25" s="141"/>
      <c r="I25" s="142"/>
      <c r="J25" s="176">
        <f>'Discharge Information'!F25</f>
        <v>0</v>
      </c>
      <c r="K25" s="87"/>
    </row>
    <row r="26" spans="1:11" ht="60" customHeight="1" x14ac:dyDescent="0.25">
      <c r="A26" s="1">
        <f t="shared" si="0"/>
        <v>14</v>
      </c>
      <c r="B26" s="116">
        <f>'Initial Client Information'!B26</f>
        <v>0</v>
      </c>
      <c r="C26" s="117">
        <f>'Initial Client Information'!C26</f>
        <v>0</v>
      </c>
      <c r="D26" s="118">
        <f>'Initial Client Information'!D26</f>
        <v>0</v>
      </c>
      <c r="E26" s="130">
        <f>'Initial Client Information'!E26</f>
        <v>0</v>
      </c>
      <c r="F26" s="140"/>
      <c r="G26" s="136"/>
      <c r="H26" s="136"/>
      <c r="I26" s="142"/>
      <c r="J26" s="176">
        <f>'Discharge Information'!F26</f>
        <v>0</v>
      </c>
      <c r="K26" s="87"/>
    </row>
    <row r="27" spans="1:11" ht="60" customHeight="1" x14ac:dyDescent="0.25">
      <c r="A27" s="1">
        <f t="shared" si="0"/>
        <v>15</v>
      </c>
      <c r="B27" s="116">
        <f>'Initial Client Information'!B27</f>
        <v>0</v>
      </c>
      <c r="C27" s="117">
        <f>'Initial Client Information'!C27</f>
        <v>0</v>
      </c>
      <c r="D27" s="118">
        <f>'Initial Client Information'!D27</f>
        <v>0</v>
      </c>
      <c r="E27" s="130">
        <f>'Initial Client Information'!E27</f>
        <v>0</v>
      </c>
      <c r="F27" s="140"/>
      <c r="G27" s="136"/>
      <c r="H27" s="136"/>
      <c r="I27" s="142"/>
      <c r="J27" s="176">
        <f>'Discharge Information'!F27</f>
        <v>0</v>
      </c>
      <c r="K27" s="87"/>
    </row>
    <row r="28" spans="1:11" ht="60" customHeight="1" x14ac:dyDescent="0.25">
      <c r="A28" s="1">
        <f t="shared" si="0"/>
        <v>16</v>
      </c>
      <c r="B28" s="116">
        <f>'Initial Client Information'!B28</f>
        <v>0</v>
      </c>
      <c r="C28" s="117">
        <f>'Initial Client Information'!C28</f>
        <v>0</v>
      </c>
      <c r="D28" s="118">
        <f>'Initial Client Information'!D28</f>
        <v>0</v>
      </c>
      <c r="E28" s="130">
        <f>'Initial Client Information'!E28</f>
        <v>0</v>
      </c>
      <c r="F28" s="140"/>
      <c r="G28" s="136"/>
      <c r="H28" s="136"/>
      <c r="I28" s="142"/>
      <c r="J28" s="176">
        <f>'Discharge Information'!F28</f>
        <v>0</v>
      </c>
      <c r="K28" s="87"/>
    </row>
    <row r="29" spans="1:11" ht="60" customHeight="1" x14ac:dyDescent="0.25">
      <c r="A29" s="1">
        <f t="shared" si="0"/>
        <v>17</v>
      </c>
      <c r="B29" s="116">
        <f>'Initial Client Information'!B29</f>
        <v>0</v>
      </c>
      <c r="C29" s="117">
        <f>'Initial Client Information'!C29</f>
        <v>0</v>
      </c>
      <c r="D29" s="118">
        <f>'Initial Client Information'!D29</f>
        <v>0</v>
      </c>
      <c r="E29" s="130">
        <f>'Initial Client Information'!E29</f>
        <v>0</v>
      </c>
      <c r="F29" s="140"/>
      <c r="G29" s="136"/>
      <c r="H29" s="136"/>
      <c r="I29" s="142"/>
      <c r="J29" s="176">
        <f>'Discharge Information'!F29</f>
        <v>0</v>
      </c>
      <c r="K29" s="87"/>
    </row>
    <row r="30" spans="1:11" ht="60" customHeight="1" x14ac:dyDescent="0.25">
      <c r="A30" s="1">
        <f t="shared" si="0"/>
        <v>18</v>
      </c>
      <c r="B30" s="116">
        <f>'Initial Client Information'!B30</f>
        <v>0</v>
      </c>
      <c r="C30" s="117">
        <f>'Initial Client Information'!C30</f>
        <v>0</v>
      </c>
      <c r="D30" s="118">
        <f>'Initial Client Information'!D30</f>
        <v>0</v>
      </c>
      <c r="E30" s="130">
        <f>'Initial Client Information'!E30</f>
        <v>0</v>
      </c>
      <c r="F30" s="140"/>
      <c r="G30" s="136"/>
      <c r="H30" s="136"/>
      <c r="I30" s="142"/>
      <c r="J30" s="176">
        <f>'Discharge Information'!F30</f>
        <v>0</v>
      </c>
      <c r="K30" s="87"/>
    </row>
    <row r="31" spans="1:11" ht="60" customHeight="1" x14ac:dyDescent="0.25">
      <c r="A31" s="1">
        <f t="shared" si="0"/>
        <v>19</v>
      </c>
      <c r="B31" s="116">
        <f>'Initial Client Information'!B31</f>
        <v>0</v>
      </c>
      <c r="C31" s="117">
        <f>'Initial Client Information'!C31</f>
        <v>0</v>
      </c>
      <c r="D31" s="118">
        <f>'Initial Client Information'!D31</f>
        <v>0</v>
      </c>
      <c r="E31" s="130">
        <f>'Initial Client Information'!E31</f>
        <v>0</v>
      </c>
      <c r="F31" s="140"/>
      <c r="G31" s="136"/>
      <c r="H31" s="136"/>
      <c r="I31" s="142"/>
      <c r="J31" s="176">
        <f>'Discharge Information'!F31</f>
        <v>0</v>
      </c>
      <c r="K31" s="87"/>
    </row>
    <row r="32" spans="1:11" ht="60" customHeight="1" x14ac:dyDescent="0.25">
      <c r="A32" s="1">
        <f t="shared" si="0"/>
        <v>20</v>
      </c>
      <c r="B32" s="116">
        <f>'Initial Client Information'!B32</f>
        <v>0</v>
      </c>
      <c r="C32" s="117">
        <f>'Initial Client Information'!C32</f>
        <v>0</v>
      </c>
      <c r="D32" s="118">
        <f>'Initial Client Information'!D32</f>
        <v>0</v>
      </c>
      <c r="E32" s="130">
        <f>'Initial Client Information'!E32</f>
        <v>0</v>
      </c>
      <c r="F32" s="140"/>
      <c r="G32" s="136"/>
      <c r="H32" s="136"/>
      <c r="I32" s="142"/>
      <c r="J32" s="176">
        <f>'Discharge Information'!F32</f>
        <v>0</v>
      </c>
      <c r="K32" s="87"/>
    </row>
    <row r="33" spans="1:11" ht="60" customHeight="1" x14ac:dyDescent="0.25">
      <c r="A33" s="1">
        <f t="shared" si="0"/>
        <v>21</v>
      </c>
      <c r="B33" s="116">
        <f>'Initial Client Information'!B33</f>
        <v>0</v>
      </c>
      <c r="C33" s="117">
        <f>'Initial Client Information'!C33</f>
        <v>0</v>
      </c>
      <c r="D33" s="118">
        <f>'Initial Client Information'!D33</f>
        <v>0</v>
      </c>
      <c r="E33" s="130">
        <f>'Initial Client Information'!E33</f>
        <v>0</v>
      </c>
      <c r="F33" s="140"/>
      <c r="G33" s="136"/>
      <c r="H33" s="136"/>
      <c r="I33" s="142"/>
      <c r="J33" s="176">
        <f>'Discharge Information'!F33</f>
        <v>0</v>
      </c>
      <c r="K33" s="87"/>
    </row>
    <row r="34" spans="1:11" ht="60" customHeight="1" x14ac:dyDescent="0.25">
      <c r="A34" s="1">
        <f t="shared" si="0"/>
        <v>22</v>
      </c>
      <c r="B34" s="116">
        <f>'Initial Client Information'!B34</f>
        <v>0</v>
      </c>
      <c r="C34" s="117">
        <f>'Initial Client Information'!C34</f>
        <v>0</v>
      </c>
      <c r="D34" s="118">
        <f>'Initial Client Information'!D34</f>
        <v>0</v>
      </c>
      <c r="E34" s="130">
        <f>'Initial Client Information'!E34</f>
        <v>0</v>
      </c>
      <c r="F34" s="140"/>
      <c r="G34" s="136"/>
      <c r="H34" s="136"/>
      <c r="I34" s="142"/>
      <c r="J34" s="176">
        <f>'Discharge Information'!F34</f>
        <v>0</v>
      </c>
      <c r="K34" s="87"/>
    </row>
    <row r="35" spans="1:11" ht="60" customHeight="1" x14ac:dyDescent="0.25">
      <c r="A35" s="1">
        <f t="shared" si="0"/>
        <v>23</v>
      </c>
      <c r="B35" s="116">
        <f>'Initial Client Information'!B35</f>
        <v>0</v>
      </c>
      <c r="C35" s="117">
        <f>'Initial Client Information'!C35</f>
        <v>0</v>
      </c>
      <c r="D35" s="118">
        <f>'Initial Client Information'!D35</f>
        <v>0</v>
      </c>
      <c r="E35" s="130">
        <f>'Initial Client Information'!E35</f>
        <v>0</v>
      </c>
      <c r="F35" s="140"/>
      <c r="G35" s="136"/>
      <c r="H35" s="136"/>
      <c r="I35" s="142"/>
      <c r="J35" s="176">
        <f>'Discharge Information'!F35</f>
        <v>0</v>
      </c>
      <c r="K35" s="87"/>
    </row>
    <row r="36" spans="1:11" ht="60" customHeight="1" x14ac:dyDescent="0.25">
      <c r="A36" s="1">
        <f t="shared" si="0"/>
        <v>24</v>
      </c>
      <c r="B36" s="116">
        <f>'Initial Client Information'!B36</f>
        <v>0</v>
      </c>
      <c r="C36" s="117">
        <f>'Initial Client Information'!C36</f>
        <v>0</v>
      </c>
      <c r="D36" s="118">
        <f>'Initial Client Information'!D36</f>
        <v>0</v>
      </c>
      <c r="E36" s="130">
        <f>'Initial Client Information'!E36</f>
        <v>0</v>
      </c>
      <c r="F36" s="140"/>
      <c r="G36" s="136"/>
      <c r="H36" s="136"/>
      <c r="I36" s="142"/>
      <c r="J36" s="176">
        <f>'Discharge Information'!F36</f>
        <v>0</v>
      </c>
      <c r="K36" s="87"/>
    </row>
    <row r="37" spans="1:11" ht="60" customHeight="1" x14ac:dyDescent="0.25">
      <c r="A37" s="1">
        <f t="shared" si="0"/>
        <v>25</v>
      </c>
      <c r="B37" s="116">
        <f>'Initial Client Information'!B37</f>
        <v>0</v>
      </c>
      <c r="C37" s="117">
        <f>'Initial Client Information'!C37</f>
        <v>0</v>
      </c>
      <c r="D37" s="118">
        <f>'Initial Client Information'!D37</f>
        <v>0</v>
      </c>
      <c r="E37" s="130">
        <f>'Initial Client Information'!E37</f>
        <v>0</v>
      </c>
      <c r="F37" s="140"/>
      <c r="G37" s="136"/>
      <c r="H37" s="136"/>
      <c r="I37" s="142"/>
      <c r="J37" s="176">
        <f>'Discharge Information'!F37</f>
        <v>0</v>
      </c>
      <c r="K37" s="87"/>
    </row>
    <row r="38" spans="1:11" ht="60" customHeight="1" x14ac:dyDescent="0.25">
      <c r="A38" s="1">
        <f t="shared" si="0"/>
        <v>26</v>
      </c>
      <c r="B38" s="116">
        <f>'Initial Client Information'!B38</f>
        <v>0</v>
      </c>
      <c r="C38" s="117">
        <f>'Initial Client Information'!C38</f>
        <v>0</v>
      </c>
      <c r="D38" s="118">
        <f>'Initial Client Information'!D38</f>
        <v>0</v>
      </c>
      <c r="E38" s="130">
        <f>'Initial Client Information'!E38</f>
        <v>0</v>
      </c>
      <c r="F38" s="140"/>
      <c r="G38" s="136"/>
      <c r="H38" s="136"/>
      <c r="I38" s="142"/>
      <c r="J38" s="176">
        <f>'Discharge Information'!F38</f>
        <v>0</v>
      </c>
      <c r="K38" s="87"/>
    </row>
    <row r="39" spans="1:11" ht="60" customHeight="1" x14ac:dyDescent="0.25">
      <c r="A39" s="1">
        <f t="shared" si="0"/>
        <v>27</v>
      </c>
      <c r="B39" s="116">
        <f>'Initial Client Information'!B39</f>
        <v>0</v>
      </c>
      <c r="C39" s="117">
        <f>'Initial Client Information'!C39</f>
        <v>0</v>
      </c>
      <c r="D39" s="118">
        <f>'Initial Client Information'!D39</f>
        <v>0</v>
      </c>
      <c r="E39" s="130">
        <f>'Initial Client Information'!E39</f>
        <v>0</v>
      </c>
      <c r="F39" s="140"/>
      <c r="G39" s="136"/>
      <c r="H39" s="136"/>
      <c r="I39" s="142"/>
      <c r="J39" s="176">
        <f>'Discharge Information'!F39</f>
        <v>0</v>
      </c>
      <c r="K39" s="87"/>
    </row>
    <row r="40" spans="1:11" ht="60" customHeight="1" x14ac:dyDescent="0.25">
      <c r="A40" s="1">
        <f t="shared" si="0"/>
        <v>28</v>
      </c>
      <c r="B40" s="116">
        <f>'Initial Client Information'!B40</f>
        <v>0</v>
      </c>
      <c r="C40" s="117">
        <f>'Initial Client Information'!C40</f>
        <v>0</v>
      </c>
      <c r="D40" s="118">
        <f>'Initial Client Information'!D40</f>
        <v>0</v>
      </c>
      <c r="E40" s="130">
        <f>'Initial Client Information'!E40</f>
        <v>0</v>
      </c>
      <c r="F40" s="140"/>
      <c r="G40" s="136"/>
      <c r="H40" s="136"/>
      <c r="I40" s="142"/>
      <c r="J40" s="176">
        <f>'Discharge Information'!F40</f>
        <v>0</v>
      </c>
      <c r="K40" s="87"/>
    </row>
    <row r="41" spans="1:11" ht="60" customHeight="1" x14ac:dyDescent="0.25">
      <c r="A41" s="1">
        <f t="shared" si="0"/>
        <v>29</v>
      </c>
      <c r="B41" s="116">
        <f>'Initial Client Information'!B41</f>
        <v>0</v>
      </c>
      <c r="C41" s="117">
        <f>'Initial Client Information'!C41</f>
        <v>0</v>
      </c>
      <c r="D41" s="118">
        <f>'Initial Client Information'!D41</f>
        <v>0</v>
      </c>
      <c r="E41" s="130">
        <f>'Initial Client Information'!E41</f>
        <v>0</v>
      </c>
      <c r="F41" s="140"/>
      <c r="G41" s="136"/>
      <c r="H41" s="136"/>
      <c r="I41" s="142"/>
      <c r="J41" s="176">
        <f>'Discharge Information'!F41</f>
        <v>0</v>
      </c>
      <c r="K41" s="87"/>
    </row>
    <row r="42" spans="1:11" ht="60" customHeight="1" x14ac:dyDescent="0.25">
      <c r="A42" s="1">
        <f t="shared" si="0"/>
        <v>30</v>
      </c>
      <c r="B42" s="116">
        <f>'Initial Client Information'!B42</f>
        <v>0</v>
      </c>
      <c r="C42" s="117">
        <f>'Initial Client Information'!C42</f>
        <v>0</v>
      </c>
      <c r="D42" s="118">
        <f>'Initial Client Information'!D42</f>
        <v>0</v>
      </c>
      <c r="E42" s="130">
        <f>'Initial Client Information'!E42</f>
        <v>0</v>
      </c>
      <c r="F42" s="140"/>
      <c r="G42" s="136"/>
      <c r="H42" s="136"/>
      <c r="I42" s="142"/>
      <c r="J42" s="176">
        <f>'Discharge Information'!F42</f>
        <v>0</v>
      </c>
      <c r="K42" s="87"/>
    </row>
    <row r="43" spans="1:11" ht="60" customHeight="1" x14ac:dyDescent="0.25">
      <c r="A43" s="1">
        <f t="shared" si="0"/>
        <v>31</v>
      </c>
      <c r="B43" s="116">
        <f>'Initial Client Information'!B43</f>
        <v>0</v>
      </c>
      <c r="C43" s="117">
        <f>'Initial Client Information'!C43</f>
        <v>0</v>
      </c>
      <c r="D43" s="118">
        <f>'Initial Client Information'!D43</f>
        <v>0</v>
      </c>
      <c r="E43" s="130">
        <f>'Initial Client Information'!E43</f>
        <v>0</v>
      </c>
      <c r="F43" s="140"/>
      <c r="G43" s="136"/>
      <c r="H43" s="136"/>
      <c r="I43" s="142"/>
      <c r="J43" s="176">
        <f>'Discharge Information'!F43</f>
        <v>0</v>
      </c>
      <c r="K43" s="87"/>
    </row>
    <row r="44" spans="1:11" ht="60" customHeight="1" x14ac:dyDescent="0.25">
      <c r="A44" s="1">
        <f t="shared" si="0"/>
        <v>32</v>
      </c>
      <c r="B44" s="116">
        <f>'Initial Client Information'!B44</f>
        <v>0</v>
      </c>
      <c r="C44" s="117">
        <f>'Initial Client Information'!C44</f>
        <v>0</v>
      </c>
      <c r="D44" s="118">
        <f>'Initial Client Information'!D44</f>
        <v>0</v>
      </c>
      <c r="E44" s="130">
        <f>'Initial Client Information'!E44</f>
        <v>0</v>
      </c>
      <c r="F44" s="140"/>
      <c r="G44" s="136"/>
      <c r="H44" s="136"/>
      <c r="I44" s="142"/>
      <c r="J44" s="176">
        <f>'Discharge Information'!F44</f>
        <v>0</v>
      </c>
      <c r="K44" s="87"/>
    </row>
    <row r="45" spans="1:11" ht="60" customHeight="1" x14ac:dyDescent="0.25">
      <c r="A45" s="1">
        <f t="shared" si="0"/>
        <v>33</v>
      </c>
      <c r="B45" s="116">
        <f>'Initial Client Information'!B45</f>
        <v>0</v>
      </c>
      <c r="C45" s="117">
        <f>'Initial Client Information'!C45</f>
        <v>0</v>
      </c>
      <c r="D45" s="118">
        <f>'Initial Client Information'!D45</f>
        <v>0</v>
      </c>
      <c r="E45" s="130">
        <f>'Initial Client Information'!E45</f>
        <v>0</v>
      </c>
      <c r="F45" s="140"/>
      <c r="G45" s="136"/>
      <c r="H45" s="136"/>
      <c r="I45" s="142"/>
      <c r="J45" s="176">
        <f>'Discharge Information'!F45</f>
        <v>0</v>
      </c>
      <c r="K45" s="87"/>
    </row>
    <row r="46" spans="1:11" ht="60" customHeight="1" x14ac:dyDescent="0.25">
      <c r="A46" s="1">
        <f t="shared" si="0"/>
        <v>34</v>
      </c>
      <c r="B46" s="116">
        <f>'Initial Client Information'!B46</f>
        <v>0</v>
      </c>
      <c r="C46" s="117">
        <f>'Initial Client Information'!C46</f>
        <v>0</v>
      </c>
      <c r="D46" s="118">
        <f>'Initial Client Information'!D46</f>
        <v>0</v>
      </c>
      <c r="E46" s="130">
        <f>'Initial Client Information'!E46</f>
        <v>0</v>
      </c>
      <c r="F46" s="140"/>
      <c r="G46" s="136"/>
      <c r="H46" s="136"/>
      <c r="I46" s="142"/>
      <c r="J46" s="176">
        <f>'Discharge Information'!F46</f>
        <v>0</v>
      </c>
      <c r="K46" s="87"/>
    </row>
    <row r="47" spans="1:11" ht="60" customHeight="1" x14ac:dyDescent="0.25">
      <c r="A47" s="1">
        <f t="shared" si="0"/>
        <v>35</v>
      </c>
      <c r="B47" s="116">
        <f>'Initial Client Information'!B47</f>
        <v>0</v>
      </c>
      <c r="C47" s="117">
        <f>'Initial Client Information'!C47</f>
        <v>0</v>
      </c>
      <c r="D47" s="118">
        <f>'Initial Client Information'!D47</f>
        <v>0</v>
      </c>
      <c r="E47" s="130">
        <f>'Initial Client Information'!E47</f>
        <v>0</v>
      </c>
      <c r="F47" s="140"/>
      <c r="G47" s="136"/>
      <c r="H47" s="136"/>
      <c r="I47" s="142"/>
      <c r="J47" s="176">
        <f>'Discharge Information'!F47</f>
        <v>0</v>
      </c>
      <c r="K47" s="87"/>
    </row>
    <row r="48" spans="1:11" ht="60" customHeight="1" x14ac:dyDescent="0.25">
      <c r="A48" s="1">
        <f t="shared" si="0"/>
        <v>36</v>
      </c>
      <c r="B48" s="116">
        <f>'Initial Client Information'!B48</f>
        <v>0</v>
      </c>
      <c r="C48" s="117">
        <f>'Initial Client Information'!C48</f>
        <v>0</v>
      </c>
      <c r="D48" s="118">
        <f>'Initial Client Information'!D48</f>
        <v>0</v>
      </c>
      <c r="E48" s="130">
        <f>'Initial Client Information'!E48</f>
        <v>0</v>
      </c>
      <c r="F48" s="140"/>
      <c r="G48" s="136"/>
      <c r="H48" s="136"/>
      <c r="I48" s="142"/>
      <c r="J48" s="176">
        <f>'Discharge Information'!F48</f>
        <v>0</v>
      </c>
      <c r="K48" s="87"/>
    </row>
    <row r="49" spans="1:11" ht="60" customHeight="1" x14ac:dyDescent="0.25">
      <c r="A49" s="1">
        <f t="shared" si="0"/>
        <v>37</v>
      </c>
      <c r="B49" s="116">
        <f>'Initial Client Information'!B49</f>
        <v>0</v>
      </c>
      <c r="C49" s="117">
        <f>'Initial Client Information'!C49</f>
        <v>0</v>
      </c>
      <c r="D49" s="118">
        <f>'Initial Client Information'!D49</f>
        <v>0</v>
      </c>
      <c r="E49" s="130">
        <f>'Initial Client Information'!E49</f>
        <v>0</v>
      </c>
      <c r="F49" s="140"/>
      <c r="G49" s="136"/>
      <c r="H49" s="136"/>
      <c r="I49" s="142"/>
      <c r="J49" s="176">
        <f>'Discharge Information'!F49</f>
        <v>0</v>
      </c>
      <c r="K49" s="87"/>
    </row>
    <row r="50" spans="1:11" ht="60" customHeight="1" x14ac:dyDescent="0.25">
      <c r="A50" s="1">
        <f t="shared" si="0"/>
        <v>38</v>
      </c>
      <c r="B50" s="116">
        <f>'Initial Client Information'!B50</f>
        <v>0</v>
      </c>
      <c r="C50" s="117">
        <f>'Initial Client Information'!C50</f>
        <v>0</v>
      </c>
      <c r="D50" s="118">
        <f>'Initial Client Information'!D50</f>
        <v>0</v>
      </c>
      <c r="E50" s="130">
        <f>'Initial Client Information'!E50</f>
        <v>0</v>
      </c>
      <c r="F50" s="140"/>
      <c r="G50" s="136"/>
      <c r="H50" s="136"/>
      <c r="I50" s="142"/>
      <c r="J50" s="176">
        <f>'Discharge Information'!F50</f>
        <v>0</v>
      </c>
      <c r="K50" s="87"/>
    </row>
    <row r="51" spans="1:11" ht="60" customHeight="1" x14ac:dyDescent="0.25">
      <c r="A51" s="1">
        <f t="shared" si="0"/>
        <v>39</v>
      </c>
      <c r="B51" s="116">
        <f>'Initial Client Information'!B51</f>
        <v>0</v>
      </c>
      <c r="C51" s="117">
        <f>'Initial Client Information'!C51</f>
        <v>0</v>
      </c>
      <c r="D51" s="118">
        <f>'Initial Client Information'!D51</f>
        <v>0</v>
      </c>
      <c r="E51" s="130">
        <f>'Initial Client Information'!E51</f>
        <v>0</v>
      </c>
      <c r="F51" s="140"/>
      <c r="G51" s="136"/>
      <c r="H51" s="136"/>
      <c r="I51" s="142"/>
      <c r="J51" s="176">
        <f>'Discharge Information'!F51</f>
        <v>0</v>
      </c>
      <c r="K51" s="87"/>
    </row>
    <row r="52" spans="1:11" ht="60" customHeight="1" x14ac:dyDescent="0.25">
      <c r="A52" s="1">
        <f t="shared" si="0"/>
        <v>40</v>
      </c>
      <c r="B52" s="116">
        <f>'Initial Client Information'!B52</f>
        <v>0</v>
      </c>
      <c r="C52" s="117">
        <f>'Initial Client Information'!C52</f>
        <v>0</v>
      </c>
      <c r="D52" s="118">
        <f>'Initial Client Information'!D52</f>
        <v>0</v>
      </c>
      <c r="E52" s="130">
        <f>'Initial Client Information'!E52</f>
        <v>0</v>
      </c>
      <c r="F52" s="140"/>
      <c r="G52" s="136"/>
      <c r="H52" s="136"/>
      <c r="I52" s="142"/>
      <c r="J52" s="176">
        <f>'Discharge Information'!F52</f>
        <v>0</v>
      </c>
      <c r="K52" s="87"/>
    </row>
    <row r="53" spans="1:11" ht="60" customHeight="1" x14ac:dyDescent="0.25">
      <c r="A53" s="1">
        <f t="shared" si="0"/>
        <v>41</v>
      </c>
      <c r="B53" s="116">
        <f>'Initial Client Information'!B53</f>
        <v>0</v>
      </c>
      <c r="C53" s="117">
        <f>'Initial Client Information'!C53</f>
        <v>0</v>
      </c>
      <c r="D53" s="118">
        <f>'Initial Client Information'!D53</f>
        <v>0</v>
      </c>
      <c r="E53" s="130">
        <f>'Initial Client Information'!E53</f>
        <v>0</v>
      </c>
      <c r="F53" s="140"/>
      <c r="G53" s="136"/>
      <c r="H53" s="136"/>
      <c r="I53" s="142"/>
      <c r="J53" s="176">
        <f>'Discharge Information'!F53</f>
        <v>0</v>
      </c>
      <c r="K53" s="87"/>
    </row>
    <row r="54" spans="1:11" ht="60" customHeight="1" x14ac:dyDescent="0.25">
      <c r="A54" s="1">
        <f t="shared" si="0"/>
        <v>42</v>
      </c>
      <c r="B54" s="116">
        <f>'Initial Client Information'!B54</f>
        <v>0</v>
      </c>
      <c r="C54" s="117">
        <f>'Initial Client Information'!C54</f>
        <v>0</v>
      </c>
      <c r="D54" s="118">
        <f>'Initial Client Information'!D54</f>
        <v>0</v>
      </c>
      <c r="E54" s="130">
        <f>'Initial Client Information'!E54</f>
        <v>0</v>
      </c>
      <c r="F54" s="140"/>
      <c r="G54" s="136"/>
      <c r="H54" s="136"/>
      <c r="I54" s="142"/>
      <c r="J54" s="176">
        <f>'Discharge Information'!F54</f>
        <v>0</v>
      </c>
      <c r="K54" s="87"/>
    </row>
    <row r="55" spans="1:11" ht="60" customHeight="1" x14ac:dyDescent="0.25">
      <c r="A55" s="1">
        <f t="shared" si="0"/>
        <v>43</v>
      </c>
      <c r="B55" s="116">
        <f>'Initial Client Information'!B55</f>
        <v>0</v>
      </c>
      <c r="C55" s="117">
        <f>'Initial Client Information'!C55</f>
        <v>0</v>
      </c>
      <c r="D55" s="118">
        <f>'Initial Client Information'!D55</f>
        <v>0</v>
      </c>
      <c r="E55" s="130">
        <f>'Initial Client Information'!E55</f>
        <v>0</v>
      </c>
      <c r="F55" s="140"/>
      <c r="G55" s="136"/>
      <c r="H55" s="136"/>
      <c r="I55" s="142"/>
      <c r="J55" s="176">
        <f>'Discharge Information'!F55</f>
        <v>0</v>
      </c>
      <c r="K55" s="87"/>
    </row>
    <row r="56" spans="1:11" ht="60" customHeight="1" x14ac:dyDescent="0.25">
      <c r="A56" s="1">
        <f t="shared" si="0"/>
        <v>44</v>
      </c>
      <c r="B56" s="116">
        <f>'Initial Client Information'!B56</f>
        <v>0</v>
      </c>
      <c r="C56" s="117">
        <f>'Initial Client Information'!C56</f>
        <v>0</v>
      </c>
      <c r="D56" s="118">
        <f>'Initial Client Information'!D56</f>
        <v>0</v>
      </c>
      <c r="E56" s="130">
        <f>'Initial Client Information'!E56</f>
        <v>0</v>
      </c>
      <c r="F56" s="140"/>
      <c r="G56" s="136"/>
      <c r="H56" s="136"/>
      <c r="I56" s="142"/>
      <c r="J56" s="176">
        <f>'Discharge Information'!F56</f>
        <v>0</v>
      </c>
      <c r="K56" s="87"/>
    </row>
    <row r="57" spans="1:11" ht="60" customHeight="1" x14ac:dyDescent="0.25">
      <c r="A57" s="1">
        <f t="shared" si="0"/>
        <v>45</v>
      </c>
      <c r="B57" s="116">
        <f>'Initial Client Information'!B57</f>
        <v>0</v>
      </c>
      <c r="C57" s="117">
        <f>'Initial Client Information'!C57</f>
        <v>0</v>
      </c>
      <c r="D57" s="118">
        <f>'Initial Client Information'!D57</f>
        <v>0</v>
      </c>
      <c r="E57" s="130">
        <f>'Initial Client Information'!E57</f>
        <v>0</v>
      </c>
      <c r="F57" s="140"/>
      <c r="G57" s="136"/>
      <c r="H57" s="136"/>
      <c r="I57" s="142"/>
      <c r="J57" s="176">
        <f>'Discharge Information'!F57</f>
        <v>0</v>
      </c>
      <c r="K57" s="87"/>
    </row>
    <row r="58" spans="1:11" ht="60" customHeight="1" x14ac:dyDescent="0.25">
      <c r="A58" s="1">
        <f t="shared" si="0"/>
        <v>46</v>
      </c>
      <c r="B58" s="116">
        <f>'Initial Client Information'!B58</f>
        <v>0</v>
      </c>
      <c r="C58" s="117">
        <f>'Initial Client Information'!C58</f>
        <v>0</v>
      </c>
      <c r="D58" s="118">
        <f>'Initial Client Information'!D58</f>
        <v>0</v>
      </c>
      <c r="E58" s="130">
        <f>'Initial Client Information'!E58</f>
        <v>0</v>
      </c>
      <c r="F58" s="140"/>
      <c r="G58" s="136"/>
      <c r="H58" s="136"/>
      <c r="I58" s="142"/>
      <c r="J58" s="176">
        <f>'Discharge Information'!F58</f>
        <v>0</v>
      </c>
      <c r="K58" s="87"/>
    </row>
    <row r="59" spans="1:11" ht="60" customHeight="1" x14ac:dyDescent="0.25">
      <c r="A59" s="1">
        <f t="shared" si="0"/>
        <v>47</v>
      </c>
      <c r="B59" s="116">
        <f>'Initial Client Information'!B59</f>
        <v>0</v>
      </c>
      <c r="C59" s="117">
        <f>'Initial Client Information'!C59</f>
        <v>0</v>
      </c>
      <c r="D59" s="118">
        <f>'Initial Client Information'!D59</f>
        <v>0</v>
      </c>
      <c r="E59" s="130">
        <f>'Initial Client Information'!E59</f>
        <v>0</v>
      </c>
      <c r="F59" s="140"/>
      <c r="G59" s="136"/>
      <c r="H59" s="136"/>
      <c r="I59" s="142"/>
      <c r="J59" s="176">
        <f>'Discharge Information'!F59</f>
        <v>0</v>
      </c>
      <c r="K59" s="87"/>
    </row>
    <row r="60" spans="1:11" ht="60" customHeight="1" x14ac:dyDescent="0.25">
      <c r="A60" s="1">
        <f t="shared" si="0"/>
        <v>48</v>
      </c>
      <c r="B60" s="116">
        <f>'Initial Client Information'!B60</f>
        <v>0</v>
      </c>
      <c r="C60" s="117">
        <f>'Initial Client Information'!C60</f>
        <v>0</v>
      </c>
      <c r="D60" s="118">
        <f>'Initial Client Information'!D60</f>
        <v>0</v>
      </c>
      <c r="E60" s="130">
        <f>'Initial Client Information'!E60</f>
        <v>0</v>
      </c>
      <c r="F60" s="140"/>
      <c r="G60" s="136"/>
      <c r="H60" s="136"/>
      <c r="I60" s="142"/>
      <c r="J60" s="176">
        <f>'Discharge Information'!F60</f>
        <v>0</v>
      </c>
      <c r="K60" s="87"/>
    </row>
    <row r="61" spans="1:11" ht="60" customHeight="1" x14ac:dyDescent="0.25">
      <c r="A61" s="1">
        <f t="shared" si="0"/>
        <v>49</v>
      </c>
      <c r="B61" s="116">
        <f>'Initial Client Information'!B61</f>
        <v>0</v>
      </c>
      <c r="C61" s="117">
        <f>'Initial Client Information'!C61</f>
        <v>0</v>
      </c>
      <c r="D61" s="118">
        <f>'Initial Client Information'!D61</f>
        <v>0</v>
      </c>
      <c r="E61" s="130">
        <f>'Initial Client Information'!E61</f>
        <v>0</v>
      </c>
      <c r="F61" s="140"/>
      <c r="G61" s="136"/>
      <c r="H61" s="136"/>
      <c r="I61" s="142"/>
      <c r="J61" s="176">
        <f>'Discharge Information'!F61</f>
        <v>0</v>
      </c>
      <c r="K61" s="87"/>
    </row>
    <row r="62" spans="1:11" ht="60" customHeight="1" x14ac:dyDescent="0.25">
      <c r="A62" s="1">
        <f t="shared" si="0"/>
        <v>50</v>
      </c>
      <c r="B62" s="116">
        <f>'Initial Client Information'!B62</f>
        <v>0</v>
      </c>
      <c r="C62" s="117">
        <f>'Initial Client Information'!C62</f>
        <v>0</v>
      </c>
      <c r="D62" s="118">
        <f>'Initial Client Information'!D62</f>
        <v>0</v>
      </c>
      <c r="E62" s="130">
        <f>'Initial Client Information'!E62</f>
        <v>0</v>
      </c>
      <c r="F62" s="140"/>
      <c r="G62" s="136"/>
      <c r="H62" s="136"/>
      <c r="I62" s="142"/>
      <c r="J62" s="176">
        <f>'Discharge Information'!F62</f>
        <v>0</v>
      </c>
      <c r="K62" s="87"/>
    </row>
    <row r="63" spans="1:11" ht="60" customHeight="1" x14ac:dyDescent="0.25">
      <c r="A63" s="1">
        <f t="shared" si="0"/>
        <v>51</v>
      </c>
      <c r="B63" s="116">
        <f>'Initial Client Information'!B63</f>
        <v>0</v>
      </c>
      <c r="C63" s="117">
        <f>'Initial Client Information'!C63</f>
        <v>0</v>
      </c>
      <c r="D63" s="118">
        <f>'Initial Client Information'!D63</f>
        <v>0</v>
      </c>
      <c r="E63" s="130">
        <f>'Initial Client Information'!E63</f>
        <v>0</v>
      </c>
      <c r="F63" s="140"/>
      <c r="G63" s="136"/>
      <c r="H63" s="136"/>
      <c r="I63" s="142"/>
      <c r="J63" s="176">
        <f>'Discharge Information'!F63</f>
        <v>0</v>
      </c>
      <c r="K63" s="87"/>
    </row>
    <row r="64" spans="1:11" ht="60" customHeight="1" x14ac:dyDescent="0.25">
      <c r="A64" s="1">
        <f t="shared" si="0"/>
        <v>52</v>
      </c>
      <c r="B64" s="116">
        <f>'Initial Client Information'!B64</f>
        <v>0</v>
      </c>
      <c r="C64" s="117">
        <f>'Initial Client Information'!C64</f>
        <v>0</v>
      </c>
      <c r="D64" s="118">
        <f>'Initial Client Information'!D64</f>
        <v>0</v>
      </c>
      <c r="E64" s="130">
        <f>'Initial Client Information'!E64</f>
        <v>0</v>
      </c>
      <c r="F64" s="140"/>
      <c r="G64" s="136"/>
      <c r="H64" s="136"/>
      <c r="I64" s="142"/>
      <c r="J64" s="176">
        <f>'Discharge Information'!F64</f>
        <v>0</v>
      </c>
      <c r="K64" s="87"/>
    </row>
    <row r="65" spans="1:11" ht="60" customHeight="1" x14ac:dyDescent="0.25">
      <c r="A65" s="1">
        <f t="shared" si="0"/>
        <v>53</v>
      </c>
      <c r="B65" s="116">
        <f>'Initial Client Information'!B65</f>
        <v>0</v>
      </c>
      <c r="C65" s="117">
        <f>'Initial Client Information'!C65</f>
        <v>0</v>
      </c>
      <c r="D65" s="118">
        <f>'Initial Client Information'!D65</f>
        <v>0</v>
      </c>
      <c r="E65" s="130">
        <f>'Initial Client Information'!E65</f>
        <v>0</v>
      </c>
      <c r="F65" s="140"/>
      <c r="G65" s="136"/>
      <c r="H65" s="136"/>
      <c r="I65" s="142"/>
      <c r="J65" s="176">
        <f>'Discharge Information'!F65</f>
        <v>0</v>
      </c>
      <c r="K65" s="87"/>
    </row>
    <row r="66" spans="1:11" ht="60" customHeight="1" x14ac:dyDescent="0.25">
      <c r="A66" s="1">
        <f t="shared" si="0"/>
        <v>54</v>
      </c>
      <c r="B66" s="116">
        <f>'Initial Client Information'!B66</f>
        <v>0</v>
      </c>
      <c r="C66" s="117">
        <f>'Initial Client Information'!C66</f>
        <v>0</v>
      </c>
      <c r="D66" s="118">
        <f>'Initial Client Information'!D66</f>
        <v>0</v>
      </c>
      <c r="E66" s="130">
        <f>'Initial Client Information'!E66</f>
        <v>0</v>
      </c>
      <c r="F66" s="140"/>
      <c r="G66" s="136"/>
      <c r="H66" s="136"/>
      <c r="I66" s="142"/>
      <c r="J66" s="176">
        <f>'Discharge Information'!F66</f>
        <v>0</v>
      </c>
      <c r="K66" s="87"/>
    </row>
    <row r="67" spans="1:11" ht="60" customHeight="1" x14ac:dyDescent="0.25">
      <c r="A67" s="1">
        <f t="shared" si="0"/>
        <v>55</v>
      </c>
      <c r="B67" s="116">
        <f>'Initial Client Information'!B67</f>
        <v>0</v>
      </c>
      <c r="C67" s="117">
        <f>'Initial Client Information'!C67</f>
        <v>0</v>
      </c>
      <c r="D67" s="118">
        <f>'Initial Client Information'!D67</f>
        <v>0</v>
      </c>
      <c r="E67" s="130">
        <f>'Initial Client Information'!E67</f>
        <v>0</v>
      </c>
      <c r="F67" s="140"/>
      <c r="G67" s="136"/>
      <c r="H67" s="136"/>
      <c r="I67" s="142"/>
      <c r="J67" s="176">
        <f>'Discharge Information'!F67</f>
        <v>0</v>
      </c>
      <c r="K67" s="87"/>
    </row>
    <row r="68" spans="1:11" ht="60" customHeight="1" x14ac:dyDescent="0.25">
      <c r="A68" s="1">
        <f t="shared" si="0"/>
        <v>56</v>
      </c>
      <c r="B68" s="116">
        <f>'Initial Client Information'!B68</f>
        <v>0</v>
      </c>
      <c r="C68" s="117">
        <f>'Initial Client Information'!C68</f>
        <v>0</v>
      </c>
      <c r="D68" s="118">
        <f>'Initial Client Information'!D68</f>
        <v>0</v>
      </c>
      <c r="E68" s="130">
        <f>'Initial Client Information'!E68</f>
        <v>0</v>
      </c>
      <c r="F68" s="140"/>
      <c r="G68" s="136"/>
      <c r="H68" s="136"/>
      <c r="I68" s="142"/>
      <c r="J68" s="176">
        <f>'Discharge Information'!F68</f>
        <v>0</v>
      </c>
      <c r="K68" s="87"/>
    </row>
    <row r="69" spans="1:11" ht="60" customHeight="1" x14ac:dyDescent="0.25">
      <c r="A69" s="1">
        <f t="shared" si="0"/>
        <v>57</v>
      </c>
      <c r="B69" s="116">
        <f>'Initial Client Information'!B69</f>
        <v>0</v>
      </c>
      <c r="C69" s="117">
        <f>'Initial Client Information'!C69</f>
        <v>0</v>
      </c>
      <c r="D69" s="118">
        <f>'Initial Client Information'!D69</f>
        <v>0</v>
      </c>
      <c r="E69" s="130">
        <f>'Initial Client Information'!E69</f>
        <v>0</v>
      </c>
      <c r="F69" s="140"/>
      <c r="G69" s="136"/>
      <c r="H69" s="136"/>
      <c r="I69" s="142"/>
      <c r="J69" s="176">
        <f>'Discharge Information'!F69</f>
        <v>0</v>
      </c>
      <c r="K69" s="87"/>
    </row>
    <row r="70" spans="1:11" ht="60" customHeight="1" x14ac:dyDescent="0.25">
      <c r="A70" s="1">
        <f t="shared" si="0"/>
        <v>58</v>
      </c>
      <c r="B70" s="116">
        <f>'Initial Client Information'!B70</f>
        <v>0</v>
      </c>
      <c r="C70" s="117">
        <f>'Initial Client Information'!C70</f>
        <v>0</v>
      </c>
      <c r="D70" s="118">
        <f>'Initial Client Information'!D70</f>
        <v>0</v>
      </c>
      <c r="E70" s="130">
        <f>'Initial Client Information'!E70</f>
        <v>0</v>
      </c>
      <c r="F70" s="140"/>
      <c r="G70" s="136"/>
      <c r="H70" s="136"/>
      <c r="I70" s="142"/>
      <c r="J70" s="176">
        <f>'Discharge Information'!F70</f>
        <v>0</v>
      </c>
      <c r="K70" s="87"/>
    </row>
    <row r="71" spans="1:11" ht="60" customHeight="1" x14ac:dyDescent="0.25">
      <c r="A71" s="1">
        <f t="shared" si="0"/>
        <v>59</v>
      </c>
      <c r="B71" s="116">
        <f>'Initial Client Information'!B71</f>
        <v>0</v>
      </c>
      <c r="C71" s="117">
        <f>'Initial Client Information'!C71</f>
        <v>0</v>
      </c>
      <c r="D71" s="118">
        <f>'Initial Client Information'!D71</f>
        <v>0</v>
      </c>
      <c r="E71" s="130">
        <f>'Initial Client Information'!E71</f>
        <v>0</v>
      </c>
      <c r="F71" s="140"/>
      <c r="G71" s="136"/>
      <c r="H71" s="136"/>
      <c r="I71" s="142"/>
      <c r="J71" s="176">
        <f>'Discharge Information'!F71</f>
        <v>0</v>
      </c>
      <c r="K71" s="87"/>
    </row>
    <row r="72" spans="1:11" ht="60" customHeight="1" x14ac:dyDescent="0.25">
      <c r="A72" s="1">
        <f t="shared" si="0"/>
        <v>60</v>
      </c>
      <c r="B72" s="116">
        <f>'Initial Client Information'!B72</f>
        <v>0</v>
      </c>
      <c r="C72" s="117">
        <f>'Initial Client Information'!C72</f>
        <v>0</v>
      </c>
      <c r="D72" s="118">
        <f>'Initial Client Information'!D72</f>
        <v>0</v>
      </c>
      <c r="E72" s="130">
        <f>'Initial Client Information'!E72</f>
        <v>0</v>
      </c>
      <c r="F72" s="140"/>
      <c r="G72" s="136"/>
      <c r="H72" s="136"/>
      <c r="I72" s="142"/>
      <c r="J72" s="176">
        <f>'Discharge Information'!F72</f>
        <v>0</v>
      </c>
      <c r="K72" s="87"/>
    </row>
    <row r="73" spans="1:11" ht="60" customHeight="1" x14ac:dyDescent="0.25">
      <c r="A73" s="1">
        <f t="shared" si="0"/>
        <v>61</v>
      </c>
      <c r="B73" s="116">
        <f>'Initial Client Information'!B73</f>
        <v>0</v>
      </c>
      <c r="C73" s="117">
        <f>'Initial Client Information'!C73</f>
        <v>0</v>
      </c>
      <c r="D73" s="118">
        <f>'Initial Client Information'!D73</f>
        <v>0</v>
      </c>
      <c r="E73" s="130">
        <f>'Initial Client Information'!E73</f>
        <v>0</v>
      </c>
      <c r="F73" s="140"/>
      <c r="G73" s="136"/>
      <c r="H73" s="136"/>
      <c r="I73" s="142"/>
      <c r="J73" s="176">
        <f>'Discharge Information'!F73</f>
        <v>0</v>
      </c>
      <c r="K73" s="87"/>
    </row>
    <row r="74" spans="1:11" ht="60" customHeight="1" x14ac:dyDescent="0.25">
      <c r="A74" s="1">
        <f t="shared" si="0"/>
        <v>62</v>
      </c>
      <c r="B74" s="116">
        <f>'Initial Client Information'!B74</f>
        <v>0</v>
      </c>
      <c r="C74" s="117">
        <f>'Initial Client Information'!C74</f>
        <v>0</v>
      </c>
      <c r="D74" s="118">
        <f>'Initial Client Information'!D74</f>
        <v>0</v>
      </c>
      <c r="E74" s="130">
        <f>'Initial Client Information'!E74</f>
        <v>0</v>
      </c>
      <c r="F74" s="140"/>
      <c r="G74" s="136"/>
      <c r="H74" s="136"/>
      <c r="I74" s="142"/>
      <c r="J74" s="176">
        <f>'Discharge Information'!F74</f>
        <v>0</v>
      </c>
      <c r="K74" s="87"/>
    </row>
    <row r="75" spans="1:11" ht="60" customHeight="1" x14ac:dyDescent="0.25">
      <c r="A75" s="1">
        <f t="shared" si="0"/>
        <v>63</v>
      </c>
      <c r="B75" s="116">
        <f>'Initial Client Information'!B75</f>
        <v>0</v>
      </c>
      <c r="C75" s="117">
        <f>'Initial Client Information'!C75</f>
        <v>0</v>
      </c>
      <c r="D75" s="118">
        <f>'Initial Client Information'!D75</f>
        <v>0</v>
      </c>
      <c r="E75" s="130">
        <f>'Initial Client Information'!E75</f>
        <v>0</v>
      </c>
      <c r="F75" s="140"/>
      <c r="G75" s="136"/>
      <c r="H75" s="136"/>
      <c r="I75" s="142"/>
      <c r="J75" s="176">
        <f>'Discharge Information'!F75</f>
        <v>0</v>
      </c>
      <c r="K75" s="87"/>
    </row>
    <row r="76" spans="1:11" ht="60" customHeight="1" x14ac:dyDescent="0.25">
      <c r="A76" s="1">
        <f t="shared" si="0"/>
        <v>64</v>
      </c>
      <c r="B76" s="116">
        <f>'Initial Client Information'!B76</f>
        <v>0</v>
      </c>
      <c r="C76" s="117">
        <f>'Initial Client Information'!C76</f>
        <v>0</v>
      </c>
      <c r="D76" s="118">
        <f>'Initial Client Information'!D76</f>
        <v>0</v>
      </c>
      <c r="E76" s="130">
        <f>'Initial Client Information'!E76</f>
        <v>0</v>
      </c>
      <c r="F76" s="140"/>
      <c r="G76" s="136"/>
      <c r="H76" s="136"/>
      <c r="I76" s="142"/>
      <c r="J76" s="176">
        <f>'Discharge Information'!F76</f>
        <v>0</v>
      </c>
      <c r="K76" s="87"/>
    </row>
    <row r="77" spans="1:11" ht="60" customHeight="1" x14ac:dyDescent="0.25">
      <c r="A77" s="1">
        <f t="shared" si="0"/>
        <v>65</v>
      </c>
      <c r="B77" s="116">
        <f>'Initial Client Information'!B77</f>
        <v>0</v>
      </c>
      <c r="C77" s="117">
        <f>'Initial Client Information'!C77</f>
        <v>0</v>
      </c>
      <c r="D77" s="118">
        <f>'Initial Client Information'!D77</f>
        <v>0</v>
      </c>
      <c r="E77" s="130">
        <f>'Initial Client Information'!E77</f>
        <v>0</v>
      </c>
      <c r="F77" s="140"/>
      <c r="G77" s="136"/>
      <c r="H77" s="136"/>
      <c r="I77" s="142"/>
      <c r="J77" s="176">
        <f>'Discharge Information'!F77</f>
        <v>0</v>
      </c>
      <c r="K77" s="87"/>
    </row>
    <row r="78" spans="1:11" ht="60" customHeight="1" x14ac:dyDescent="0.25">
      <c r="A78" s="1">
        <f t="shared" ref="A78:A141" si="1">ROW(A66)</f>
        <v>66</v>
      </c>
      <c r="B78" s="116">
        <f>'Initial Client Information'!B78</f>
        <v>0</v>
      </c>
      <c r="C78" s="117">
        <f>'Initial Client Information'!C78</f>
        <v>0</v>
      </c>
      <c r="D78" s="118">
        <f>'Initial Client Information'!D78</f>
        <v>0</v>
      </c>
      <c r="E78" s="130">
        <f>'Initial Client Information'!E78</f>
        <v>0</v>
      </c>
      <c r="F78" s="140"/>
      <c r="G78" s="136"/>
      <c r="H78" s="136"/>
      <c r="I78" s="142"/>
      <c r="J78" s="176">
        <f>'Discharge Information'!F78</f>
        <v>0</v>
      </c>
      <c r="K78" s="87"/>
    </row>
    <row r="79" spans="1:11" ht="60" customHeight="1" x14ac:dyDescent="0.25">
      <c r="A79" s="1">
        <f t="shared" si="1"/>
        <v>67</v>
      </c>
      <c r="B79" s="116">
        <f>'Initial Client Information'!B79</f>
        <v>0</v>
      </c>
      <c r="C79" s="117">
        <f>'Initial Client Information'!C79</f>
        <v>0</v>
      </c>
      <c r="D79" s="118">
        <f>'Initial Client Information'!D79</f>
        <v>0</v>
      </c>
      <c r="E79" s="130">
        <f>'Initial Client Information'!E79</f>
        <v>0</v>
      </c>
      <c r="F79" s="140"/>
      <c r="G79" s="136"/>
      <c r="H79" s="136"/>
      <c r="I79" s="142"/>
      <c r="J79" s="176">
        <f>'Discharge Information'!F79</f>
        <v>0</v>
      </c>
      <c r="K79" s="87"/>
    </row>
    <row r="80" spans="1:11" ht="60" customHeight="1" x14ac:dyDescent="0.25">
      <c r="A80" s="1">
        <f t="shared" si="1"/>
        <v>68</v>
      </c>
      <c r="B80" s="116">
        <f>'Initial Client Information'!B80</f>
        <v>0</v>
      </c>
      <c r="C80" s="117">
        <f>'Initial Client Information'!C80</f>
        <v>0</v>
      </c>
      <c r="D80" s="118">
        <f>'Initial Client Information'!D80</f>
        <v>0</v>
      </c>
      <c r="E80" s="130">
        <f>'Initial Client Information'!E80</f>
        <v>0</v>
      </c>
      <c r="F80" s="140"/>
      <c r="G80" s="136"/>
      <c r="H80" s="136"/>
      <c r="I80" s="142"/>
      <c r="J80" s="176">
        <f>'Discharge Information'!F80</f>
        <v>0</v>
      </c>
      <c r="K80" s="87"/>
    </row>
    <row r="81" spans="1:11" ht="60" customHeight="1" x14ac:dyDescent="0.25">
      <c r="A81" s="1">
        <f t="shared" si="1"/>
        <v>69</v>
      </c>
      <c r="B81" s="116">
        <f>'Initial Client Information'!B81</f>
        <v>0</v>
      </c>
      <c r="C81" s="117">
        <f>'Initial Client Information'!C81</f>
        <v>0</v>
      </c>
      <c r="D81" s="118">
        <f>'Initial Client Information'!D81</f>
        <v>0</v>
      </c>
      <c r="E81" s="130">
        <f>'Initial Client Information'!E81</f>
        <v>0</v>
      </c>
      <c r="F81" s="140"/>
      <c r="G81" s="136"/>
      <c r="H81" s="136"/>
      <c r="I81" s="142"/>
      <c r="J81" s="176">
        <f>'Discharge Information'!F81</f>
        <v>0</v>
      </c>
      <c r="K81" s="87"/>
    </row>
    <row r="82" spans="1:11" ht="60" customHeight="1" x14ac:dyDescent="0.25">
      <c r="A82" s="1">
        <f t="shared" si="1"/>
        <v>70</v>
      </c>
      <c r="B82" s="116">
        <f>'Initial Client Information'!B82</f>
        <v>0</v>
      </c>
      <c r="C82" s="117">
        <f>'Initial Client Information'!C82</f>
        <v>0</v>
      </c>
      <c r="D82" s="118">
        <f>'Initial Client Information'!D82</f>
        <v>0</v>
      </c>
      <c r="E82" s="130">
        <f>'Initial Client Information'!E82</f>
        <v>0</v>
      </c>
      <c r="F82" s="140"/>
      <c r="G82" s="136"/>
      <c r="H82" s="136"/>
      <c r="I82" s="142"/>
      <c r="J82" s="176">
        <f>'Discharge Information'!F82</f>
        <v>0</v>
      </c>
      <c r="K82" s="87"/>
    </row>
    <row r="83" spans="1:11" ht="60" customHeight="1" x14ac:dyDescent="0.25">
      <c r="A83" s="1">
        <f t="shared" si="1"/>
        <v>71</v>
      </c>
      <c r="B83" s="116">
        <f>'Initial Client Information'!B83</f>
        <v>0</v>
      </c>
      <c r="C83" s="117">
        <f>'Initial Client Information'!C83</f>
        <v>0</v>
      </c>
      <c r="D83" s="118">
        <f>'Initial Client Information'!D83</f>
        <v>0</v>
      </c>
      <c r="E83" s="130">
        <f>'Initial Client Information'!E83</f>
        <v>0</v>
      </c>
      <c r="F83" s="140"/>
      <c r="G83" s="136"/>
      <c r="H83" s="136"/>
      <c r="I83" s="142"/>
      <c r="J83" s="176">
        <f>'Discharge Information'!F83</f>
        <v>0</v>
      </c>
      <c r="K83" s="87"/>
    </row>
    <row r="84" spans="1:11" ht="60" customHeight="1" x14ac:dyDescent="0.25">
      <c r="A84" s="1">
        <f t="shared" si="1"/>
        <v>72</v>
      </c>
      <c r="B84" s="116">
        <f>'Initial Client Information'!B84</f>
        <v>0</v>
      </c>
      <c r="C84" s="117">
        <f>'Initial Client Information'!C84</f>
        <v>0</v>
      </c>
      <c r="D84" s="118">
        <f>'Initial Client Information'!D84</f>
        <v>0</v>
      </c>
      <c r="E84" s="130">
        <f>'Initial Client Information'!E84</f>
        <v>0</v>
      </c>
      <c r="F84" s="140"/>
      <c r="G84" s="136"/>
      <c r="H84" s="136"/>
      <c r="I84" s="142"/>
      <c r="J84" s="176">
        <f>'Discharge Information'!F84</f>
        <v>0</v>
      </c>
      <c r="K84" s="87"/>
    </row>
    <row r="85" spans="1:11" ht="60" customHeight="1" x14ac:dyDescent="0.25">
      <c r="A85" s="1">
        <f t="shared" si="1"/>
        <v>73</v>
      </c>
      <c r="B85" s="116">
        <f>'Initial Client Information'!B85</f>
        <v>0</v>
      </c>
      <c r="C85" s="117">
        <f>'Initial Client Information'!C85</f>
        <v>0</v>
      </c>
      <c r="D85" s="118">
        <f>'Initial Client Information'!D85</f>
        <v>0</v>
      </c>
      <c r="E85" s="130">
        <f>'Initial Client Information'!E85</f>
        <v>0</v>
      </c>
      <c r="F85" s="140"/>
      <c r="G85" s="136"/>
      <c r="H85" s="136"/>
      <c r="I85" s="142"/>
      <c r="J85" s="176">
        <f>'Discharge Information'!F85</f>
        <v>0</v>
      </c>
      <c r="K85" s="87"/>
    </row>
    <row r="86" spans="1:11" ht="60" customHeight="1" x14ac:dyDescent="0.25">
      <c r="A86" s="1">
        <f t="shared" si="1"/>
        <v>74</v>
      </c>
      <c r="B86" s="116">
        <f>'Initial Client Information'!B86</f>
        <v>0</v>
      </c>
      <c r="C86" s="117">
        <f>'Initial Client Information'!C86</f>
        <v>0</v>
      </c>
      <c r="D86" s="118">
        <f>'Initial Client Information'!D86</f>
        <v>0</v>
      </c>
      <c r="E86" s="130">
        <f>'Initial Client Information'!E86</f>
        <v>0</v>
      </c>
      <c r="F86" s="140"/>
      <c r="G86" s="136"/>
      <c r="H86" s="136"/>
      <c r="I86" s="142"/>
      <c r="J86" s="176">
        <f>'Discharge Information'!F86</f>
        <v>0</v>
      </c>
      <c r="K86" s="87"/>
    </row>
    <row r="87" spans="1:11" ht="60" customHeight="1" x14ac:dyDescent="0.25">
      <c r="A87" s="1">
        <f t="shared" si="1"/>
        <v>75</v>
      </c>
      <c r="B87" s="116">
        <f>'Initial Client Information'!B87</f>
        <v>0</v>
      </c>
      <c r="C87" s="117">
        <f>'Initial Client Information'!C87</f>
        <v>0</v>
      </c>
      <c r="D87" s="118">
        <f>'Initial Client Information'!D87</f>
        <v>0</v>
      </c>
      <c r="E87" s="130">
        <f>'Initial Client Information'!E87</f>
        <v>0</v>
      </c>
      <c r="F87" s="140"/>
      <c r="G87" s="136"/>
      <c r="H87" s="136"/>
      <c r="I87" s="142"/>
      <c r="J87" s="176">
        <f>'Discharge Information'!F87</f>
        <v>0</v>
      </c>
      <c r="K87" s="87"/>
    </row>
    <row r="88" spans="1:11" ht="60" customHeight="1" x14ac:dyDescent="0.25">
      <c r="A88" s="1">
        <f t="shared" si="1"/>
        <v>76</v>
      </c>
      <c r="B88" s="116">
        <f>'Initial Client Information'!B88</f>
        <v>0</v>
      </c>
      <c r="C88" s="117">
        <f>'Initial Client Information'!C88</f>
        <v>0</v>
      </c>
      <c r="D88" s="118">
        <f>'Initial Client Information'!D88</f>
        <v>0</v>
      </c>
      <c r="E88" s="130">
        <f>'Initial Client Information'!E88</f>
        <v>0</v>
      </c>
      <c r="F88" s="140"/>
      <c r="G88" s="136"/>
      <c r="H88" s="136"/>
      <c r="I88" s="142"/>
      <c r="J88" s="176">
        <f>'Discharge Information'!F88</f>
        <v>0</v>
      </c>
      <c r="K88" s="87"/>
    </row>
    <row r="89" spans="1:11" ht="60" customHeight="1" x14ac:dyDescent="0.25">
      <c r="A89" s="1">
        <f t="shared" si="1"/>
        <v>77</v>
      </c>
      <c r="B89" s="116">
        <f>'Initial Client Information'!B89</f>
        <v>0</v>
      </c>
      <c r="C89" s="117">
        <f>'Initial Client Information'!C89</f>
        <v>0</v>
      </c>
      <c r="D89" s="118">
        <f>'Initial Client Information'!D89</f>
        <v>0</v>
      </c>
      <c r="E89" s="130">
        <f>'Initial Client Information'!E89</f>
        <v>0</v>
      </c>
      <c r="F89" s="140"/>
      <c r="G89" s="136"/>
      <c r="H89" s="136"/>
      <c r="I89" s="142"/>
      <c r="J89" s="176">
        <f>'Discharge Information'!F89</f>
        <v>0</v>
      </c>
      <c r="K89" s="87"/>
    </row>
    <row r="90" spans="1:11" ht="60" customHeight="1" x14ac:dyDescent="0.25">
      <c r="A90" s="1">
        <f t="shared" si="1"/>
        <v>78</v>
      </c>
      <c r="B90" s="116">
        <f>'Initial Client Information'!B90</f>
        <v>0</v>
      </c>
      <c r="C90" s="117">
        <f>'Initial Client Information'!C90</f>
        <v>0</v>
      </c>
      <c r="D90" s="118">
        <f>'Initial Client Information'!D90</f>
        <v>0</v>
      </c>
      <c r="E90" s="130">
        <f>'Initial Client Information'!E90</f>
        <v>0</v>
      </c>
      <c r="F90" s="140"/>
      <c r="G90" s="136"/>
      <c r="H90" s="136"/>
      <c r="I90" s="142"/>
      <c r="J90" s="176">
        <f>'Discharge Information'!F90</f>
        <v>0</v>
      </c>
      <c r="K90" s="87"/>
    </row>
    <row r="91" spans="1:11" ht="60" customHeight="1" x14ac:dyDescent="0.25">
      <c r="A91" s="1">
        <f t="shared" si="1"/>
        <v>79</v>
      </c>
      <c r="B91" s="116">
        <f>'Initial Client Information'!B91</f>
        <v>0</v>
      </c>
      <c r="C91" s="117">
        <f>'Initial Client Information'!C91</f>
        <v>0</v>
      </c>
      <c r="D91" s="118">
        <f>'Initial Client Information'!D91</f>
        <v>0</v>
      </c>
      <c r="E91" s="130">
        <f>'Initial Client Information'!E91</f>
        <v>0</v>
      </c>
      <c r="F91" s="140"/>
      <c r="G91" s="136"/>
      <c r="H91" s="136"/>
      <c r="I91" s="142"/>
      <c r="J91" s="176">
        <f>'Discharge Information'!F91</f>
        <v>0</v>
      </c>
      <c r="K91" s="87"/>
    </row>
    <row r="92" spans="1:11" ht="60" customHeight="1" x14ac:dyDescent="0.25">
      <c r="A92" s="1">
        <f t="shared" si="1"/>
        <v>80</v>
      </c>
      <c r="B92" s="116">
        <f>'Initial Client Information'!B92</f>
        <v>0</v>
      </c>
      <c r="C92" s="117">
        <f>'Initial Client Information'!C92</f>
        <v>0</v>
      </c>
      <c r="D92" s="118">
        <f>'Initial Client Information'!D92</f>
        <v>0</v>
      </c>
      <c r="E92" s="130">
        <f>'Initial Client Information'!E92</f>
        <v>0</v>
      </c>
      <c r="F92" s="140"/>
      <c r="G92" s="136"/>
      <c r="H92" s="136"/>
      <c r="I92" s="142"/>
      <c r="J92" s="176">
        <f>'Discharge Information'!F92</f>
        <v>0</v>
      </c>
      <c r="K92" s="87"/>
    </row>
    <row r="93" spans="1:11" ht="60" customHeight="1" x14ac:dyDescent="0.25">
      <c r="A93" s="1">
        <f t="shared" si="1"/>
        <v>81</v>
      </c>
      <c r="B93" s="116">
        <f>'Initial Client Information'!B93</f>
        <v>0</v>
      </c>
      <c r="C93" s="117">
        <f>'Initial Client Information'!C93</f>
        <v>0</v>
      </c>
      <c r="D93" s="118">
        <f>'Initial Client Information'!D93</f>
        <v>0</v>
      </c>
      <c r="E93" s="130">
        <f>'Initial Client Information'!E93</f>
        <v>0</v>
      </c>
      <c r="F93" s="140"/>
      <c r="G93" s="136"/>
      <c r="H93" s="136"/>
      <c r="I93" s="142"/>
      <c r="J93" s="176">
        <f>'Discharge Information'!F93</f>
        <v>0</v>
      </c>
      <c r="K93" s="87"/>
    </row>
    <row r="94" spans="1:11" ht="60" customHeight="1" x14ac:dyDescent="0.25">
      <c r="A94" s="1">
        <f t="shared" si="1"/>
        <v>82</v>
      </c>
      <c r="B94" s="116">
        <f>'Initial Client Information'!B94</f>
        <v>0</v>
      </c>
      <c r="C94" s="117">
        <f>'Initial Client Information'!C94</f>
        <v>0</v>
      </c>
      <c r="D94" s="118">
        <f>'Initial Client Information'!D94</f>
        <v>0</v>
      </c>
      <c r="E94" s="130">
        <f>'Initial Client Information'!E94</f>
        <v>0</v>
      </c>
      <c r="F94" s="140"/>
      <c r="G94" s="136"/>
      <c r="H94" s="136"/>
      <c r="I94" s="142"/>
      <c r="J94" s="176">
        <f>'Discharge Information'!F94</f>
        <v>0</v>
      </c>
      <c r="K94" s="87"/>
    </row>
    <row r="95" spans="1:11" ht="60" customHeight="1" x14ac:dyDescent="0.25">
      <c r="A95" s="1">
        <f t="shared" si="1"/>
        <v>83</v>
      </c>
      <c r="B95" s="116">
        <f>'Initial Client Information'!B95</f>
        <v>0</v>
      </c>
      <c r="C95" s="117">
        <f>'Initial Client Information'!C95</f>
        <v>0</v>
      </c>
      <c r="D95" s="118">
        <f>'Initial Client Information'!D95</f>
        <v>0</v>
      </c>
      <c r="E95" s="130">
        <f>'Initial Client Information'!E95</f>
        <v>0</v>
      </c>
      <c r="F95" s="140"/>
      <c r="G95" s="136"/>
      <c r="H95" s="136"/>
      <c r="I95" s="142"/>
      <c r="J95" s="176">
        <f>'Discharge Information'!F95</f>
        <v>0</v>
      </c>
      <c r="K95" s="87"/>
    </row>
    <row r="96" spans="1:11" ht="60" customHeight="1" x14ac:dyDescent="0.25">
      <c r="A96" s="1">
        <f t="shared" si="1"/>
        <v>84</v>
      </c>
      <c r="B96" s="116">
        <f>'Initial Client Information'!B96</f>
        <v>0</v>
      </c>
      <c r="C96" s="117">
        <f>'Initial Client Information'!C96</f>
        <v>0</v>
      </c>
      <c r="D96" s="118">
        <f>'Initial Client Information'!D96</f>
        <v>0</v>
      </c>
      <c r="E96" s="130">
        <f>'Initial Client Information'!E96</f>
        <v>0</v>
      </c>
      <c r="F96" s="140"/>
      <c r="G96" s="136"/>
      <c r="H96" s="136"/>
      <c r="I96" s="142"/>
      <c r="J96" s="176">
        <f>'Discharge Information'!F96</f>
        <v>0</v>
      </c>
      <c r="K96" s="87"/>
    </row>
    <row r="97" spans="1:11" ht="60" customHeight="1" x14ac:dyDescent="0.25">
      <c r="A97" s="1">
        <f t="shared" si="1"/>
        <v>85</v>
      </c>
      <c r="B97" s="116">
        <f>'Initial Client Information'!B97</f>
        <v>0</v>
      </c>
      <c r="C97" s="117">
        <f>'Initial Client Information'!C97</f>
        <v>0</v>
      </c>
      <c r="D97" s="118">
        <f>'Initial Client Information'!D97</f>
        <v>0</v>
      </c>
      <c r="E97" s="130">
        <f>'Initial Client Information'!E97</f>
        <v>0</v>
      </c>
      <c r="F97" s="140"/>
      <c r="G97" s="136"/>
      <c r="H97" s="136"/>
      <c r="I97" s="142"/>
      <c r="J97" s="176">
        <f>'Discharge Information'!F97</f>
        <v>0</v>
      </c>
      <c r="K97" s="87"/>
    </row>
    <row r="98" spans="1:11" ht="60" customHeight="1" x14ac:dyDescent="0.25">
      <c r="A98" s="1">
        <f t="shared" si="1"/>
        <v>86</v>
      </c>
      <c r="B98" s="116">
        <f>'Initial Client Information'!B98</f>
        <v>0</v>
      </c>
      <c r="C98" s="117">
        <f>'Initial Client Information'!C98</f>
        <v>0</v>
      </c>
      <c r="D98" s="118">
        <f>'Initial Client Information'!D98</f>
        <v>0</v>
      </c>
      <c r="E98" s="130">
        <f>'Initial Client Information'!E98</f>
        <v>0</v>
      </c>
      <c r="F98" s="140"/>
      <c r="G98" s="136"/>
      <c r="H98" s="136"/>
      <c r="I98" s="142"/>
      <c r="J98" s="176">
        <f>'Discharge Information'!F98</f>
        <v>0</v>
      </c>
      <c r="K98" s="87"/>
    </row>
    <row r="99" spans="1:11" ht="60" customHeight="1" x14ac:dyDescent="0.25">
      <c r="A99" s="1">
        <f t="shared" si="1"/>
        <v>87</v>
      </c>
      <c r="B99" s="116">
        <f>'Initial Client Information'!B99</f>
        <v>0</v>
      </c>
      <c r="C99" s="117">
        <f>'Initial Client Information'!C99</f>
        <v>0</v>
      </c>
      <c r="D99" s="118">
        <f>'Initial Client Information'!D99</f>
        <v>0</v>
      </c>
      <c r="E99" s="130">
        <f>'Initial Client Information'!E99</f>
        <v>0</v>
      </c>
      <c r="F99" s="140"/>
      <c r="G99" s="136"/>
      <c r="H99" s="136"/>
      <c r="I99" s="142"/>
      <c r="J99" s="176">
        <f>'Discharge Information'!F99</f>
        <v>0</v>
      </c>
      <c r="K99" s="87"/>
    </row>
    <row r="100" spans="1:11" ht="60" customHeight="1" x14ac:dyDescent="0.25">
      <c r="A100" s="1">
        <f t="shared" si="1"/>
        <v>88</v>
      </c>
      <c r="B100" s="116">
        <f>'Initial Client Information'!B100</f>
        <v>0</v>
      </c>
      <c r="C100" s="117">
        <f>'Initial Client Information'!C100</f>
        <v>0</v>
      </c>
      <c r="D100" s="118">
        <f>'Initial Client Information'!D100</f>
        <v>0</v>
      </c>
      <c r="E100" s="130">
        <f>'Initial Client Information'!E100</f>
        <v>0</v>
      </c>
      <c r="F100" s="140"/>
      <c r="G100" s="136"/>
      <c r="H100" s="136"/>
      <c r="I100" s="142"/>
      <c r="J100" s="176">
        <f>'Discharge Information'!F100</f>
        <v>0</v>
      </c>
      <c r="K100" s="87"/>
    </row>
    <row r="101" spans="1:11" ht="60" customHeight="1" x14ac:dyDescent="0.25">
      <c r="A101" s="1">
        <f t="shared" si="1"/>
        <v>89</v>
      </c>
      <c r="B101" s="116">
        <f>'Initial Client Information'!B101</f>
        <v>0</v>
      </c>
      <c r="C101" s="117">
        <f>'Initial Client Information'!C101</f>
        <v>0</v>
      </c>
      <c r="D101" s="118">
        <f>'Initial Client Information'!D101</f>
        <v>0</v>
      </c>
      <c r="E101" s="130">
        <f>'Initial Client Information'!E101</f>
        <v>0</v>
      </c>
      <c r="F101" s="140"/>
      <c r="G101" s="136"/>
      <c r="H101" s="136"/>
      <c r="I101" s="142"/>
      <c r="J101" s="176">
        <f>'Discharge Information'!F101</f>
        <v>0</v>
      </c>
      <c r="K101" s="87"/>
    </row>
    <row r="102" spans="1:11" ht="60" customHeight="1" x14ac:dyDescent="0.25">
      <c r="A102" s="1">
        <f t="shared" si="1"/>
        <v>90</v>
      </c>
      <c r="B102" s="116">
        <f>'Initial Client Information'!B102</f>
        <v>0</v>
      </c>
      <c r="C102" s="117">
        <f>'Initial Client Information'!C102</f>
        <v>0</v>
      </c>
      <c r="D102" s="118">
        <f>'Initial Client Information'!D102</f>
        <v>0</v>
      </c>
      <c r="E102" s="130">
        <f>'Initial Client Information'!E102</f>
        <v>0</v>
      </c>
      <c r="F102" s="140"/>
      <c r="G102" s="136"/>
      <c r="H102" s="136"/>
      <c r="I102" s="142"/>
      <c r="J102" s="176">
        <f>'Discharge Information'!F102</f>
        <v>0</v>
      </c>
      <c r="K102" s="87"/>
    </row>
    <row r="103" spans="1:11" ht="60" customHeight="1" x14ac:dyDescent="0.25">
      <c r="A103" s="1">
        <f t="shared" si="1"/>
        <v>91</v>
      </c>
      <c r="B103" s="116">
        <f>'Initial Client Information'!B103</f>
        <v>0</v>
      </c>
      <c r="C103" s="117">
        <f>'Initial Client Information'!C103</f>
        <v>0</v>
      </c>
      <c r="D103" s="118">
        <f>'Initial Client Information'!D103</f>
        <v>0</v>
      </c>
      <c r="E103" s="130">
        <f>'Initial Client Information'!E103</f>
        <v>0</v>
      </c>
      <c r="F103" s="140"/>
      <c r="G103" s="136"/>
      <c r="H103" s="136"/>
      <c r="I103" s="142"/>
      <c r="J103" s="176">
        <f>'Discharge Information'!F103</f>
        <v>0</v>
      </c>
      <c r="K103" s="87"/>
    </row>
    <row r="104" spans="1:11" ht="60" customHeight="1" x14ac:dyDescent="0.25">
      <c r="A104" s="1">
        <f t="shared" si="1"/>
        <v>92</v>
      </c>
      <c r="B104" s="116">
        <f>'Initial Client Information'!B104</f>
        <v>0</v>
      </c>
      <c r="C104" s="117">
        <f>'Initial Client Information'!C104</f>
        <v>0</v>
      </c>
      <c r="D104" s="118">
        <f>'Initial Client Information'!D104</f>
        <v>0</v>
      </c>
      <c r="E104" s="130">
        <f>'Initial Client Information'!E104</f>
        <v>0</v>
      </c>
      <c r="F104" s="140"/>
      <c r="G104" s="136"/>
      <c r="H104" s="136"/>
      <c r="I104" s="142"/>
      <c r="J104" s="176">
        <f>'Discharge Information'!F104</f>
        <v>0</v>
      </c>
      <c r="K104" s="87"/>
    </row>
    <row r="105" spans="1:11" ht="60" customHeight="1" x14ac:dyDescent="0.25">
      <c r="A105" s="1">
        <f t="shared" si="1"/>
        <v>93</v>
      </c>
      <c r="B105" s="116">
        <f>'Initial Client Information'!B105</f>
        <v>0</v>
      </c>
      <c r="C105" s="117">
        <f>'Initial Client Information'!C105</f>
        <v>0</v>
      </c>
      <c r="D105" s="118">
        <f>'Initial Client Information'!D105</f>
        <v>0</v>
      </c>
      <c r="E105" s="130">
        <f>'Initial Client Information'!E105</f>
        <v>0</v>
      </c>
      <c r="F105" s="140"/>
      <c r="G105" s="136"/>
      <c r="H105" s="136"/>
      <c r="I105" s="142"/>
      <c r="J105" s="176">
        <f>'Discharge Information'!F105</f>
        <v>0</v>
      </c>
      <c r="K105" s="87"/>
    </row>
    <row r="106" spans="1:11" ht="60" customHeight="1" x14ac:dyDescent="0.25">
      <c r="A106" s="1">
        <f t="shared" si="1"/>
        <v>94</v>
      </c>
      <c r="B106" s="116">
        <f>'Initial Client Information'!B106</f>
        <v>0</v>
      </c>
      <c r="C106" s="117">
        <f>'Initial Client Information'!C106</f>
        <v>0</v>
      </c>
      <c r="D106" s="118">
        <f>'Initial Client Information'!D106</f>
        <v>0</v>
      </c>
      <c r="E106" s="130">
        <f>'Initial Client Information'!E106</f>
        <v>0</v>
      </c>
      <c r="F106" s="140"/>
      <c r="G106" s="136"/>
      <c r="H106" s="136"/>
      <c r="I106" s="142"/>
      <c r="J106" s="176">
        <f>'Discharge Information'!F106</f>
        <v>0</v>
      </c>
      <c r="K106" s="87"/>
    </row>
    <row r="107" spans="1:11" ht="60" customHeight="1" x14ac:dyDescent="0.25">
      <c r="A107" s="1">
        <f t="shared" si="1"/>
        <v>95</v>
      </c>
      <c r="B107" s="116">
        <f>'Initial Client Information'!B107</f>
        <v>0</v>
      </c>
      <c r="C107" s="117">
        <f>'Initial Client Information'!C107</f>
        <v>0</v>
      </c>
      <c r="D107" s="118">
        <f>'Initial Client Information'!D107</f>
        <v>0</v>
      </c>
      <c r="E107" s="130">
        <f>'Initial Client Information'!E107</f>
        <v>0</v>
      </c>
      <c r="F107" s="140"/>
      <c r="G107" s="136"/>
      <c r="H107" s="136"/>
      <c r="I107" s="142"/>
      <c r="J107" s="176">
        <f>'Discharge Information'!F107</f>
        <v>0</v>
      </c>
      <c r="K107" s="87"/>
    </row>
    <row r="108" spans="1:11" ht="60" customHeight="1" x14ac:dyDescent="0.25">
      <c r="A108" s="1">
        <f t="shared" si="1"/>
        <v>96</v>
      </c>
      <c r="B108" s="116">
        <f>'Initial Client Information'!B108</f>
        <v>0</v>
      </c>
      <c r="C108" s="117">
        <f>'Initial Client Information'!C108</f>
        <v>0</v>
      </c>
      <c r="D108" s="118">
        <f>'Initial Client Information'!D108</f>
        <v>0</v>
      </c>
      <c r="E108" s="130">
        <f>'Initial Client Information'!E108</f>
        <v>0</v>
      </c>
      <c r="F108" s="140"/>
      <c r="G108" s="136"/>
      <c r="H108" s="136"/>
      <c r="I108" s="142"/>
      <c r="J108" s="176">
        <f>'Discharge Information'!F108</f>
        <v>0</v>
      </c>
      <c r="K108" s="87"/>
    </row>
    <row r="109" spans="1:11" ht="60" customHeight="1" x14ac:dyDescent="0.25">
      <c r="A109" s="1">
        <f t="shared" si="1"/>
        <v>97</v>
      </c>
      <c r="B109" s="116">
        <f>'Initial Client Information'!B109</f>
        <v>0</v>
      </c>
      <c r="C109" s="117">
        <f>'Initial Client Information'!C109</f>
        <v>0</v>
      </c>
      <c r="D109" s="118">
        <f>'Initial Client Information'!D109</f>
        <v>0</v>
      </c>
      <c r="E109" s="130">
        <f>'Initial Client Information'!E109</f>
        <v>0</v>
      </c>
      <c r="F109" s="140"/>
      <c r="G109" s="136"/>
      <c r="H109" s="136"/>
      <c r="I109" s="142"/>
      <c r="J109" s="176">
        <f>'Discharge Information'!F109</f>
        <v>0</v>
      </c>
      <c r="K109" s="87"/>
    </row>
    <row r="110" spans="1:11" ht="60" customHeight="1" x14ac:dyDescent="0.25">
      <c r="A110" s="1">
        <f t="shared" si="1"/>
        <v>98</v>
      </c>
      <c r="B110" s="116">
        <f>'Initial Client Information'!B110</f>
        <v>0</v>
      </c>
      <c r="C110" s="117">
        <f>'Initial Client Information'!C110</f>
        <v>0</v>
      </c>
      <c r="D110" s="118">
        <f>'Initial Client Information'!D110</f>
        <v>0</v>
      </c>
      <c r="E110" s="130">
        <f>'Initial Client Information'!E110</f>
        <v>0</v>
      </c>
      <c r="F110" s="140"/>
      <c r="G110" s="136"/>
      <c r="H110" s="136"/>
      <c r="I110" s="142"/>
      <c r="J110" s="176">
        <f>'Discharge Information'!F110</f>
        <v>0</v>
      </c>
      <c r="K110" s="87"/>
    </row>
    <row r="111" spans="1:11" ht="60" customHeight="1" x14ac:dyDescent="0.25">
      <c r="A111" s="1">
        <f t="shared" si="1"/>
        <v>99</v>
      </c>
      <c r="B111" s="116">
        <f>'Initial Client Information'!B111</f>
        <v>0</v>
      </c>
      <c r="C111" s="117">
        <f>'Initial Client Information'!C111</f>
        <v>0</v>
      </c>
      <c r="D111" s="118">
        <f>'Initial Client Information'!D111</f>
        <v>0</v>
      </c>
      <c r="E111" s="130">
        <f>'Initial Client Information'!E111</f>
        <v>0</v>
      </c>
      <c r="F111" s="140"/>
      <c r="G111" s="136"/>
      <c r="H111" s="136"/>
      <c r="I111" s="142"/>
      <c r="J111" s="176">
        <f>'Discharge Information'!F111</f>
        <v>0</v>
      </c>
      <c r="K111" s="87"/>
    </row>
    <row r="112" spans="1:11" ht="60" customHeight="1" x14ac:dyDescent="0.25">
      <c r="A112" s="1">
        <f t="shared" si="1"/>
        <v>100</v>
      </c>
      <c r="B112" s="116">
        <f>'Initial Client Information'!B112</f>
        <v>0</v>
      </c>
      <c r="C112" s="117">
        <f>'Initial Client Information'!C112</f>
        <v>0</v>
      </c>
      <c r="D112" s="118">
        <f>'Initial Client Information'!D112</f>
        <v>0</v>
      </c>
      <c r="E112" s="130">
        <f>'Initial Client Information'!E112</f>
        <v>0</v>
      </c>
      <c r="F112" s="140"/>
      <c r="G112" s="136"/>
      <c r="H112" s="136"/>
      <c r="I112" s="142"/>
      <c r="J112" s="176">
        <f>'Discharge Information'!F112</f>
        <v>0</v>
      </c>
      <c r="K112" s="87"/>
    </row>
    <row r="113" spans="1:11" ht="60" customHeight="1" x14ac:dyDescent="0.25">
      <c r="A113" s="1">
        <f t="shared" si="1"/>
        <v>101</v>
      </c>
      <c r="B113" s="116">
        <f>'Initial Client Information'!B113</f>
        <v>0</v>
      </c>
      <c r="C113" s="117">
        <f>'Initial Client Information'!C113</f>
        <v>0</v>
      </c>
      <c r="D113" s="118">
        <f>'Initial Client Information'!D113</f>
        <v>0</v>
      </c>
      <c r="E113" s="130">
        <f>'Initial Client Information'!E113</f>
        <v>0</v>
      </c>
      <c r="F113" s="140"/>
      <c r="G113" s="136"/>
      <c r="H113" s="136"/>
      <c r="I113" s="142"/>
      <c r="J113" s="176">
        <f>'Discharge Information'!F113</f>
        <v>0</v>
      </c>
      <c r="K113" s="87"/>
    </row>
    <row r="114" spans="1:11" ht="60" customHeight="1" x14ac:dyDescent="0.25">
      <c r="A114" s="1">
        <f t="shared" si="1"/>
        <v>102</v>
      </c>
      <c r="B114" s="116">
        <f>'Initial Client Information'!B114</f>
        <v>0</v>
      </c>
      <c r="C114" s="117">
        <f>'Initial Client Information'!C114</f>
        <v>0</v>
      </c>
      <c r="D114" s="118">
        <f>'Initial Client Information'!D114</f>
        <v>0</v>
      </c>
      <c r="E114" s="130">
        <f>'Initial Client Information'!E114</f>
        <v>0</v>
      </c>
      <c r="F114" s="140"/>
      <c r="G114" s="136"/>
      <c r="H114" s="136"/>
      <c r="I114" s="142"/>
      <c r="J114" s="176">
        <f>'Discharge Information'!F114</f>
        <v>0</v>
      </c>
      <c r="K114" s="87"/>
    </row>
    <row r="115" spans="1:11" ht="60" customHeight="1" x14ac:dyDescent="0.25">
      <c r="A115" s="1">
        <f t="shared" si="1"/>
        <v>103</v>
      </c>
      <c r="B115" s="116">
        <f>'Initial Client Information'!B115</f>
        <v>0</v>
      </c>
      <c r="C115" s="117">
        <f>'Initial Client Information'!C115</f>
        <v>0</v>
      </c>
      <c r="D115" s="118">
        <f>'Initial Client Information'!D115</f>
        <v>0</v>
      </c>
      <c r="E115" s="130">
        <f>'Initial Client Information'!E115</f>
        <v>0</v>
      </c>
      <c r="F115" s="140"/>
      <c r="G115" s="136"/>
      <c r="H115" s="136"/>
      <c r="I115" s="142"/>
      <c r="J115" s="176">
        <f>'Discharge Information'!F115</f>
        <v>0</v>
      </c>
      <c r="K115" s="87"/>
    </row>
    <row r="116" spans="1:11" ht="60" customHeight="1" x14ac:dyDescent="0.25">
      <c r="A116" s="1">
        <f t="shared" si="1"/>
        <v>104</v>
      </c>
      <c r="B116" s="116">
        <f>'Initial Client Information'!B116</f>
        <v>0</v>
      </c>
      <c r="C116" s="117">
        <f>'Initial Client Information'!C116</f>
        <v>0</v>
      </c>
      <c r="D116" s="118">
        <f>'Initial Client Information'!D116</f>
        <v>0</v>
      </c>
      <c r="E116" s="130">
        <f>'Initial Client Information'!E116</f>
        <v>0</v>
      </c>
      <c r="F116" s="140"/>
      <c r="G116" s="136"/>
      <c r="H116" s="136"/>
      <c r="I116" s="142"/>
      <c r="J116" s="176">
        <f>'Discharge Information'!F116</f>
        <v>0</v>
      </c>
      <c r="K116" s="87"/>
    </row>
    <row r="117" spans="1:11" ht="60" customHeight="1" x14ac:dyDescent="0.25">
      <c r="A117" s="1">
        <f t="shared" si="1"/>
        <v>105</v>
      </c>
      <c r="B117" s="116">
        <f>'Initial Client Information'!B117</f>
        <v>0</v>
      </c>
      <c r="C117" s="117">
        <f>'Initial Client Information'!C117</f>
        <v>0</v>
      </c>
      <c r="D117" s="118">
        <f>'Initial Client Information'!D117</f>
        <v>0</v>
      </c>
      <c r="E117" s="130">
        <f>'Initial Client Information'!E117</f>
        <v>0</v>
      </c>
      <c r="F117" s="140"/>
      <c r="G117" s="136"/>
      <c r="H117" s="136"/>
      <c r="I117" s="142"/>
      <c r="J117" s="176">
        <f>'Discharge Information'!F117</f>
        <v>0</v>
      </c>
      <c r="K117" s="87"/>
    </row>
    <row r="118" spans="1:11" ht="60" customHeight="1" x14ac:dyDescent="0.25">
      <c r="A118" s="1">
        <f t="shared" si="1"/>
        <v>106</v>
      </c>
      <c r="B118" s="116">
        <f>'Initial Client Information'!B118</f>
        <v>0</v>
      </c>
      <c r="C118" s="117">
        <f>'Initial Client Information'!C118</f>
        <v>0</v>
      </c>
      <c r="D118" s="118">
        <f>'Initial Client Information'!D118</f>
        <v>0</v>
      </c>
      <c r="E118" s="130">
        <f>'Initial Client Information'!E118</f>
        <v>0</v>
      </c>
      <c r="F118" s="140"/>
      <c r="G118" s="136"/>
      <c r="H118" s="136"/>
      <c r="I118" s="142"/>
      <c r="J118" s="176">
        <f>'Discharge Information'!F118</f>
        <v>0</v>
      </c>
      <c r="K118" s="87"/>
    </row>
    <row r="119" spans="1:11" ht="60" customHeight="1" x14ac:dyDescent="0.25">
      <c r="A119" s="1">
        <f t="shared" si="1"/>
        <v>107</v>
      </c>
      <c r="B119" s="116">
        <f>'Initial Client Information'!B119</f>
        <v>0</v>
      </c>
      <c r="C119" s="117">
        <f>'Initial Client Information'!C119</f>
        <v>0</v>
      </c>
      <c r="D119" s="118">
        <f>'Initial Client Information'!D119</f>
        <v>0</v>
      </c>
      <c r="E119" s="130">
        <f>'Initial Client Information'!E119</f>
        <v>0</v>
      </c>
      <c r="F119" s="140"/>
      <c r="G119" s="136"/>
      <c r="H119" s="136"/>
      <c r="I119" s="142"/>
      <c r="J119" s="176">
        <f>'Discharge Information'!F119</f>
        <v>0</v>
      </c>
      <c r="K119" s="87"/>
    </row>
    <row r="120" spans="1:11" ht="60" customHeight="1" x14ac:dyDescent="0.25">
      <c r="A120" s="1">
        <f t="shared" si="1"/>
        <v>108</v>
      </c>
      <c r="B120" s="116">
        <f>'Initial Client Information'!B120</f>
        <v>0</v>
      </c>
      <c r="C120" s="117">
        <f>'Initial Client Information'!C120</f>
        <v>0</v>
      </c>
      <c r="D120" s="118">
        <f>'Initial Client Information'!D120</f>
        <v>0</v>
      </c>
      <c r="E120" s="130">
        <f>'Initial Client Information'!E120</f>
        <v>0</v>
      </c>
      <c r="F120" s="140"/>
      <c r="G120" s="136"/>
      <c r="H120" s="136"/>
      <c r="I120" s="142"/>
      <c r="J120" s="176">
        <f>'Discharge Information'!F120</f>
        <v>0</v>
      </c>
      <c r="K120" s="87"/>
    </row>
    <row r="121" spans="1:11" ht="60" customHeight="1" x14ac:dyDescent="0.25">
      <c r="A121" s="1">
        <f t="shared" si="1"/>
        <v>109</v>
      </c>
      <c r="B121" s="116">
        <f>'Initial Client Information'!B121</f>
        <v>0</v>
      </c>
      <c r="C121" s="117">
        <f>'Initial Client Information'!C121</f>
        <v>0</v>
      </c>
      <c r="D121" s="118">
        <f>'Initial Client Information'!D121</f>
        <v>0</v>
      </c>
      <c r="E121" s="130">
        <f>'Initial Client Information'!E121</f>
        <v>0</v>
      </c>
      <c r="F121" s="140"/>
      <c r="G121" s="136"/>
      <c r="H121" s="136"/>
      <c r="I121" s="142"/>
      <c r="J121" s="176">
        <f>'Discharge Information'!F121</f>
        <v>0</v>
      </c>
      <c r="K121" s="87"/>
    </row>
    <row r="122" spans="1:11" ht="60" customHeight="1" x14ac:dyDescent="0.25">
      <c r="A122" s="1">
        <f t="shared" si="1"/>
        <v>110</v>
      </c>
      <c r="B122" s="116">
        <f>'Initial Client Information'!B122</f>
        <v>0</v>
      </c>
      <c r="C122" s="117">
        <f>'Initial Client Information'!C122</f>
        <v>0</v>
      </c>
      <c r="D122" s="118">
        <f>'Initial Client Information'!D122</f>
        <v>0</v>
      </c>
      <c r="E122" s="130">
        <f>'Initial Client Information'!E122</f>
        <v>0</v>
      </c>
      <c r="F122" s="140"/>
      <c r="G122" s="136"/>
      <c r="H122" s="136"/>
      <c r="I122" s="142"/>
      <c r="J122" s="176">
        <f>'Discharge Information'!F122</f>
        <v>0</v>
      </c>
      <c r="K122" s="87"/>
    </row>
    <row r="123" spans="1:11" ht="60" customHeight="1" x14ac:dyDescent="0.25">
      <c r="A123" s="1">
        <f t="shared" si="1"/>
        <v>111</v>
      </c>
      <c r="B123" s="116">
        <f>'Initial Client Information'!B123</f>
        <v>0</v>
      </c>
      <c r="C123" s="117">
        <f>'Initial Client Information'!C123</f>
        <v>0</v>
      </c>
      <c r="D123" s="118">
        <f>'Initial Client Information'!D123</f>
        <v>0</v>
      </c>
      <c r="E123" s="130">
        <f>'Initial Client Information'!E123</f>
        <v>0</v>
      </c>
      <c r="F123" s="140"/>
      <c r="G123" s="136"/>
      <c r="H123" s="136"/>
      <c r="I123" s="142"/>
      <c r="J123" s="176">
        <f>'Discharge Information'!F123</f>
        <v>0</v>
      </c>
      <c r="K123" s="87"/>
    </row>
    <row r="124" spans="1:11" ht="60" customHeight="1" x14ac:dyDescent="0.25">
      <c r="A124" s="1">
        <f t="shared" si="1"/>
        <v>112</v>
      </c>
      <c r="B124" s="116">
        <f>'Initial Client Information'!B124</f>
        <v>0</v>
      </c>
      <c r="C124" s="117">
        <f>'Initial Client Information'!C124</f>
        <v>0</v>
      </c>
      <c r="D124" s="118">
        <f>'Initial Client Information'!D124</f>
        <v>0</v>
      </c>
      <c r="E124" s="130">
        <f>'Initial Client Information'!E124</f>
        <v>0</v>
      </c>
      <c r="F124" s="140"/>
      <c r="G124" s="136"/>
      <c r="H124" s="136"/>
      <c r="I124" s="142"/>
      <c r="J124" s="176">
        <f>'Discharge Information'!F124</f>
        <v>0</v>
      </c>
      <c r="K124" s="87"/>
    </row>
    <row r="125" spans="1:11" ht="60" customHeight="1" x14ac:dyDescent="0.25">
      <c r="A125" s="1">
        <f t="shared" si="1"/>
        <v>113</v>
      </c>
      <c r="B125" s="116">
        <f>'Initial Client Information'!B125</f>
        <v>0</v>
      </c>
      <c r="C125" s="117">
        <f>'Initial Client Information'!C125</f>
        <v>0</v>
      </c>
      <c r="D125" s="118">
        <f>'Initial Client Information'!D125</f>
        <v>0</v>
      </c>
      <c r="E125" s="130">
        <f>'Initial Client Information'!E125</f>
        <v>0</v>
      </c>
      <c r="F125" s="140"/>
      <c r="G125" s="136"/>
      <c r="H125" s="136"/>
      <c r="I125" s="142"/>
      <c r="J125" s="176">
        <f>'Discharge Information'!F125</f>
        <v>0</v>
      </c>
      <c r="K125" s="87"/>
    </row>
    <row r="126" spans="1:11" ht="60" customHeight="1" x14ac:dyDescent="0.25">
      <c r="A126" s="1">
        <f t="shared" si="1"/>
        <v>114</v>
      </c>
      <c r="B126" s="116">
        <f>'Initial Client Information'!B126</f>
        <v>0</v>
      </c>
      <c r="C126" s="117">
        <f>'Initial Client Information'!C126</f>
        <v>0</v>
      </c>
      <c r="D126" s="118">
        <f>'Initial Client Information'!D126</f>
        <v>0</v>
      </c>
      <c r="E126" s="130">
        <f>'Initial Client Information'!E126</f>
        <v>0</v>
      </c>
      <c r="F126" s="140"/>
      <c r="G126" s="136"/>
      <c r="H126" s="136"/>
      <c r="I126" s="142"/>
      <c r="J126" s="176">
        <f>'Discharge Information'!F126</f>
        <v>0</v>
      </c>
      <c r="K126" s="87"/>
    </row>
    <row r="127" spans="1:11" ht="60" customHeight="1" x14ac:dyDescent="0.25">
      <c r="A127" s="1">
        <f t="shared" si="1"/>
        <v>115</v>
      </c>
      <c r="B127" s="116">
        <f>'Initial Client Information'!B127</f>
        <v>0</v>
      </c>
      <c r="C127" s="117">
        <f>'Initial Client Information'!C127</f>
        <v>0</v>
      </c>
      <c r="D127" s="118">
        <f>'Initial Client Information'!D127</f>
        <v>0</v>
      </c>
      <c r="E127" s="130">
        <f>'Initial Client Information'!E127</f>
        <v>0</v>
      </c>
      <c r="F127" s="140"/>
      <c r="G127" s="136"/>
      <c r="H127" s="136"/>
      <c r="I127" s="142"/>
      <c r="J127" s="176">
        <f>'Discharge Information'!F127</f>
        <v>0</v>
      </c>
      <c r="K127" s="87"/>
    </row>
    <row r="128" spans="1:11" ht="60" customHeight="1" x14ac:dyDescent="0.25">
      <c r="A128" s="1">
        <f t="shared" si="1"/>
        <v>116</v>
      </c>
      <c r="B128" s="116">
        <f>'Initial Client Information'!B128</f>
        <v>0</v>
      </c>
      <c r="C128" s="117">
        <f>'Initial Client Information'!C128</f>
        <v>0</v>
      </c>
      <c r="D128" s="118">
        <f>'Initial Client Information'!D128</f>
        <v>0</v>
      </c>
      <c r="E128" s="130">
        <f>'Initial Client Information'!E128</f>
        <v>0</v>
      </c>
      <c r="F128" s="140"/>
      <c r="G128" s="136"/>
      <c r="H128" s="136"/>
      <c r="I128" s="142"/>
      <c r="J128" s="176">
        <f>'Discharge Information'!F128</f>
        <v>0</v>
      </c>
      <c r="K128" s="87"/>
    </row>
    <row r="129" spans="1:11" ht="60" customHeight="1" x14ac:dyDescent="0.25">
      <c r="A129" s="1">
        <f t="shared" si="1"/>
        <v>117</v>
      </c>
      <c r="B129" s="116">
        <f>'Initial Client Information'!B129</f>
        <v>0</v>
      </c>
      <c r="C129" s="117">
        <f>'Initial Client Information'!C129</f>
        <v>0</v>
      </c>
      <c r="D129" s="118">
        <f>'Initial Client Information'!D129</f>
        <v>0</v>
      </c>
      <c r="E129" s="130">
        <f>'Initial Client Information'!E129</f>
        <v>0</v>
      </c>
      <c r="F129" s="140"/>
      <c r="G129" s="136"/>
      <c r="H129" s="136"/>
      <c r="I129" s="142"/>
      <c r="J129" s="176">
        <f>'Discharge Information'!F129</f>
        <v>0</v>
      </c>
      <c r="K129" s="87"/>
    </row>
    <row r="130" spans="1:11" ht="60" customHeight="1" x14ac:dyDescent="0.25">
      <c r="A130" s="1">
        <f t="shared" si="1"/>
        <v>118</v>
      </c>
      <c r="B130" s="116">
        <f>'Initial Client Information'!B130</f>
        <v>0</v>
      </c>
      <c r="C130" s="117">
        <f>'Initial Client Information'!C130</f>
        <v>0</v>
      </c>
      <c r="D130" s="118">
        <f>'Initial Client Information'!D130</f>
        <v>0</v>
      </c>
      <c r="E130" s="130">
        <f>'Initial Client Information'!E130</f>
        <v>0</v>
      </c>
      <c r="F130" s="140"/>
      <c r="G130" s="136"/>
      <c r="H130" s="136"/>
      <c r="I130" s="142"/>
      <c r="J130" s="176">
        <f>'Discharge Information'!F130</f>
        <v>0</v>
      </c>
      <c r="K130" s="87"/>
    </row>
    <row r="131" spans="1:11" ht="60" customHeight="1" x14ac:dyDescent="0.25">
      <c r="A131" s="1">
        <f t="shared" si="1"/>
        <v>119</v>
      </c>
      <c r="B131" s="116">
        <f>'Initial Client Information'!B131</f>
        <v>0</v>
      </c>
      <c r="C131" s="117">
        <f>'Initial Client Information'!C131</f>
        <v>0</v>
      </c>
      <c r="D131" s="118">
        <f>'Initial Client Information'!D131</f>
        <v>0</v>
      </c>
      <c r="E131" s="130">
        <f>'Initial Client Information'!E131</f>
        <v>0</v>
      </c>
      <c r="F131" s="140"/>
      <c r="G131" s="136"/>
      <c r="H131" s="136"/>
      <c r="I131" s="142"/>
      <c r="J131" s="176">
        <f>'Discharge Information'!F131</f>
        <v>0</v>
      </c>
      <c r="K131" s="87"/>
    </row>
    <row r="132" spans="1:11" ht="60" customHeight="1" x14ac:dyDescent="0.25">
      <c r="A132" s="1">
        <f t="shared" si="1"/>
        <v>120</v>
      </c>
      <c r="B132" s="116">
        <f>'Initial Client Information'!B132</f>
        <v>0</v>
      </c>
      <c r="C132" s="117">
        <f>'Initial Client Information'!C132</f>
        <v>0</v>
      </c>
      <c r="D132" s="118">
        <f>'Initial Client Information'!D132</f>
        <v>0</v>
      </c>
      <c r="E132" s="130">
        <f>'Initial Client Information'!E132</f>
        <v>0</v>
      </c>
      <c r="F132" s="140"/>
      <c r="G132" s="136"/>
      <c r="H132" s="136"/>
      <c r="I132" s="142"/>
      <c r="J132" s="176">
        <f>'Discharge Information'!F132</f>
        <v>0</v>
      </c>
      <c r="K132" s="87"/>
    </row>
    <row r="133" spans="1:11" ht="60" customHeight="1" x14ac:dyDescent="0.25">
      <c r="A133" s="1">
        <f t="shared" si="1"/>
        <v>121</v>
      </c>
      <c r="B133" s="116">
        <f>'Initial Client Information'!B133</f>
        <v>0</v>
      </c>
      <c r="C133" s="117">
        <f>'Initial Client Information'!C133</f>
        <v>0</v>
      </c>
      <c r="D133" s="118">
        <f>'Initial Client Information'!D133</f>
        <v>0</v>
      </c>
      <c r="E133" s="130">
        <f>'Initial Client Information'!E133</f>
        <v>0</v>
      </c>
      <c r="F133" s="140"/>
      <c r="G133" s="136"/>
      <c r="H133" s="136"/>
      <c r="I133" s="142"/>
      <c r="J133" s="176">
        <f>'Discharge Information'!F133</f>
        <v>0</v>
      </c>
      <c r="K133" s="87"/>
    </row>
    <row r="134" spans="1:11" ht="60" customHeight="1" x14ac:dyDescent="0.25">
      <c r="A134" s="1">
        <f t="shared" si="1"/>
        <v>122</v>
      </c>
      <c r="B134" s="116">
        <f>'Initial Client Information'!B134</f>
        <v>0</v>
      </c>
      <c r="C134" s="117">
        <f>'Initial Client Information'!C134</f>
        <v>0</v>
      </c>
      <c r="D134" s="118">
        <f>'Initial Client Information'!D134</f>
        <v>0</v>
      </c>
      <c r="E134" s="130">
        <f>'Initial Client Information'!E134</f>
        <v>0</v>
      </c>
      <c r="F134" s="140"/>
      <c r="G134" s="136"/>
      <c r="H134" s="136"/>
      <c r="I134" s="142"/>
      <c r="J134" s="176">
        <f>'Discharge Information'!F134</f>
        <v>0</v>
      </c>
      <c r="K134" s="87"/>
    </row>
    <row r="135" spans="1:11" ht="60" customHeight="1" x14ac:dyDescent="0.25">
      <c r="A135" s="1">
        <f t="shared" si="1"/>
        <v>123</v>
      </c>
      <c r="B135" s="116">
        <f>'Initial Client Information'!B135</f>
        <v>0</v>
      </c>
      <c r="C135" s="117">
        <f>'Initial Client Information'!C135</f>
        <v>0</v>
      </c>
      <c r="D135" s="118">
        <f>'Initial Client Information'!D135</f>
        <v>0</v>
      </c>
      <c r="E135" s="130">
        <f>'Initial Client Information'!E135</f>
        <v>0</v>
      </c>
      <c r="F135" s="140"/>
      <c r="G135" s="136"/>
      <c r="H135" s="136"/>
      <c r="I135" s="142"/>
      <c r="J135" s="176">
        <f>'Discharge Information'!F135</f>
        <v>0</v>
      </c>
      <c r="K135" s="87"/>
    </row>
    <row r="136" spans="1:11" ht="60" customHeight="1" x14ac:dyDescent="0.25">
      <c r="A136" s="1">
        <f t="shared" si="1"/>
        <v>124</v>
      </c>
      <c r="B136" s="116">
        <f>'Initial Client Information'!B136</f>
        <v>0</v>
      </c>
      <c r="C136" s="117">
        <f>'Initial Client Information'!C136</f>
        <v>0</v>
      </c>
      <c r="D136" s="118">
        <f>'Initial Client Information'!D136</f>
        <v>0</v>
      </c>
      <c r="E136" s="130">
        <f>'Initial Client Information'!E136</f>
        <v>0</v>
      </c>
      <c r="F136" s="140"/>
      <c r="G136" s="136"/>
      <c r="H136" s="136"/>
      <c r="I136" s="142"/>
      <c r="J136" s="176">
        <f>'Discharge Information'!F136</f>
        <v>0</v>
      </c>
      <c r="K136" s="87"/>
    </row>
    <row r="137" spans="1:11" ht="60" customHeight="1" x14ac:dyDescent="0.25">
      <c r="A137" s="1">
        <f t="shared" si="1"/>
        <v>125</v>
      </c>
      <c r="B137" s="116">
        <f>'Initial Client Information'!B137</f>
        <v>0</v>
      </c>
      <c r="C137" s="117">
        <f>'Initial Client Information'!C137</f>
        <v>0</v>
      </c>
      <c r="D137" s="118">
        <f>'Initial Client Information'!D137</f>
        <v>0</v>
      </c>
      <c r="E137" s="130">
        <f>'Initial Client Information'!E137</f>
        <v>0</v>
      </c>
      <c r="F137" s="140"/>
      <c r="G137" s="136"/>
      <c r="H137" s="136"/>
      <c r="I137" s="142"/>
      <c r="J137" s="176">
        <f>'Discharge Information'!F137</f>
        <v>0</v>
      </c>
      <c r="K137" s="87"/>
    </row>
    <row r="138" spans="1:11" ht="60" customHeight="1" x14ac:dyDescent="0.25">
      <c r="A138" s="1">
        <f t="shared" si="1"/>
        <v>126</v>
      </c>
      <c r="B138" s="116">
        <f>'Initial Client Information'!B138</f>
        <v>0</v>
      </c>
      <c r="C138" s="117">
        <f>'Initial Client Information'!C138</f>
        <v>0</v>
      </c>
      <c r="D138" s="118">
        <f>'Initial Client Information'!D138</f>
        <v>0</v>
      </c>
      <c r="E138" s="130">
        <f>'Initial Client Information'!E138</f>
        <v>0</v>
      </c>
      <c r="F138" s="140"/>
      <c r="G138" s="136"/>
      <c r="H138" s="136"/>
      <c r="I138" s="142"/>
      <c r="J138" s="176">
        <f>'Discharge Information'!F138</f>
        <v>0</v>
      </c>
      <c r="K138" s="87"/>
    </row>
    <row r="139" spans="1:11" ht="60" customHeight="1" x14ac:dyDescent="0.25">
      <c r="A139" s="1">
        <f t="shared" si="1"/>
        <v>127</v>
      </c>
      <c r="B139" s="116">
        <f>'Initial Client Information'!B139</f>
        <v>0</v>
      </c>
      <c r="C139" s="117">
        <f>'Initial Client Information'!C139</f>
        <v>0</v>
      </c>
      <c r="D139" s="118">
        <f>'Initial Client Information'!D139</f>
        <v>0</v>
      </c>
      <c r="E139" s="130">
        <f>'Initial Client Information'!E139</f>
        <v>0</v>
      </c>
      <c r="F139" s="140"/>
      <c r="G139" s="136"/>
      <c r="H139" s="136"/>
      <c r="I139" s="142"/>
      <c r="J139" s="176">
        <f>'Discharge Information'!F139</f>
        <v>0</v>
      </c>
      <c r="K139" s="87"/>
    </row>
    <row r="140" spans="1:11" ht="60" customHeight="1" x14ac:dyDescent="0.25">
      <c r="A140" s="1">
        <f t="shared" si="1"/>
        <v>128</v>
      </c>
      <c r="B140" s="116">
        <f>'Initial Client Information'!B140</f>
        <v>0</v>
      </c>
      <c r="C140" s="117">
        <f>'Initial Client Information'!C140</f>
        <v>0</v>
      </c>
      <c r="D140" s="118">
        <f>'Initial Client Information'!D140</f>
        <v>0</v>
      </c>
      <c r="E140" s="130">
        <f>'Initial Client Information'!E140</f>
        <v>0</v>
      </c>
      <c r="F140" s="140"/>
      <c r="G140" s="136"/>
      <c r="H140" s="136"/>
      <c r="I140" s="142"/>
      <c r="J140" s="176">
        <f>'Discharge Information'!F140</f>
        <v>0</v>
      </c>
      <c r="K140" s="87"/>
    </row>
    <row r="141" spans="1:11" ht="60" customHeight="1" x14ac:dyDescent="0.25">
      <c r="A141" s="1">
        <f t="shared" si="1"/>
        <v>129</v>
      </c>
      <c r="B141" s="116">
        <f>'Initial Client Information'!B141</f>
        <v>0</v>
      </c>
      <c r="C141" s="117">
        <f>'Initial Client Information'!C141</f>
        <v>0</v>
      </c>
      <c r="D141" s="118">
        <f>'Initial Client Information'!D141</f>
        <v>0</v>
      </c>
      <c r="E141" s="130">
        <f>'Initial Client Information'!E141</f>
        <v>0</v>
      </c>
      <c r="F141" s="140"/>
      <c r="G141" s="136"/>
      <c r="H141" s="136"/>
      <c r="I141" s="142"/>
      <c r="J141" s="176">
        <f>'Discharge Information'!F141</f>
        <v>0</v>
      </c>
      <c r="K141" s="87"/>
    </row>
    <row r="142" spans="1:11" ht="60" customHeight="1" x14ac:dyDescent="0.25">
      <c r="A142" s="1">
        <f t="shared" ref="A142:A205" si="2">ROW(A130)</f>
        <v>130</v>
      </c>
      <c r="B142" s="116">
        <f>'Initial Client Information'!B142</f>
        <v>0</v>
      </c>
      <c r="C142" s="117">
        <f>'Initial Client Information'!C142</f>
        <v>0</v>
      </c>
      <c r="D142" s="118">
        <f>'Initial Client Information'!D142</f>
        <v>0</v>
      </c>
      <c r="E142" s="130">
        <f>'Initial Client Information'!E142</f>
        <v>0</v>
      </c>
      <c r="F142" s="140"/>
      <c r="G142" s="136"/>
      <c r="H142" s="136"/>
      <c r="I142" s="142"/>
      <c r="J142" s="176">
        <f>'Discharge Information'!F142</f>
        <v>0</v>
      </c>
      <c r="K142" s="87"/>
    </row>
    <row r="143" spans="1:11" ht="60" customHeight="1" x14ac:dyDescent="0.25">
      <c r="A143" s="1">
        <f t="shared" si="2"/>
        <v>131</v>
      </c>
      <c r="B143" s="116">
        <f>'Initial Client Information'!B143</f>
        <v>0</v>
      </c>
      <c r="C143" s="117">
        <f>'Initial Client Information'!C143</f>
        <v>0</v>
      </c>
      <c r="D143" s="118">
        <f>'Initial Client Information'!D143</f>
        <v>0</v>
      </c>
      <c r="E143" s="130">
        <f>'Initial Client Information'!E143</f>
        <v>0</v>
      </c>
      <c r="F143" s="140"/>
      <c r="G143" s="136"/>
      <c r="H143" s="136"/>
      <c r="I143" s="142"/>
      <c r="J143" s="176">
        <f>'Discharge Information'!F143</f>
        <v>0</v>
      </c>
      <c r="K143" s="87"/>
    </row>
    <row r="144" spans="1:11" ht="60" customHeight="1" x14ac:dyDescent="0.25">
      <c r="A144" s="1">
        <f t="shared" si="2"/>
        <v>132</v>
      </c>
      <c r="B144" s="116">
        <f>'Initial Client Information'!B144</f>
        <v>0</v>
      </c>
      <c r="C144" s="117">
        <f>'Initial Client Information'!C144</f>
        <v>0</v>
      </c>
      <c r="D144" s="118">
        <f>'Initial Client Information'!D144</f>
        <v>0</v>
      </c>
      <c r="E144" s="130">
        <f>'Initial Client Information'!E144</f>
        <v>0</v>
      </c>
      <c r="F144" s="140"/>
      <c r="G144" s="136"/>
      <c r="H144" s="136"/>
      <c r="I144" s="142"/>
      <c r="J144" s="176">
        <f>'Discharge Information'!F144</f>
        <v>0</v>
      </c>
      <c r="K144" s="87"/>
    </row>
    <row r="145" spans="1:11" ht="60" customHeight="1" x14ac:dyDescent="0.25">
      <c r="A145" s="1">
        <f t="shared" si="2"/>
        <v>133</v>
      </c>
      <c r="B145" s="116">
        <f>'Initial Client Information'!B145</f>
        <v>0</v>
      </c>
      <c r="C145" s="117">
        <f>'Initial Client Information'!C145</f>
        <v>0</v>
      </c>
      <c r="D145" s="118">
        <f>'Initial Client Information'!D145</f>
        <v>0</v>
      </c>
      <c r="E145" s="130">
        <f>'Initial Client Information'!E145</f>
        <v>0</v>
      </c>
      <c r="F145" s="140"/>
      <c r="G145" s="136"/>
      <c r="H145" s="136"/>
      <c r="I145" s="142"/>
      <c r="J145" s="176">
        <f>'Discharge Information'!F145</f>
        <v>0</v>
      </c>
      <c r="K145" s="87"/>
    </row>
    <row r="146" spans="1:11" ht="60" customHeight="1" x14ac:dyDescent="0.25">
      <c r="A146" s="1">
        <f t="shared" si="2"/>
        <v>134</v>
      </c>
      <c r="B146" s="116">
        <f>'Initial Client Information'!B146</f>
        <v>0</v>
      </c>
      <c r="C146" s="117">
        <f>'Initial Client Information'!C146</f>
        <v>0</v>
      </c>
      <c r="D146" s="118">
        <f>'Initial Client Information'!D146</f>
        <v>0</v>
      </c>
      <c r="E146" s="130">
        <f>'Initial Client Information'!E146</f>
        <v>0</v>
      </c>
      <c r="F146" s="140"/>
      <c r="G146" s="136"/>
      <c r="H146" s="136"/>
      <c r="I146" s="142"/>
      <c r="J146" s="176">
        <f>'Discharge Information'!F146</f>
        <v>0</v>
      </c>
      <c r="K146" s="87"/>
    </row>
    <row r="147" spans="1:11" ht="60" customHeight="1" x14ac:dyDescent="0.25">
      <c r="A147" s="1">
        <f t="shared" si="2"/>
        <v>135</v>
      </c>
      <c r="B147" s="116">
        <f>'Initial Client Information'!B147</f>
        <v>0</v>
      </c>
      <c r="C147" s="117">
        <f>'Initial Client Information'!C147</f>
        <v>0</v>
      </c>
      <c r="D147" s="118">
        <f>'Initial Client Information'!D147</f>
        <v>0</v>
      </c>
      <c r="E147" s="130">
        <f>'Initial Client Information'!E147</f>
        <v>0</v>
      </c>
      <c r="F147" s="140"/>
      <c r="G147" s="136"/>
      <c r="H147" s="136"/>
      <c r="I147" s="142"/>
      <c r="J147" s="176">
        <f>'Discharge Information'!F147</f>
        <v>0</v>
      </c>
      <c r="K147" s="87"/>
    </row>
    <row r="148" spans="1:11" ht="60" customHeight="1" x14ac:dyDescent="0.25">
      <c r="A148" s="1">
        <f t="shared" si="2"/>
        <v>136</v>
      </c>
      <c r="B148" s="116">
        <f>'Initial Client Information'!B148</f>
        <v>0</v>
      </c>
      <c r="C148" s="117">
        <f>'Initial Client Information'!C148</f>
        <v>0</v>
      </c>
      <c r="D148" s="118">
        <f>'Initial Client Information'!D148</f>
        <v>0</v>
      </c>
      <c r="E148" s="130">
        <f>'Initial Client Information'!E148</f>
        <v>0</v>
      </c>
      <c r="F148" s="140"/>
      <c r="G148" s="136"/>
      <c r="H148" s="136"/>
      <c r="I148" s="142"/>
      <c r="J148" s="176">
        <f>'Discharge Information'!F148</f>
        <v>0</v>
      </c>
      <c r="K148" s="87"/>
    </row>
    <row r="149" spans="1:11" ht="60" customHeight="1" x14ac:dyDescent="0.25">
      <c r="A149" s="1">
        <f t="shared" si="2"/>
        <v>137</v>
      </c>
      <c r="B149" s="116">
        <f>'Initial Client Information'!B149</f>
        <v>0</v>
      </c>
      <c r="C149" s="117">
        <f>'Initial Client Information'!C149</f>
        <v>0</v>
      </c>
      <c r="D149" s="118">
        <f>'Initial Client Information'!D149</f>
        <v>0</v>
      </c>
      <c r="E149" s="130">
        <f>'Initial Client Information'!E149</f>
        <v>0</v>
      </c>
      <c r="F149" s="140"/>
      <c r="G149" s="136"/>
      <c r="H149" s="136"/>
      <c r="I149" s="142"/>
      <c r="J149" s="176">
        <f>'Discharge Information'!F149</f>
        <v>0</v>
      </c>
      <c r="K149" s="87"/>
    </row>
    <row r="150" spans="1:11" ht="60" customHeight="1" x14ac:dyDescent="0.25">
      <c r="A150" s="1">
        <f t="shared" si="2"/>
        <v>138</v>
      </c>
      <c r="B150" s="116">
        <f>'Initial Client Information'!B150</f>
        <v>0</v>
      </c>
      <c r="C150" s="117">
        <f>'Initial Client Information'!C150</f>
        <v>0</v>
      </c>
      <c r="D150" s="118">
        <f>'Initial Client Information'!D150</f>
        <v>0</v>
      </c>
      <c r="E150" s="130">
        <f>'Initial Client Information'!E150</f>
        <v>0</v>
      </c>
      <c r="F150" s="140"/>
      <c r="G150" s="136"/>
      <c r="H150" s="136"/>
      <c r="I150" s="142"/>
      <c r="J150" s="176">
        <f>'Discharge Information'!F150</f>
        <v>0</v>
      </c>
      <c r="K150" s="87"/>
    </row>
    <row r="151" spans="1:11" ht="60" customHeight="1" x14ac:dyDescent="0.25">
      <c r="A151" s="1">
        <f t="shared" si="2"/>
        <v>139</v>
      </c>
      <c r="B151" s="116">
        <f>'Initial Client Information'!B151</f>
        <v>0</v>
      </c>
      <c r="C151" s="117">
        <f>'Initial Client Information'!C151</f>
        <v>0</v>
      </c>
      <c r="D151" s="118">
        <f>'Initial Client Information'!D151</f>
        <v>0</v>
      </c>
      <c r="E151" s="130">
        <f>'Initial Client Information'!E151</f>
        <v>0</v>
      </c>
      <c r="F151" s="140"/>
      <c r="G151" s="136"/>
      <c r="H151" s="136"/>
      <c r="I151" s="142"/>
      <c r="J151" s="176">
        <f>'Discharge Information'!F151</f>
        <v>0</v>
      </c>
      <c r="K151" s="87"/>
    </row>
    <row r="152" spans="1:11" ht="60" customHeight="1" x14ac:dyDescent="0.25">
      <c r="A152" s="1">
        <f t="shared" si="2"/>
        <v>140</v>
      </c>
      <c r="B152" s="116">
        <f>'Initial Client Information'!B152</f>
        <v>0</v>
      </c>
      <c r="C152" s="117">
        <f>'Initial Client Information'!C152</f>
        <v>0</v>
      </c>
      <c r="D152" s="118">
        <f>'Initial Client Information'!D152</f>
        <v>0</v>
      </c>
      <c r="E152" s="130">
        <f>'Initial Client Information'!E152</f>
        <v>0</v>
      </c>
      <c r="F152" s="140"/>
      <c r="G152" s="136"/>
      <c r="H152" s="136"/>
      <c r="I152" s="142"/>
      <c r="J152" s="176">
        <f>'Discharge Information'!F152</f>
        <v>0</v>
      </c>
      <c r="K152" s="87"/>
    </row>
    <row r="153" spans="1:11" ht="60" customHeight="1" x14ac:dyDescent="0.25">
      <c r="A153" s="1">
        <f t="shared" si="2"/>
        <v>141</v>
      </c>
      <c r="B153" s="116">
        <f>'Initial Client Information'!B153</f>
        <v>0</v>
      </c>
      <c r="C153" s="117">
        <f>'Initial Client Information'!C153</f>
        <v>0</v>
      </c>
      <c r="D153" s="118">
        <f>'Initial Client Information'!D153</f>
        <v>0</v>
      </c>
      <c r="E153" s="130">
        <f>'Initial Client Information'!E153</f>
        <v>0</v>
      </c>
      <c r="F153" s="140"/>
      <c r="G153" s="136"/>
      <c r="H153" s="136"/>
      <c r="I153" s="142"/>
      <c r="J153" s="176">
        <f>'Discharge Information'!F153</f>
        <v>0</v>
      </c>
      <c r="K153" s="87"/>
    </row>
    <row r="154" spans="1:11" ht="60" customHeight="1" x14ac:dyDescent="0.25">
      <c r="A154" s="1">
        <f t="shared" si="2"/>
        <v>142</v>
      </c>
      <c r="B154" s="116">
        <f>'Initial Client Information'!B154</f>
        <v>0</v>
      </c>
      <c r="C154" s="117">
        <f>'Initial Client Information'!C154</f>
        <v>0</v>
      </c>
      <c r="D154" s="118">
        <f>'Initial Client Information'!D154</f>
        <v>0</v>
      </c>
      <c r="E154" s="130">
        <f>'Initial Client Information'!E154</f>
        <v>0</v>
      </c>
      <c r="F154" s="140"/>
      <c r="G154" s="136"/>
      <c r="H154" s="136"/>
      <c r="I154" s="142"/>
      <c r="J154" s="176">
        <f>'Discharge Information'!F154</f>
        <v>0</v>
      </c>
      <c r="K154" s="87"/>
    </row>
    <row r="155" spans="1:11" ht="60" customHeight="1" x14ac:dyDescent="0.25">
      <c r="A155" s="1">
        <f t="shared" si="2"/>
        <v>143</v>
      </c>
      <c r="B155" s="116">
        <f>'Initial Client Information'!B155</f>
        <v>0</v>
      </c>
      <c r="C155" s="117">
        <f>'Initial Client Information'!C155</f>
        <v>0</v>
      </c>
      <c r="D155" s="118">
        <f>'Initial Client Information'!D155</f>
        <v>0</v>
      </c>
      <c r="E155" s="130">
        <f>'Initial Client Information'!E155</f>
        <v>0</v>
      </c>
      <c r="F155" s="140"/>
      <c r="G155" s="136"/>
      <c r="H155" s="136"/>
      <c r="I155" s="142"/>
      <c r="J155" s="176">
        <f>'Discharge Information'!F155</f>
        <v>0</v>
      </c>
      <c r="K155" s="87"/>
    </row>
    <row r="156" spans="1:11" ht="60" customHeight="1" x14ac:dyDescent="0.25">
      <c r="A156" s="1">
        <f t="shared" si="2"/>
        <v>144</v>
      </c>
      <c r="B156" s="116">
        <f>'Initial Client Information'!B156</f>
        <v>0</v>
      </c>
      <c r="C156" s="117">
        <f>'Initial Client Information'!C156</f>
        <v>0</v>
      </c>
      <c r="D156" s="118">
        <f>'Initial Client Information'!D156</f>
        <v>0</v>
      </c>
      <c r="E156" s="130">
        <f>'Initial Client Information'!E156</f>
        <v>0</v>
      </c>
      <c r="F156" s="140"/>
      <c r="G156" s="136"/>
      <c r="H156" s="136"/>
      <c r="I156" s="142"/>
      <c r="J156" s="176">
        <f>'Discharge Information'!F156</f>
        <v>0</v>
      </c>
      <c r="K156" s="87"/>
    </row>
    <row r="157" spans="1:11" ht="60" customHeight="1" x14ac:dyDescent="0.25">
      <c r="A157" s="1">
        <f t="shared" si="2"/>
        <v>145</v>
      </c>
      <c r="B157" s="116">
        <f>'Initial Client Information'!B157</f>
        <v>0</v>
      </c>
      <c r="C157" s="117">
        <f>'Initial Client Information'!C157</f>
        <v>0</v>
      </c>
      <c r="D157" s="118">
        <f>'Initial Client Information'!D157</f>
        <v>0</v>
      </c>
      <c r="E157" s="130">
        <f>'Initial Client Information'!E157</f>
        <v>0</v>
      </c>
      <c r="F157" s="140"/>
      <c r="G157" s="136"/>
      <c r="H157" s="136"/>
      <c r="I157" s="142"/>
      <c r="J157" s="176">
        <f>'Discharge Information'!F157</f>
        <v>0</v>
      </c>
      <c r="K157" s="87"/>
    </row>
    <row r="158" spans="1:11" ht="60" customHeight="1" x14ac:dyDescent="0.25">
      <c r="A158" s="1">
        <f t="shared" si="2"/>
        <v>146</v>
      </c>
      <c r="B158" s="116">
        <f>'Initial Client Information'!B158</f>
        <v>0</v>
      </c>
      <c r="C158" s="117">
        <f>'Initial Client Information'!C158</f>
        <v>0</v>
      </c>
      <c r="D158" s="118">
        <f>'Initial Client Information'!D158</f>
        <v>0</v>
      </c>
      <c r="E158" s="130">
        <f>'Initial Client Information'!E158</f>
        <v>0</v>
      </c>
      <c r="F158" s="140"/>
      <c r="G158" s="136"/>
      <c r="H158" s="136"/>
      <c r="I158" s="142"/>
      <c r="J158" s="176">
        <f>'Discharge Information'!F158</f>
        <v>0</v>
      </c>
      <c r="K158" s="87"/>
    </row>
    <row r="159" spans="1:11" ht="60" customHeight="1" x14ac:dyDescent="0.25">
      <c r="A159" s="1">
        <f t="shared" si="2"/>
        <v>147</v>
      </c>
      <c r="B159" s="116">
        <f>'Initial Client Information'!B159</f>
        <v>0</v>
      </c>
      <c r="C159" s="117">
        <f>'Initial Client Information'!C159</f>
        <v>0</v>
      </c>
      <c r="D159" s="118">
        <f>'Initial Client Information'!D159</f>
        <v>0</v>
      </c>
      <c r="E159" s="130">
        <f>'Initial Client Information'!E159</f>
        <v>0</v>
      </c>
      <c r="F159" s="140"/>
      <c r="G159" s="136"/>
      <c r="H159" s="136"/>
      <c r="I159" s="142"/>
      <c r="J159" s="176">
        <f>'Discharge Information'!F159</f>
        <v>0</v>
      </c>
      <c r="K159" s="87"/>
    </row>
    <row r="160" spans="1:11" ht="60" customHeight="1" x14ac:dyDescent="0.25">
      <c r="A160" s="1">
        <f t="shared" si="2"/>
        <v>148</v>
      </c>
      <c r="B160" s="116">
        <f>'Initial Client Information'!B160</f>
        <v>0</v>
      </c>
      <c r="C160" s="117">
        <f>'Initial Client Information'!C160</f>
        <v>0</v>
      </c>
      <c r="D160" s="118">
        <f>'Initial Client Information'!D160</f>
        <v>0</v>
      </c>
      <c r="E160" s="130">
        <f>'Initial Client Information'!E160</f>
        <v>0</v>
      </c>
      <c r="F160" s="140"/>
      <c r="G160" s="136"/>
      <c r="H160" s="136"/>
      <c r="I160" s="142"/>
      <c r="J160" s="176">
        <f>'Discharge Information'!F160</f>
        <v>0</v>
      </c>
      <c r="K160" s="87"/>
    </row>
    <row r="161" spans="1:11" ht="60" customHeight="1" x14ac:dyDescent="0.25">
      <c r="A161" s="1">
        <f t="shared" si="2"/>
        <v>149</v>
      </c>
      <c r="B161" s="116">
        <f>'Initial Client Information'!B161</f>
        <v>0</v>
      </c>
      <c r="C161" s="117">
        <f>'Initial Client Information'!C161</f>
        <v>0</v>
      </c>
      <c r="D161" s="118">
        <f>'Initial Client Information'!D161</f>
        <v>0</v>
      </c>
      <c r="E161" s="130">
        <f>'Initial Client Information'!E161</f>
        <v>0</v>
      </c>
      <c r="F161" s="140"/>
      <c r="G161" s="136"/>
      <c r="H161" s="136"/>
      <c r="I161" s="142"/>
      <c r="J161" s="176">
        <f>'Discharge Information'!F161</f>
        <v>0</v>
      </c>
      <c r="K161" s="87"/>
    </row>
    <row r="162" spans="1:11" ht="60" customHeight="1" x14ac:dyDescent="0.25">
      <c r="A162" s="1">
        <f t="shared" si="2"/>
        <v>150</v>
      </c>
      <c r="B162" s="116">
        <f>'Initial Client Information'!B162</f>
        <v>0</v>
      </c>
      <c r="C162" s="117">
        <f>'Initial Client Information'!C162</f>
        <v>0</v>
      </c>
      <c r="D162" s="118">
        <f>'Initial Client Information'!D162</f>
        <v>0</v>
      </c>
      <c r="E162" s="130">
        <f>'Initial Client Information'!E162</f>
        <v>0</v>
      </c>
      <c r="F162" s="140"/>
      <c r="G162" s="136"/>
      <c r="H162" s="136"/>
      <c r="I162" s="142"/>
      <c r="J162" s="176">
        <f>'Discharge Information'!F162</f>
        <v>0</v>
      </c>
      <c r="K162" s="87"/>
    </row>
    <row r="163" spans="1:11" ht="60" customHeight="1" x14ac:dyDescent="0.25">
      <c r="A163" s="1">
        <f t="shared" si="2"/>
        <v>151</v>
      </c>
      <c r="B163" s="116">
        <f>'Initial Client Information'!B163</f>
        <v>0</v>
      </c>
      <c r="C163" s="117">
        <f>'Initial Client Information'!C163</f>
        <v>0</v>
      </c>
      <c r="D163" s="118">
        <f>'Initial Client Information'!D163</f>
        <v>0</v>
      </c>
      <c r="E163" s="130">
        <f>'Initial Client Information'!E163</f>
        <v>0</v>
      </c>
      <c r="F163" s="140"/>
      <c r="G163" s="136"/>
      <c r="H163" s="136"/>
      <c r="I163" s="142"/>
      <c r="J163" s="176">
        <f>'Discharge Information'!F163</f>
        <v>0</v>
      </c>
      <c r="K163" s="87"/>
    </row>
    <row r="164" spans="1:11" ht="60" customHeight="1" x14ac:dyDescent="0.25">
      <c r="A164" s="1">
        <f t="shared" si="2"/>
        <v>152</v>
      </c>
      <c r="B164" s="116">
        <f>'Initial Client Information'!B164</f>
        <v>0</v>
      </c>
      <c r="C164" s="117">
        <f>'Initial Client Information'!C164</f>
        <v>0</v>
      </c>
      <c r="D164" s="118">
        <f>'Initial Client Information'!D164</f>
        <v>0</v>
      </c>
      <c r="E164" s="130">
        <f>'Initial Client Information'!E164</f>
        <v>0</v>
      </c>
      <c r="F164" s="140"/>
      <c r="G164" s="136"/>
      <c r="H164" s="136"/>
      <c r="I164" s="142"/>
      <c r="J164" s="176">
        <f>'Discharge Information'!F164</f>
        <v>0</v>
      </c>
      <c r="K164" s="87"/>
    </row>
    <row r="165" spans="1:11" ht="60" customHeight="1" x14ac:dyDescent="0.25">
      <c r="A165" s="1">
        <f t="shared" si="2"/>
        <v>153</v>
      </c>
      <c r="B165" s="116">
        <f>'Initial Client Information'!B165</f>
        <v>0</v>
      </c>
      <c r="C165" s="117">
        <f>'Initial Client Information'!C165</f>
        <v>0</v>
      </c>
      <c r="D165" s="118">
        <f>'Initial Client Information'!D165</f>
        <v>0</v>
      </c>
      <c r="E165" s="130">
        <f>'Initial Client Information'!E165</f>
        <v>0</v>
      </c>
      <c r="F165" s="140"/>
      <c r="G165" s="136"/>
      <c r="H165" s="136"/>
      <c r="I165" s="142"/>
      <c r="J165" s="176">
        <f>'Discharge Information'!F165</f>
        <v>0</v>
      </c>
      <c r="K165" s="87"/>
    </row>
    <row r="166" spans="1:11" ht="60" customHeight="1" x14ac:dyDescent="0.25">
      <c r="A166" s="1">
        <f t="shared" si="2"/>
        <v>154</v>
      </c>
      <c r="B166" s="116">
        <f>'Initial Client Information'!B166</f>
        <v>0</v>
      </c>
      <c r="C166" s="117">
        <f>'Initial Client Information'!C166</f>
        <v>0</v>
      </c>
      <c r="D166" s="118">
        <f>'Initial Client Information'!D166</f>
        <v>0</v>
      </c>
      <c r="E166" s="130">
        <f>'Initial Client Information'!E166</f>
        <v>0</v>
      </c>
      <c r="F166" s="140"/>
      <c r="G166" s="136"/>
      <c r="H166" s="136"/>
      <c r="I166" s="142"/>
      <c r="J166" s="176">
        <f>'Discharge Information'!F166</f>
        <v>0</v>
      </c>
      <c r="K166" s="87"/>
    </row>
    <row r="167" spans="1:11" ht="60" customHeight="1" x14ac:dyDescent="0.25">
      <c r="A167" s="1">
        <f t="shared" si="2"/>
        <v>155</v>
      </c>
      <c r="B167" s="116">
        <f>'Initial Client Information'!B167</f>
        <v>0</v>
      </c>
      <c r="C167" s="117">
        <f>'Initial Client Information'!C167</f>
        <v>0</v>
      </c>
      <c r="D167" s="118">
        <f>'Initial Client Information'!D167</f>
        <v>0</v>
      </c>
      <c r="E167" s="130">
        <f>'Initial Client Information'!E167</f>
        <v>0</v>
      </c>
      <c r="F167" s="140"/>
      <c r="G167" s="136"/>
      <c r="H167" s="136"/>
      <c r="I167" s="142"/>
      <c r="J167" s="176">
        <f>'Discharge Information'!F167</f>
        <v>0</v>
      </c>
      <c r="K167" s="87"/>
    </row>
    <row r="168" spans="1:11" ht="60" customHeight="1" x14ac:dyDescent="0.25">
      <c r="A168" s="1">
        <f t="shared" si="2"/>
        <v>156</v>
      </c>
      <c r="B168" s="116">
        <f>'Initial Client Information'!B168</f>
        <v>0</v>
      </c>
      <c r="C168" s="117">
        <f>'Initial Client Information'!C168</f>
        <v>0</v>
      </c>
      <c r="D168" s="118">
        <f>'Initial Client Information'!D168</f>
        <v>0</v>
      </c>
      <c r="E168" s="130">
        <f>'Initial Client Information'!E168</f>
        <v>0</v>
      </c>
      <c r="F168" s="140"/>
      <c r="G168" s="136"/>
      <c r="H168" s="136"/>
      <c r="I168" s="142"/>
      <c r="J168" s="176">
        <f>'Discharge Information'!F168</f>
        <v>0</v>
      </c>
      <c r="K168" s="87"/>
    </row>
    <row r="169" spans="1:11" ht="60" customHeight="1" x14ac:dyDescent="0.25">
      <c r="A169" s="1">
        <f t="shared" si="2"/>
        <v>157</v>
      </c>
      <c r="B169" s="116">
        <f>'Initial Client Information'!B169</f>
        <v>0</v>
      </c>
      <c r="C169" s="117">
        <f>'Initial Client Information'!C169</f>
        <v>0</v>
      </c>
      <c r="D169" s="118">
        <f>'Initial Client Information'!D169</f>
        <v>0</v>
      </c>
      <c r="E169" s="130">
        <f>'Initial Client Information'!E169</f>
        <v>0</v>
      </c>
      <c r="F169" s="140"/>
      <c r="G169" s="136"/>
      <c r="H169" s="136"/>
      <c r="I169" s="142"/>
      <c r="J169" s="176">
        <f>'Discharge Information'!F169</f>
        <v>0</v>
      </c>
      <c r="K169" s="87"/>
    </row>
    <row r="170" spans="1:11" ht="60" customHeight="1" x14ac:dyDescent="0.25">
      <c r="A170" s="1">
        <f t="shared" si="2"/>
        <v>158</v>
      </c>
      <c r="B170" s="116">
        <f>'Initial Client Information'!B170</f>
        <v>0</v>
      </c>
      <c r="C170" s="117">
        <f>'Initial Client Information'!C170</f>
        <v>0</v>
      </c>
      <c r="D170" s="118">
        <f>'Initial Client Information'!D170</f>
        <v>0</v>
      </c>
      <c r="E170" s="130">
        <f>'Initial Client Information'!E170</f>
        <v>0</v>
      </c>
      <c r="F170" s="140"/>
      <c r="G170" s="136"/>
      <c r="H170" s="136"/>
      <c r="I170" s="142"/>
      <c r="J170" s="176">
        <f>'Discharge Information'!F170</f>
        <v>0</v>
      </c>
      <c r="K170" s="87"/>
    </row>
    <row r="171" spans="1:11" ht="60" customHeight="1" x14ac:dyDescent="0.25">
      <c r="A171" s="1">
        <f t="shared" si="2"/>
        <v>159</v>
      </c>
      <c r="B171" s="116">
        <f>'Initial Client Information'!B171</f>
        <v>0</v>
      </c>
      <c r="C171" s="117">
        <f>'Initial Client Information'!C171</f>
        <v>0</v>
      </c>
      <c r="D171" s="118">
        <f>'Initial Client Information'!D171</f>
        <v>0</v>
      </c>
      <c r="E171" s="130">
        <f>'Initial Client Information'!E171</f>
        <v>0</v>
      </c>
      <c r="F171" s="140"/>
      <c r="G171" s="136"/>
      <c r="H171" s="136"/>
      <c r="I171" s="142"/>
      <c r="J171" s="176">
        <f>'Discharge Information'!F171</f>
        <v>0</v>
      </c>
      <c r="K171" s="87"/>
    </row>
    <row r="172" spans="1:11" ht="60" customHeight="1" x14ac:dyDescent="0.25">
      <c r="A172" s="1">
        <f t="shared" si="2"/>
        <v>160</v>
      </c>
      <c r="B172" s="116">
        <f>'Initial Client Information'!B172</f>
        <v>0</v>
      </c>
      <c r="C172" s="117">
        <f>'Initial Client Information'!C172</f>
        <v>0</v>
      </c>
      <c r="D172" s="118">
        <f>'Initial Client Information'!D172</f>
        <v>0</v>
      </c>
      <c r="E172" s="130">
        <f>'Initial Client Information'!E172</f>
        <v>0</v>
      </c>
      <c r="F172" s="140"/>
      <c r="G172" s="136"/>
      <c r="H172" s="136"/>
      <c r="I172" s="142"/>
      <c r="J172" s="176">
        <f>'Discharge Information'!F172</f>
        <v>0</v>
      </c>
      <c r="K172" s="87"/>
    </row>
    <row r="173" spans="1:11" ht="60" customHeight="1" x14ac:dyDescent="0.25">
      <c r="A173" s="1">
        <f t="shared" si="2"/>
        <v>161</v>
      </c>
      <c r="B173" s="116">
        <f>'Initial Client Information'!B173</f>
        <v>0</v>
      </c>
      <c r="C173" s="117">
        <f>'Initial Client Information'!C173</f>
        <v>0</v>
      </c>
      <c r="D173" s="118">
        <f>'Initial Client Information'!D173</f>
        <v>0</v>
      </c>
      <c r="E173" s="130">
        <f>'Initial Client Information'!E173</f>
        <v>0</v>
      </c>
      <c r="F173" s="140"/>
      <c r="G173" s="136"/>
      <c r="H173" s="136"/>
      <c r="I173" s="142"/>
      <c r="J173" s="176">
        <f>'Discharge Information'!F173</f>
        <v>0</v>
      </c>
      <c r="K173" s="87"/>
    </row>
    <row r="174" spans="1:11" ht="60" customHeight="1" x14ac:dyDescent="0.25">
      <c r="A174" s="1">
        <f t="shared" si="2"/>
        <v>162</v>
      </c>
      <c r="B174" s="116">
        <f>'Initial Client Information'!B174</f>
        <v>0</v>
      </c>
      <c r="C174" s="117">
        <f>'Initial Client Information'!C174</f>
        <v>0</v>
      </c>
      <c r="D174" s="118">
        <f>'Initial Client Information'!D174</f>
        <v>0</v>
      </c>
      <c r="E174" s="130">
        <f>'Initial Client Information'!E174</f>
        <v>0</v>
      </c>
      <c r="F174" s="140"/>
      <c r="G174" s="136"/>
      <c r="H174" s="136"/>
      <c r="I174" s="142"/>
      <c r="J174" s="176">
        <f>'Discharge Information'!F174</f>
        <v>0</v>
      </c>
      <c r="K174" s="87"/>
    </row>
    <row r="175" spans="1:11" ht="60" customHeight="1" x14ac:dyDescent="0.25">
      <c r="A175" s="1">
        <f t="shared" si="2"/>
        <v>163</v>
      </c>
      <c r="B175" s="116">
        <f>'Initial Client Information'!B175</f>
        <v>0</v>
      </c>
      <c r="C175" s="117">
        <f>'Initial Client Information'!C175</f>
        <v>0</v>
      </c>
      <c r="D175" s="118">
        <f>'Initial Client Information'!D175</f>
        <v>0</v>
      </c>
      <c r="E175" s="130">
        <f>'Initial Client Information'!E175</f>
        <v>0</v>
      </c>
      <c r="F175" s="140"/>
      <c r="G175" s="136"/>
      <c r="H175" s="136"/>
      <c r="I175" s="142"/>
      <c r="J175" s="176">
        <f>'Discharge Information'!F175</f>
        <v>0</v>
      </c>
      <c r="K175" s="87"/>
    </row>
    <row r="176" spans="1:11" ht="60" customHeight="1" x14ac:dyDescent="0.25">
      <c r="A176" s="1">
        <f t="shared" si="2"/>
        <v>164</v>
      </c>
      <c r="B176" s="116">
        <f>'Initial Client Information'!B176</f>
        <v>0</v>
      </c>
      <c r="C176" s="117">
        <f>'Initial Client Information'!C176</f>
        <v>0</v>
      </c>
      <c r="D176" s="118">
        <f>'Initial Client Information'!D176</f>
        <v>0</v>
      </c>
      <c r="E176" s="130">
        <f>'Initial Client Information'!E176</f>
        <v>0</v>
      </c>
      <c r="F176" s="140"/>
      <c r="G176" s="136"/>
      <c r="H176" s="136"/>
      <c r="I176" s="142"/>
      <c r="J176" s="176">
        <f>'Discharge Information'!F176</f>
        <v>0</v>
      </c>
      <c r="K176" s="87"/>
    </row>
    <row r="177" spans="1:11" ht="60" customHeight="1" x14ac:dyDescent="0.25">
      <c r="A177" s="1">
        <f t="shared" si="2"/>
        <v>165</v>
      </c>
      <c r="B177" s="116">
        <f>'Initial Client Information'!B177</f>
        <v>0</v>
      </c>
      <c r="C177" s="117">
        <f>'Initial Client Information'!C177</f>
        <v>0</v>
      </c>
      <c r="D177" s="118">
        <f>'Initial Client Information'!D177</f>
        <v>0</v>
      </c>
      <c r="E177" s="130">
        <f>'Initial Client Information'!E177</f>
        <v>0</v>
      </c>
      <c r="F177" s="140"/>
      <c r="G177" s="136"/>
      <c r="H177" s="136"/>
      <c r="I177" s="142"/>
      <c r="J177" s="176">
        <f>'Discharge Information'!F177</f>
        <v>0</v>
      </c>
      <c r="K177" s="87"/>
    </row>
    <row r="178" spans="1:11" ht="60" customHeight="1" x14ac:dyDescent="0.25">
      <c r="A178" s="1">
        <f t="shared" si="2"/>
        <v>166</v>
      </c>
      <c r="B178" s="116">
        <f>'Initial Client Information'!B178</f>
        <v>0</v>
      </c>
      <c r="C178" s="117">
        <f>'Initial Client Information'!C178</f>
        <v>0</v>
      </c>
      <c r="D178" s="118">
        <f>'Initial Client Information'!D178</f>
        <v>0</v>
      </c>
      <c r="E178" s="130">
        <f>'Initial Client Information'!E178</f>
        <v>0</v>
      </c>
      <c r="F178" s="140"/>
      <c r="G178" s="136"/>
      <c r="H178" s="136"/>
      <c r="I178" s="142"/>
      <c r="J178" s="176">
        <f>'Discharge Information'!F178</f>
        <v>0</v>
      </c>
      <c r="K178" s="87"/>
    </row>
    <row r="179" spans="1:11" ht="60" customHeight="1" x14ac:dyDescent="0.25">
      <c r="A179" s="1">
        <f t="shared" si="2"/>
        <v>167</v>
      </c>
      <c r="B179" s="116">
        <f>'Initial Client Information'!B179</f>
        <v>0</v>
      </c>
      <c r="C179" s="117">
        <f>'Initial Client Information'!C179</f>
        <v>0</v>
      </c>
      <c r="D179" s="118">
        <f>'Initial Client Information'!D179</f>
        <v>0</v>
      </c>
      <c r="E179" s="130">
        <f>'Initial Client Information'!E179</f>
        <v>0</v>
      </c>
      <c r="F179" s="140"/>
      <c r="G179" s="136"/>
      <c r="H179" s="136"/>
      <c r="I179" s="142"/>
      <c r="J179" s="176">
        <f>'Discharge Information'!F179</f>
        <v>0</v>
      </c>
      <c r="K179" s="87"/>
    </row>
    <row r="180" spans="1:11" ht="60" customHeight="1" x14ac:dyDescent="0.25">
      <c r="A180" s="1">
        <f t="shared" si="2"/>
        <v>168</v>
      </c>
      <c r="B180" s="116">
        <f>'Initial Client Information'!B180</f>
        <v>0</v>
      </c>
      <c r="C180" s="117">
        <f>'Initial Client Information'!C180</f>
        <v>0</v>
      </c>
      <c r="D180" s="118">
        <f>'Initial Client Information'!D180</f>
        <v>0</v>
      </c>
      <c r="E180" s="130">
        <f>'Initial Client Information'!E180</f>
        <v>0</v>
      </c>
      <c r="F180" s="140"/>
      <c r="G180" s="136"/>
      <c r="H180" s="136"/>
      <c r="I180" s="142"/>
      <c r="J180" s="176">
        <f>'Discharge Information'!F180</f>
        <v>0</v>
      </c>
      <c r="K180" s="87"/>
    </row>
    <row r="181" spans="1:11" ht="60" customHeight="1" x14ac:dyDescent="0.25">
      <c r="A181" s="1">
        <f t="shared" si="2"/>
        <v>169</v>
      </c>
      <c r="B181" s="116">
        <f>'Initial Client Information'!B181</f>
        <v>0</v>
      </c>
      <c r="C181" s="117">
        <f>'Initial Client Information'!C181</f>
        <v>0</v>
      </c>
      <c r="D181" s="118">
        <f>'Initial Client Information'!D181</f>
        <v>0</v>
      </c>
      <c r="E181" s="130">
        <f>'Initial Client Information'!E181</f>
        <v>0</v>
      </c>
      <c r="F181" s="140"/>
      <c r="G181" s="136"/>
      <c r="H181" s="136"/>
      <c r="I181" s="142"/>
      <c r="J181" s="176">
        <f>'Discharge Information'!F181</f>
        <v>0</v>
      </c>
      <c r="K181" s="87"/>
    </row>
    <row r="182" spans="1:11" ht="60" customHeight="1" x14ac:dyDescent="0.25">
      <c r="A182" s="1">
        <f t="shared" si="2"/>
        <v>170</v>
      </c>
      <c r="B182" s="116">
        <f>'Initial Client Information'!B182</f>
        <v>0</v>
      </c>
      <c r="C182" s="117">
        <f>'Initial Client Information'!C182</f>
        <v>0</v>
      </c>
      <c r="D182" s="118">
        <f>'Initial Client Information'!D182</f>
        <v>0</v>
      </c>
      <c r="E182" s="130">
        <f>'Initial Client Information'!E182</f>
        <v>0</v>
      </c>
      <c r="F182" s="140"/>
      <c r="G182" s="136"/>
      <c r="H182" s="136"/>
      <c r="I182" s="142"/>
      <c r="J182" s="176">
        <f>'Discharge Information'!F182</f>
        <v>0</v>
      </c>
      <c r="K182" s="87"/>
    </row>
    <row r="183" spans="1:11" ht="60" customHeight="1" x14ac:dyDescent="0.25">
      <c r="A183" s="1">
        <f t="shared" si="2"/>
        <v>171</v>
      </c>
      <c r="B183" s="116">
        <f>'Initial Client Information'!B183</f>
        <v>0</v>
      </c>
      <c r="C183" s="117">
        <f>'Initial Client Information'!C183</f>
        <v>0</v>
      </c>
      <c r="D183" s="118">
        <f>'Initial Client Information'!D183</f>
        <v>0</v>
      </c>
      <c r="E183" s="130">
        <f>'Initial Client Information'!E183</f>
        <v>0</v>
      </c>
      <c r="F183" s="140"/>
      <c r="G183" s="136"/>
      <c r="H183" s="136"/>
      <c r="I183" s="142"/>
      <c r="J183" s="176">
        <f>'Discharge Information'!F183</f>
        <v>0</v>
      </c>
      <c r="K183" s="87"/>
    </row>
    <row r="184" spans="1:11" ht="60" customHeight="1" x14ac:dyDescent="0.25">
      <c r="A184" s="1">
        <f t="shared" si="2"/>
        <v>172</v>
      </c>
      <c r="B184" s="116">
        <f>'Initial Client Information'!B184</f>
        <v>0</v>
      </c>
      <c r="C184" s="117">
        <f>'Initial Client Information'!C184</f>
        <v>0</v>
      </c>
      <c r="D184" s="118">
        <f>'Initial Client Information'!D184</f>
        <v>0</v>
      </c>
      <c r="E184" s="130">
        <f>'Initial Client Information'!E184</f>
        <v>0</v>
      </c>
      <c r="F184" s="140"/>
      <c r="G184" s="136"/>
      <c r="H184" s="136"/>
      <c r="I184" s="142"/>
      <c r="J184" s="176">
        <f>'Discharge Information'!F184</f>
        <v>0</v>
      </c>
      <c r="K184" s="87"/>
    </row>
    <row r="185" spans="1:11" ht="60" customHeight="1" x14ac:dyDescent="0.25">
      <c r="A185" s="1">
        <f t="shared" si="2"/>
        <v>173</v>
      </c>
      <c r="B185" s="116">
        <f>'Initial Client Information'!B185</f>
        <v>0</v>
      </c>
      <c r="C185" s="117">
        <f>'Initial Client Information'!C185</f>
        <v>0</v>
      </c>
      <c r="D185" s="118">
        <f>'Initial Client Information'!D185</f>
        <v>0</v>
      </c>
      <c r="E185" s="130">
        <f>'Initial Client Information'!E185</f>
        <v>0</v>
      </c>
      <c r="F185" s="140"/>
      <c r="G185" s="136"/>
      <c r="H185" s="136"/>
      <c r="I185" s="142"/>
      <c r="J185" s="176">
        <f>'Discharge Information'!F185</f>
        <v>0</v>
      </c>
      <c r="K185" s="87"/>
    </row>
    <row r="186" spans="1:11" ht="60" customHeight="1" x14ac:dyDescent="0.25">
      <c r="A186" s="1">
        <f t="shared" si="2"/>
        <v>174</v>
      </c>
      <c r="B186" s="116">
        <f>'Initial Client Information'!B186</f>
        <v>0</v>
      </c>
      <c r="C186" s="117">
        <f>'Initial Client Information'!C186</f>
        <v>0</v>
      </c>
      <c r="D186" s="118">
        <f>'Initial Client Information'!D186</f>
        <v>0</v>
      </c>
      <c r="E186" s="130">
        <f>'Initial Client Information'!E186</f>
        <v>0</v>
      </c>
      <c r="F186" s="140"/>
      <c r="G186" s="136"/>
      <c r="H186" s="136"/>
      <c r="I186" s="142"/>
      <c r="J186" s="176">
        <f>'Discharge Information'!F186</f>
        <v>0</v>
      </c>
      <c r="K186" s="87"/>
    </row>
    <row r="187" spans="1:11" ht="60" customHeight="1" x14ac:dyDescent="0.25">
      <c r="A187" s="1">
        <f t="shared" si="2"/>
        <v>175</v>
      </c>
      <c r="B187" s="116">
        <f>'Initial Client Information'!B187</f>
        <v>0</v>
      </c>
      <c r="C187" s="117">
        <f>'Initial Client Information'!C187</f>
        <v>0</v>
      </c>
      <c r="D187" s="118">
        <f>'Initial Client Information'!D187</f>
        <v>0</v>
      </c>
      <c r="E187" s="130">
        <f>'Initial Client Information'!E187</f>
        <v>0</v>
      </c>
      <c r="F187" s="140"/>
      <c r="G187" s="136"/>
      <c r="H187" s="136"/>
      <c r="I187" s="142"/>
      <c r="J187" s="176">
        <f>'Discharge Information'!F187</f>
        <v>0</v>
      </c>
      <c r="K187" s="87"/>
    </row>
    <row r="188" spans="1:11" ht="60" customHeight="1" x14ac:dyDescent="0.25">
      <c r="A188" s="1">
        <f t="shared" si="2"/>
        <v>176</v>
      </c>
      <c r="B188" s="116">
        <f>'Initial Client Information'!B188</f>
        <v>0</v>
      </c>
      <c r="C188" s="117">
        <f>'Initial Client Information'!C188</f>
        <v>0</v>
      </c>
      <c r="D188" s="118">
        <f>'Initial Client Information'!D188</f>
        <v>0</v>
      </c>
      <c r="E188" s="130">
        <f>'Initial Client Information'!E188</f>
        <v>0</v>
      </c>
      <c r="F188" s="140"/>
      <c r="G188" s="136"/>
      <c r="H188" s="136"/>
      <c r="I188" s="142"/>
      <c r="J188" s="176">
        <f>'Discharge Information'!F188</f>
        <v>0</v>
      </c>
      <c r="K188" s="87"/>
    </row>
    <row r="189" spans="1:11" ht="60" customHeight="1" x14ac:dyDescent="0.25">
      <c r="A189" s="1">
        <f t="shared" si="2"/>
        <v>177</v>
      </c>
      <c r="B189" s="116">
        <f>'Initial Client Information'!B189</f>
        <v>0</v>
      </c>
      <c r="C189" s="117">
        <f>'Initial Client Information'!C189</f>
        <v>0</v>
      </c>
      <c r="D189" s="118">
        <f>'Initial Client Information'!D189</f>
        <v>0</v>
      </c>
      <c r="E189" s="130">
        <f>'Initial Client Information'!E189</f>
        <v>0</v>
      </c>
      <c r="F189" s="140"/>
      <c r="G189" s="136"/>
      <c r="H189" s="136"/>
      <c r="I189" s="142"/>
      <c r="J189" s="176">
        <f>'Discharge Information'!F189</f>
        <v>0</v>
      </c>
      <c r="K189" s="87"/>
    </row>
    <row r="190" spans="1:11" ht="60" customHeight="1" x14ac:dyDescent="0.25">
      <c r="A190" s="1">
        <f t="shared" si="2"/>
        <v>178</v>
      </c>
      <c r="B190" s="116">
        <f>'Initial Client Information'!B190</f>
        <v>0</v>
      </c>
      <c r="C190" s="117">
        <f>'Initial Client Information'!C190</f>
        <v>0</v>
      </c>
      <c r="D190" s="118">
        <f>'Initial Client Information'!D190</f>
        <v>0</v>
      </c>
      <c r="E190" s="130">
        <f>'Initial Client Information'!E190</f>
        <v>0</v>
      </c>
      <c r="F190" s="140"/>
      <c r="G190" s="136"/>
      <c r="H190" s="136"/>
      <c r="I190" s="142"/>
      <c r="J190" s="176">
        <f>'Discharge Information'!F190</f>
        <v>0</v>
      </c>
      <c r="K190" s="87"/>
    </row>
    <row r="191" spans="1:11" ht="60" customHeight="1" x14ac:dyDescent="0.25">
      <c r="A191" s="1">
        <f t="shared" si="2"/>
        <v>179</v>
      </c>
      <c r="B191" s="116">
        <f>'Initial Client Information'!B191</f>
        <v>0</v>
      </c>
      <c r="C191" s="117">
        <f>'Initial Client Information'!C191</f>
        <v>0</v>
      </c>
      <c r="D191" s="118">
        <f>'Initial Client Information'!D191</f>
        <v>0</v>
      </c>
      <c r="E191" s="130">
        <f>'Initial Client Information'!E191</f>
        <v>0</v>
      </c>
      <c r="F191" s="140"/>
      <c r="G191" s="136"/>
      <c r="H191" s="136"/>
      <c r="I191" s="142"/>
      <c r="J191" s="176">
        <f>'Discharge Information'!F191</f>
        <v>0</v>
      </c>
      <c r="K191" s="87"/>
    </row>
    <row r="192" spans="1:11" ht="60" customHeight="1" x14ac:dyDescent="0.25">
      <c r="A192" s="1">
        <f t="shared" si="2"/>
        <v>180</v>
      </c>
      <c r="B192" s="116">
        <f>'Initial Client Information'!B192</f>
        <v>0</v>
      </c>
      <c r="C192" s="117">
        <f>'Initial Client Information'!C192</f>
        <v>0</v>
      </c>
      <c r="D192" s="118">
        <f>'Initial Client Information'!D192</f>
        <v>0</v>
      </c>
      <c r="E192" s="130">
        <f>'Initial Client Information'!E192</f>
        <v>0</v>
      </c>
      <c r="F192" s="140"/>
      <c r="G192" s="136"/>
      <c r="H192" s="136"/>
      <c r="I192" s="142"/>
      <c r="J192" s="176">
        <f>'Discharge Information'!F192</f>
        <v>0</v>
      </c>
      <c r="K192" s="87"/>
    </row>
    <row r="193" spans="1:11" ht="60" customHeight="1" x14ac:dyDescent="0.25">
      <c r="A193" s="1">
        <f t="shared" si="2"/>
        <v>181</v>
      </c>
      <c r="B193" s="116">
        <f>'Initial Client Information'!B193</f>
        <v>0</v>
      </c>
      <c r="C193" s="117">
        <f>'Initial Client Information'!C193</f>
        <v>0</v>
      </c>
      <c r="D193" s="118">
        <f>'Initial Client Information'!D193</f>
        <v>0</v>
      </c>
      <c r="E193" s="130">
        <f>'Initial Client Information'!E193</f>
        <v>0</v>
      </c>
      <c r="F193" s="140"/>
      <c r="G193" s="136"/>
      <c r="H193" s="136"/>
      <c r="I193" s="142"/>
      <c r="J193" s="176">
        <f>'Discharge Information'!F193</f>
        <v>0</v>
      </c>
      <c r="K193" s="87"/>
    </row>
    <row r="194" spans="1:11" ht="60" customHeight="1" x14ac:dyDescent="0.25">
      <c r="A194" s="1">
        <f t="shared" si="2"/>
        <v>182</v>
      </c>
      <c r="B194" s="116">
        <f>'Initial Client Information'!B194</f>
        <v>0</v>
      </c>
      <c r="C194" s="117">
        <f>'Initial Client Information'!C194</f>
        <v>0</v>
      </c>
      <c r="D194" s="118">
        <f>'Initial Client Information'!D194</f>
        <v>0</v>
      </c>
      <c r="E194" s="130">
        <f>'Initial Client Information'!E194</f>
        <v>0</v>
      </c>
      <c r="F194" s="140"/>
      <c r="G194" s="136"/>
      <c r="H194" s="136"/>
      <c r="I194" s="142"/>
      <c r="J194" s="176">
        <f>'Discharge Information'!F194</f>
        <v>0</v>
      </c>
      <c r="K194" s="87"/>
    </row>
    <row r="195" spans="1:11" ht="60" customHeight="1" x14ac:dyDescent="0.25">
      <c r="A195" s="1">
        <f t="shared" si="2"/>
        <v>183</v>
      </c>
      <c r="B195" s="116">
        <f>'Initial Client Information'!B195</f>
        <v>0</v>
      </c>
      <c r="C195" s="117">
        <f>'Initial Client Information'!C195</f>
        <v>0</v>
      </c>
      <c r="D195" s="118">
        <f>'Initial Client Information'!D195</f>
        <v>0</v>
      </c>
      <c r="E195" s="130">
        <f>'Initial Client Information'!E195</f>
        <v>0</v>
      </c>
      <c r="F195" s="140"/>
      <c r="G195" s="136"/>
      <c r="H195" s="136"/>
      <c r="I195" s="142"/>
      <c r="J195" s="176">
        <f>'Discharge Information'!F195</f>
        <v>0</v>
      </c>
      <c r="K195" s="87"/>
    </row>
    <row r="196" spans="1:11" ht="60" customHeight="1" x14ac:dyDescent="0.25">
      <c r="A196" s="1">
        <f t="shared" si="2"/>
        <v>184</v>
      </c>
      <c r="B196" s="116">
        <f>'Initial Client Information'!B196</f>
        <v>0</v>
      </c>
      <c r="C196" s="117">
        <f>'Initial Client Information'!C196</f>
        <v>0</v>
      </c>
      <c r="D196" s="118">
        <f>'Initial Client Information'!D196</f>
        <v>0</v>
      </c>
      <c r="E196" s="130">
        <f>'Initial Client Information'!E196</f>
        <v>0</v>
      </c>
      <c r="F196" s="140"/>
      <c r="G196" s="136"/>
      <c r="H196" s="136"/>
      <c r="I196" s="142"/>
      <c r="J196" s="176">
        <f>'Discharge Information'!F196</f>
        <v>0</v>
      </c>
      <c r="K196" s="87"/>
    </row>
    <row r="197" spans="1:11" ht="60" customHeight="1" x14ac:dyDescent="0.25">
      <c r="A197" s="1">
        <f t="shared" si="2"/>
        <v>185</v>
      </c>
      <c r="B197" s="116">
        <f>'Initial Client Information'!B197</f>
        <v>0</v>
      </c>
      <c r="C197" s="117">
        <f>'Initial Client Information'!C197</f>
        <v>0</v>
      </c>
      <c r="D197" s="118">
        <f>'Initial Client Information'!D197</f>
        <v>0</v>
      </c>
      <c r="E197" s="130">
        <f>'Initial Client Information'!E197</f>
        <v>0</v>
      </c>
      <c r="F197" s="140"/>
      <c r="G197" s="136"/>
      <c r="H197" s="136"/>
      <c r="I197" s="142"/>
      <c r="J197" s="176">
        <f>'Discharge Information'!F197</f>
        <v>0</v>
      </c>
      <c r="K197" s="87"/>
    </row>
    <row r="198" spans="1:11" ht="60" customHeight="1" x14ac:dyDescent="0.25">
      <c r="A198" s="1">
        <f t="shared" si="2"/>
        <v>186</v>
      </c>
      <c r="B198" s="116">
        <f>'Initial Client Information'!B198</f>
        <v>0</v>
      </c>
      <c r="C198" s="117">
        <f>'Initial Client Information'!C198</f>
        <v>0</v>
      </c>
      <c r="D198" s="118">
        <f>'Initial Client Information'!D198</f>
        <v>0</v>
      </c>
      <c r="E198" s="130">
        <f>'Initial Client Information'!E198</f>
        <v>0</v>
      </c>
      <c r="F198" s="140"/>
      <c r="G198" s="136"/>
      <c r="H198" s="136"/>
      <c r="I198" s="142"/>
      <c r="J198" s="176">
        <f>'Discharge Information'!F198</f>
        <v>0</v>
      </c>
      <c r="K198" s="87"/>
    </row>
    <row r="199" spans="1:11" ht="60" customHeight="1" x14ac:dyDescent="0.25">
      <c r="A199" s="1">
        <f t="shared" si="2"/>
        <v>187</v>
      </c>
      <c r="B199" s="116">
        <f>'Initial Client Information'!B199</f>
        <v>0</v>
      </c>
      <c r="C199" s="117">
        <f>'Initial Client Information'!C199</f>
        <v>0</v>
      </c>
      <c r="D199" s="118">
        <f>'Initial Client Information'!D199</f>
        <v>0</v>
      </c>
      <c r="E199" s="130">
        <f>'Initial Client Information'!E199</f>
        <v>0</v>
      </c>
      <c r="F199" s="140"/>
      <c r="G199" s="136"/>
      <c r="H199" s="136"/>
      <c r="I199" s="142"/>
      <c r="J199" s="176">
        <f>'Discharge Information'!F199</f>
        <v>0</v>
      </c>
      <c r="K199" s="87"/>
    </row>
    <row r="200" spans="1:11" ht="60" customHeight="1" x14ac:dyDescent="0.25">
      <c r="A200" s="1">
        <f t="shared" si="2"/>
        <v>188</v>
      </c>
      <c r="B200" s="116">
        <f>'Initial Client Information'!B200</f>
        <v>0</v>
      </c>
      <c r="C200" s="117">
        <f>'Initial Client Information'!C200</f>
        <v>0</v>
      </c>
      <c r="D200" s="118">
        <f>'Initial Client Information'!D200</f>
        <v>0</v>
      </c>
      <c r="E200" s="130">
        <f>'Initial Client Information'!E200</f>
        <v>0</v>
      </c>
      <c r="F200" s="140"/>
      <c r="G200" s="136"/>
      <c r="H200" s="136"/>
      <c r="I200" s="142"/>
      <c r="J200" s="176">
        <f>'Discharge Information'!F200</f>
        <v>0</v>
      </c>
      <c r="K200" s="87"/>
    </row>
    <row r="201" spans="1:11" ht="60" customHeight="1" x14ac:dyDescent="0.25">
      <c r="A201" s="1">
        <f t="shared" si="2"/>
        <v>189</v>
      </c>
      <c r="B201" s="116">
        <f>'Initial Client Information'!B201</f>
        <v>0</v>
      </c>
      <c r="C201" s="117">
        <f>'Initial Client Information'!C201</f>
        <v>0</v>
      </c>
      <c r="D201" s="118">
        <f>'Initial Client Information'!D201</f>
        <v>0</v>
      </c>
      <c r="E201" s="130">
        <f>'Initial Client Information'!E201</f>
        <v>0</v>
      </c>
      <c r="F201" s="140"/>
      <c r="G201" s="136"/>
      <c r="H201" s="136"/>
      <c r="I201" s="142"/>
      <c r="J201" s="176">
        <f>'Discharge Information'!F201</f>
        <v>0</v>
      </c>
      <c r="K201" s="87"/>
    </row>
    <row r="202" spans="1:11" ht="60" customHeight="1" x14ac:dyDescent="0.25">
      <c r="A202" s="1">
        <f t="shared" si="2"/>
        <v>190</v>
      </c>
      <c r="B202" s="116">
        <f>'Initial Client Information'!B202</f>
        <v>0</v>
      </c>
      <c r="C202" s="117">
        <f>'Initial Client Information'!C202</f>
        <v>0</v>
      </c>
      <c r="D202" s="118">
        <f>'Initial Client Information'!D202</f>
        <v>0</v>
      </c>
      <c r="E202" s="130">
        <f>'Initial Client Information'!E202</f>
        <v>0</v>
      </c>
      <c r="F202" s="140"/>
      <c r="G202" s="136"/>
      <c r="H202" s="136"/>
      <c r="I202" s="142"/>
      <c r="J202" s="176">
        <f>'Discharge Information'!F202</f>
        <v>0</v>
      </c>
      <c r="K202" s="87"/>
    </row>
    <row r="203" spans="1:11" ht="60" customHeight="1" x14ac:dyDescent="0.25">
      <c r="A203" s="1">
        <f t="shared" si="2"/>
        <v>191</v>
      </c>
      <c r="B203" s="116">
        <f>'Initial Client Information'!B203</f>
        <v>0</v>
      </c>
      <c r="C203" s="117">
        <f>'Initial Client Information'!C203</f>
        <v>0</v>
      </c>
      <c r="D203" s="118">
        <f>'Initial Client Information'!D203</f>
        <v>0</v>
      </c>
      <c r="E203" s="130">
        <f>'Initial Client Information'!E203</f>
        <v>0</v>
      </c>
      <c r="F203" s="140"/>
      <c r="G203" s="136"/>
      <c r="H203" s="136"/>
      <c r="I203" s="142"/>
      <c r="J203" s="176">
        <f>'Discharge Information'!F203</f>
        <v>0</v>
      </c>
      <c r="K203" s="87"/>
    </row>
    <row r="204" spans="1:11" ht="60" customHeight="1" x14ac:dyDescent="0.25">
      <c r="A204" s="1">
        <f t="shared" si="2"/>
        <v>192</v>
      </c>
      <c r="B204" s="116">
        <f>'Initial Client Information'!B204</f>
        <v>0</v>
      </c>
      <c r="C204" s="117">
        <f>'Initial Client Information'!C204</f>
        <v>0</v>
      </c>
      <c r="D204" s="118">
        <f>'Initial Client Information'!D204</f>
        <v>0</v>
      </c>
      <c r="E204" s="130">
        <f>'Initial Client Information'!E204</f>
        <v>0</v>
      </c>
      <c r="F204" s="140"/>
      <c r="G204" s="136"/>
      <c r="H204" s="136"/>
      <c r="I204" s="142"/>
      <c r="J204" s="176">
        <f>'Discharge Information'!F204</f>
        <v>0</v>
      </c>
      <c r="K204" s="87"/>
    </row>
    <row r="205" spans="1:11" ht="60" customHeight="1" x14ac:dyDescent="0.25">
      <c r="A205" s="1">
        <f t="shared" si="2"/>
        <v>193</v>
      </c>
      <c r="B205" s="116">
        <f>'Initial Client Information'!B205</f>
        <v>0</v>
      </c>
      <c r="C205" s="117">
        <f>'Initial Client Information'!C205</f>
        <v>0</v>
      </c>
      <c r="D205" s="118">
        <f>'Initial Client Information'!D205</f>
        <v>0</v>
      </c>
      <c r="E205" s="130">
        <f>'Initial Client Information'!E205</f>
        <v>0</v>
      </c>
      <c r="F205" s="140"/>
      <c r="G205" s="136"/>
      <c r="H205" s="136"/>
      <c r="I205" s="142"/>
      <c r="J205" s="176">
        <f>'Discharge Information'!F205</f>
        <v>0</v>
      </c>
      <c r="K205" s="87"/>
    </row>
    <row r="206" spans="1:11" ht="60" customHeight="1" x14ac:dyDescent="0.25">
      <c r="A206" s="1">
        <f t="shared" ref="A206:A269" si="3">ROW(A194)</f>
        <v>194</v>
      </c>
      <c r="B206" s="116">
        <f>'Initial Client Information'!B206</f>
        <v>0</v>
      </c>
      <c r="C206" s="117">
        <f>'Initial Client Information'!C206</f>
        <v>0</v>
      </c>
      <c r="D206" s="118">
        <f>'Initial Client Information'!D206</f>
        <v>0</v>
      </c>
      <c r="E206" s="130">
        <f>'Initial Client Information'!E206</f>
        <v>0</v>
      </c>
      <c r="F206" s="140"/>
      <c r="G206" s="136"/>
      <c r="H206" s="136"/>
      <c r="I206" s="142"/>
      <c r="J206" s="176">
        <f>'Discharge Information'!F206</f>
        <v>0</v>
      </c>
      <c r="K206" s="87"/>
    </row>
    <row r="207" spans="1:11" ht="60" customHeight="1" x14ac:dyDescent="0.25">
      <c r="A207" s="1">
        <f t="shared" si="3"/>
        <v>195</v>
      </c>
      <c r="B207" s="116">
        <f>'Initial Client Information'!B207</f>
        <v>0</v>
      </c>
      <c r="C207" s="117">
        <f>'Initial Client Information'!C207</f>
        <v>0</v>
      </c>
      <c r="D207" s="118">
        <f>'Initial Client Information'!D207</f>
        <v>0</v>
      </c>
      <c r="E207" s="130">
        <f>'Initial Client Information'!E207</f>
        <v>0</v>
      </c>
      <c r="F207" s="140"/>
      <c r="G207" s="136"/>
      <c r="H207" s="136"/>
      <c r="I207" s="142"/>
      <c r="J207" s="176">
        <f>'Discharge Information'!F207</f>
        <v>0</v>
      </c>
      <c r="K207" s="87"/>
    </row>
    <row r="208" spans="1:11" ht="60" customHeight="1" x14ac:dyDescent="0.25">
      <c r="A208" s="1">
        <f t="shared" si="3"/>
        <v>196</v>
      </c>
      <c r="B208" s="116">
        <f>'Initial Client Information'!B208</f>
        <v>0</v>
      </c>
      <c r="C208" s="117">
        <f>'Initial Client Information'!C208</f>
        <v>0</v>
      </c>
      <c r="D208" s="118">
        <f>'Initial Client Information'!D208</f>
        <v>0</v>
      </c>
      <c r="E208" s="130">
        <f>'Initial Client Information'!E208</f>
        <v>0</v>
      </c>
      <c r="F208" s="140"/>
      <c r="G208" s="136"/>
      <c r="H208" s="136"/>
      <c r="I208" s="142"/>
      <c r="J208" s="176">
        <f>'Discharge Information'!F208</f>
        <v>0</v>
      </c>
      <c r="K208" s="87"/>
    </row>
    <row r="209" spans="1:11" ht="60" customHeight="1" x14ac:dyDescent="0.25">
      <c r="A209" s="1">
        <f t="shared" si="3"/>
        <v>197</v>
      </c>
      <c r="B209" s="116">
        <f>'Initial Client Information'!B209</f>
        <v>0</v>
      </c>
      <c r="C209" s="117">
        <f>'Initial Client Information'!C209</f>
        <v>0</v>
      </c>
      <c r="D209" s="118">
        <f>'Initial Client Information'!D209</f>
        <v>0</v>
      </c>
      <c r="E209" s="130">
        <f>'Initial Client Information'!E209</f>
        <v>0</v>
      </c>
      <c r="F209" s="140"/>
      <c r="G209" s="136"/>
      <c r="H209" s="136"/>
      <c r="I209" s="142"/>
      <c r="J209" s="176">
        <f>'Discharge Information'!F209</f>
        <v>0</v>
      </c>
      <c r="K209" s="87"/>
    </row>
    <row r="210" spans="1:11" ht="60" customHeight="1" x14ac:dyDescent="0.25">
      <c r="A210" s="1">
        <f t="shared" si="3"/>
        <v>198</v>
      </c>
      <c r="B210" s="116">
        <f>'Initial Client Information'!B210</f>
        <v>0</v>
      </c>
      <c r="C210" s="117">
        <f>'Initial Client Information'!C210</f>
        <v>0</v>
      </c>
      <c r="D210" s="118">
        <f>'Initial Client Information'!D210</f>
        <v>0</v>
      </c>
      <c r="E210" s="130">
        <f>'Initial Client Information'!E210</f>
        <v>0</v>
      </c>
      <c r="F210" s="140"/>
      <c r="G210" s="136"/>
      <c r="H210" s="136"/>
      <c r="I210" s="142"/>
      <c r="J210" s="176">
        <f>'Discharge Information'!F210</f>
        <v>0</v>
      </c>
      <c r="K210" s="87"/>
    </row>
    <row r="211" spans="1:11" ht="60" customHeight="1" x14ac:dyDescent="0.25">
      <c r="A211" s="1">
        <f t="shared" si="3"/>
        <v>199</v>
      </c>
      <c r="B211" s="116">
        <f>'Initial Client Information'!B211</f>
        <v>0</v>
      </c>
      <c r="C211" s="117">
        <f>'Initial Client Information'!C211</f>
        <v>0</v>
      </c>
      <c r="D211" s="118">
        <f>'Initial Client Information'!D211</f>
        <v>0</v>
      </c>
      <c r="E211" s="130">
        <f>'Initial Client Information'!E211</f>
        <v>0</v>
      </c>
      <c r="F211" s="140"/>
      <c r="G211" s="136"/>
      <c r="H211" s="136"/>
      <c r="I211" s="142"/>
      <c r="J211" s="176">
        <f>'Discharge Information'!F211</f>
        <v>0</v>
      </c>
      <c r="K211" s="87"/>
    </row>
    <row r="212" spans="1:11" ht="60" customHeight="1" x14ac:dyDescent="0.25">
      <c r="A212" s="1">
        <f t="shared" si="3"/>
        <v>200</v>
      </c>
      <c r="B212" s="116">
        <f>'Initial Client Information'!B212</f>
        <v>0</v>
      </c>
      <c r="C212" s="117">
        <f>'Initial Client Information'!C212</f>
        <v>0</v>
      </c>
      <c r="D212" s="118">
        <f>'Initial Client Information'!D212</f>
        <v>0</v>
      </c>
      <c r="E212" s="130">
        <f>'Initial Client Information'!E212</f>
        <v>0</v>
      </c>
      <c r="F212" s="140"/>
      <c r="G212" s="136"/>
      <c r="H212" s="136"/>
      <c r="I212" s="142"/>
      <c r="J212" s="176">
        <f>'Discharge Information'!F212</f>
        <v>0</v>
      </c>
      <c r="K212" s="87"/>
    </row>
    <row r="213" spans="1:11" ht="60" customHeight="1" x14ac:dyDescent="0.25">
      <c r="A213" s="1">
        <f t="shared" si="3"/>
        <v>201</v>
      </c>
      <c r="B213" s="116">
        <f>'Initial Client Information'!B213</f>
        <v>0</v>
      </c>
      <c r="C213" s="117">
        <f>'Initial Client Information'!C213</f>
        <v>0</v>
      </c>
      <c r="D213" s="118">
        <f>'Initial Client Information'!D213</f>
        <v>0</v>
      </c>
      <c r="E213" s="130">
        <f>'Initial Client Information'!E213</f>
        <v>0</v>
      </c>
      <c r="F213" s="140"/>
      <c r="G213" s="136"/>
      <c r="H213" s="136"/>
      <c r="I213" s="142"/>
      <c r="J213" s="176">
        <f>'Discharge Information'!F213</f>
        <v>0</v>
      </c>
      <c r="K213" s="87"/>
    </row>
    <row r="214" spans="1:11" ht="60" customHeight="1" x14ac:dyDescent="0.25">
      <c r="A214" s="1">
        <f t="shared" si="3"/>
        <v>202</v>
      </c>
      <c r="B214" s="116">
        <f>'Initial Client Information'!B214</f>
        <v>0</v>
      </c>
      <c r="C214" s="117">
        <f>'Initial Client Information'!C214</f>
        <v>0</v>
      </c>
      <c r="D214" s="118">
        <f>'Initial Client Information'!D214</f>
        <v>0</v>
      </c>
      <c r="E214" s="130">
        <f>'Initial Client Information'!E214</f>
        <v>0</v>
      </c>
      <c r="F214" s="140"/>
      <c r="G214" s="136"/>
      <c r="H214" s="136"/>
      <c r="I214" s="142"/>
      <c r="J214" s="176">
        <f>'Discharge Information'!F214</f>
        <v>0</v>
      </c>
      <c r="K214" s="87"/>
    </row>
    <row r="215" spans="1:11" ht="60" customHeight="1" x14ac:dyDescent="0.25">
      <c r="A215" s="1">
        <f t="shared" si="3"/>
        <v>203</v>
      </c>
      <c r="B215" s="116">
        <f>'Initial Client Information'!B215</f>
        <v>0</v>
      </c>
      <c r="C215" s="117">
        <f>'Initial Client Information'!C215</f>
        <v>0</v>
      </c>
      <c r="D215" s="118">
        <f>'Initial Client Information'!D215</f>
        <v>0</v>
      </c>
      <c r="E215" s="130">
        <f>'Initial Client Information'!E215</f>
        <v>0</v>
      </c>
      <c r="F215" s="140"/>
      <c r="G215" s="136"/>
      <c r="H215" s="136"/>
      <c r="I215" s="142"/>
      <c r="J215" s="176">
        <f>'Discharge Information'!F215</f>
        <v>0</v>
      </c>
      <c r="K215" s="87"/>
    </row>
    <row r="216" spans="1:11" ht="60" customHeight="1" x14ac:dyDescent="0.25">
      <c r="A216" s="1">
        <f t="shared" si="3"/>
        <v>204</v>
      </c>
      <c r="B216" s="116">
        <f>'Initial Client Information'!B216</f>
        <v>0</v>
      </c>
      <c r="C216" s="117">
        <f>'Initial Client Information'!C216</f>
        <v>0</v>
      </c>
      <c r="D216" s="118">
        <f>'Initial Client Information'!D216</f>
        <v>0</v>
      </c>
      <c r="E216" s="130">
        <f>'Initial Client Information'!E216</f>
        <v>0</v>
      </c>
      <c r="F216" s="140"/>
      <c r="G216" s="136"/>
      <c r="H216" s="136"/>
      <c r="I216" s="142"/>
      <c r="J216" s="176">
        <f>'Discharge Information'!F216</f>
        <v>0</v>
      </c>
      <c r="K216" s="87"/>
    </row>
    <row r="217" spans="1:11" ht="60" customHeight="1" x14ac:dyDescent="0.25">
      <c r="A217" s="1">
        <f t="shared" si="3"/>
        <v>205</v>
      </c>
      <c r="B217" s="116">
        <f>'Initial Client Information'!B217</f>
        <v>0</v>
      </c>
      <c r="C217" s="117">
        <f>'Initial Client Information'!C217</f>
        <v>0</v>
      </c>
      <c r="D217" s="118">
        <f>'Initial Client Information'!D217</f>
        <v>0</v>
      </c>
      <c r="E217" s="130">
        <f>'Initial Client Information'!E217</f>
        <v>0</v>
      </c>
      <c r="F217" s="140"/>
      <c r="G217" s="136"/>
      <c r="H217" s="136"/>
      <c r="I217" s="142"/>
      <c r="J217" s="176">
        <f>'Discharge Information'!F217</f>
        <v>0</v>
      </c>
      <c r="K217" s="87"/>
    </row>
    <row r="218" spans="1:11" ht="60" customHeight="1" x14ac:dyDescent="0.25">
      <c r="A218" s="1">
        <f t="shared" si="3"/>
        <v>206</v>
      </c>
      <c r="B218" s="116">
        <f>'Initial Client Information'!B218</f>
        <v>0</v>
      </c>
      <c r="C218" s="117">
        <f>'Initial Client Information'!C218</f>
        <v>0</v>
      </c>
      <c r="D218" s="118">
        <f>'Initial Client Information'!D218</f>
        <v>0</v>
      </c>
      <c r="E218" s="130">
        <f>'Initial Client Information'!E218</f>
        <v>0</v>
      </c>
      <c r="F218" s="140"/>
      <c r="G218" s="136"/>
      <c r="H218" s="136"/>
      <c r="I218" s="142"/>
      <c r="J218" s="176">
        <f>'Discharge Information'!F218</f>
        <v>0</v>
      </c>
      <c r="K218" s="87"/>
    </row>
    <row r="219" spans="1:11" ht="60" customHeight="1" x14ac:dyDescent="0.25">
      <c r="A219" s="1">
        <f t="shared" si="3"/>
        <v>207</v>
      </c>
      <c r="B219" s="116">
        <f>'Initial Client Information'!B219</f>
        <v>0</v>
      </c>
      <c r="C219" s="117">
        <f>'Initial Client Information'!C219</f>
        <v>0</v>
      </c>
      <c r="D219" s="118">
        <f>'Initial Client Information'!D219</f>
        <v>0</v>
      </c>
      <c r="E219" s="130">
        <f>'Initial Client Information'!E219</f>
        <v>0</v>
      </c>
      <c r="F219" s="140"/>
      <c r="G219" s="136"/>
      <c r="H219" s="136"/>
      <c r="I219" s="142"/>
      <c r="J219" s="176">
        <f>'Discharge Information'!F219</f>
        <v>0</v>
      </c>
      <c r="K219" s="87"/>
    </row>
    <row r="220" spans="1:11" ht="60" customHeight="1" x14ac:dyDescent="0.25">
      <c r="A220" s="1">
        <f t="shared" si="3"/>
        <v>208</v>
      </c>
      <c r="B220" s="116">
        <f>'Initial Client Information'!B220</f>
        <v>0</v>
      </c>
      <c r="C220" s="117">
        <f>'Initial Client Information'!C220</f>
        <v>0</v>
      </c>
      <c r="D220" s="118">
        <f>'Initial Client Information'!D220</f>
        <v>0</v>
      </c>
      <c r="E220" s="130">
        <f>'Initial Client Information'!E220</f>
        <v>0</v>
      </c>
      <c r="F220" s="140"/>
      <c r="G220" s="136"/>
      <c r="H220" s="136"/>
      <c r="I220" s="142"/>
      <c r="J220" s="176">
        <f>'Discharge Information'!F220</f>
        <v>0</v>
      </c>
      <c r="K220" s="87"/>
    </row>
    <row r="221" spans="1:11" ht="60" customHeight="1" x14ac:dyDescent="0.25">
      <c r="A221" s="1">
        <f t="shared" si="3"/>
        <v>209</v>
      </c>
      <c r="B221" s="116">
        <f>'Initial Client Information'!B221</f>
        <v>0</v>
      </c>
      <c r="C221" s="117">
        <f>'Initial Client Information'!C221</f>
        <v>0</v>
      </c>
      <c r="D221" s="118">
        <f>'Initial Client Information'!D221</f>
        <v>0</v>
      </c>
      <c r="E221" s="130">
        <f>'Initial Client Information'!E221</f>
        <v>0</v>
      </c>
      <c r="F221" s="140"/>
      <c r="G221" s="136"/>
      <c r="H221" s="136"/>
      <c r="I221" s="142"/>
      <c r="J221" s="176">
        <f>'Discharge Information'!F221</f>
        <v>0</v>
      </c>
      <c r="K221" s="87"/>
    </row>
    <row r="222" spans="1:11" ht="60" customHeight="1" x14ac:dyDescent="0.25">
      <c r="A222" s="1">
        <f t="shared" si="3"/>
        <v>210</v>
      </c>
      <c r="B222" s="116">
        <f>'Initial Client Information'!B222</f>
        <v>0</v>
      </c>
      <c r="C222" s="117">
        <f>'Initial Client Information'!C222</f>
        <v>0</v>
      </c>
      <c r="D222" s="118">
        <f>'Initial Client Information'!D222</f>
        <v>0</v>
      </c>
      <c r="E222" s="130">
        <f>'Initial Client Information'!E222</f>
        <v>0</v>
      </c>
      <c r="F222" s="140"/>
      <c r="G222" s="136"/>
      <c r="H222" s="136"/>
      <c r="I222" s="142"/>
      <c r="J222" s="176">
        <f>'Discharge Information'!F222</f>
        <v>0</v>
      </c>
      <c r="K222" s="87"/>
    </row>
    <row r="223" spans="1:11" ht="60" customHeight="1" x14ac:dyDescent="0.25">
      <c r="A223" s="1">
        <f t="shared" si="3"/>
        <v>211</v>
      </c>
      <c r="B223" s="116">
        <f>'Initial Client Information'!B223</f>
        <v>0</v>
      </c>
      <c r="C223" s="117">
        <f>'Initial Client Information'!C223</f>
        <v>0</v>
      </c>
      <c r="D223" s="118">
        <f>'Initial Client Information'!D223</f>
        <v>0</v>
      </c>
      <c r="E223" s="130">
        <f>'Initial Client Information'!E223</f>
        <v>0</v>
      </c>
      <c r="F223" s="140"/>
      <c r="G223" s="136"/>
      <c r="H223" s="136"/>
      <c r="I223" s="142"/>
      <c r="J223" s="176">
        <f>'Discharge Information'!F223</f>
        <v>0</v>
      </c>
      <c r="K223" s="87"/>
    </row>
    <row r="224" spans="1:11" ht="60" customHeight="1" x14ac:dyDescent="0.25">
      <c r="A224" s="1">
        <f t="shared" si="3"/>
        <v>212</v>
      </c>
      <c r="B224" s="116">
        <f>'Initial Client Information'!B224</f>
        <v>0</v>
      </c>
      <c r="C224" s="117">
        <f>'Initial Client Information'!C224</f>
        <v>0</v>
      </c>
      <c r="D224" s="118">
        <f>'Initial Client Information'!D224</f>
        <v>0</v>
      </c>
      <c r="E224" s="130">
        <f>'Initial Client Information'!E224</f>
        <v>0</v>
      </c>
      <c r="F224" s="140"/>
      <c r="G224" s="136"/>
      <c r="H224" s="136"/>
      <c r="I224" s="142"/>
      <c r="J224" s="176">
        <f>'Discharge Information'!F224</f>
        <v>0</v>
      </c>
      <c r="K224" s="87"/>
    </row>
    <row r="225" spans="1:11" ht="60" customHeight="1" x14ac:dyDescent="0.25">
      <c r="A225" s="1">
        <f t="shared" si="3"/>
        <v>213</v>
      </c>
      <c r="B225" s="116">
        <f>'Initial Client Information'!B225</f>
        <v>0</v>
      </c>
      <c r="C225" s="117">
        <f>'Initial Client Information'!C225</f>
        <v>0</v>
      </c>
      <c r="D225" s="118">
        <f>'Initial Client Information'!D225</f>
        <v>0</v>
      </c>
      <c r="E225" s="130">
        <f>'Initial Client Information'!E225</f>
        <v>0</v>
      </c>
      <c r="F225" s="140"/>
      <c r="G225" s="136"/>
      <c r="H225" s="136"/>
      <c r="I225" s="142"/>
      <c r="J225" s="176">
        <f>'Discharge Information'!F225</f>
        <v>0</v>
      </c>
      <c r="K225" s="87"/>
    </row>
    <row r="226" spans="1:11" ht="60" customHeight="1" x14ac:dyDescent="0.25">
      <c r="A226" s="1">
        <f t="shared" si="3"/>
        <v>214</v>
      </c>
      <c r="B226" s="116">
        <f>'Initial Client Information'!B226</f>
        <v>0</v>
      </c>
      <c r="C226" s="117">
        <f>'Initial Client Information'!C226</f>
        <v>0</v>
      </c>
      <c r="D226" s="118">
        <f>'Initial Client Information'!D226</f>
        <v>0</v>
      </c>
      <c r="E226" s="130">
        <f>'Initial Client Information'!E226</f>
        <v>0</v>
      </c>
      <c r="F226" s="140"/>
      <c r="G226" s="136"/>
      <c r="H226" s="136"/>
      <c r="I226" s="142"/>
      <c r="J226" s="176">
        <f>'Discharge Information'!F226</f>
        <v>0</v>
      </c>
      <c r="K226" s="87"/>
    </row>
    <row r="227" spans="1:11" ht="60" customHeight="1" x14ac:dyDescent="0.25">
      <c r="A227" s="1">
        <f t="shared" si="3"/>
        <v>215</v>
      </c>
      <c r="B227" s="116">
        <f>'Initial Client Information'!B227</f>
        <v>0</v>
      </c>
      <c r="C227" s="117">
        <f>'Initial Client Information'!C227</f>
        <v>0</v>
      </c>
      <c r="D227" s="118">
        <f>'Initial Client Information'!D227</f>
        <v>0</v>
      </c>
      <c r="E227" s="130">
        <f>'Initial Client Information'!E227</f>
        <v>0</v>
      </c>
      <c r="F227" s="140"/>
      <c r="G227" s="136"/>
      <c r="H227" s="136"/>
      <c r="I227" s="142"/>
      <c r="J227" s="176">
        <f>'Discharge Information'!F227</f>
        <v>0</v>
      </c>
      <c r="K227" s="87"/>
    </row>
    <row r="228" spans="1:11" ht="60" customHeight="1" x14ac:dyDescent="0.25">
      <c r="A228" s="1">
        <f t="shared" si="3"/>
        <v>216</v>
      </c>
      <c r="B228" s="116">
        <f>'Initial Client Information'!B228</f>
        <v>0</v>
      </c>
      <c r="C228" s="117">
        <f>'Initial Client Information'!C228</f>
        <v>0</v>
      </c>
      <c r="D228" s="118">
        <f>'Initial Client Information'!D228</f>
        <v>0</v>
      </c>
      <c r="E228" s="130">
        <f>'Initial Client Information'!E228</f>
        <v>0</v>
      </c>
      <c r="F228" s="140"/>
      <c r="G228" s="136"/>
      <c r="H228" s="136"/>
      <c r="I228" s="142"/>
      <c r="J228" s="176">
        <f>'Discharge Information'!F228</f>
        <v>0</v>
      </c>
      <c r="K228" s="87"/>
    </row>
    <row r="229" spans="1:11" ht="60" customHeight="1" x14ac:dyDescent="0.25">
      <c r="A229" s="1">
        <f t="shared" si="3"/>
        <v>217</v>
      </c>
      <c r="B229" s="116">
        <f>'Initial Client Information'!B229</f>
        <v>0</v>
      </c>
      <c r="C229" s="117">
        <f>'Initial Client Information'!C229</f>
        <v>0</v>
      </c>
      <c r="D229" s="118">
        <f>'Initial Client Information'!D229</f>
        <v>0</v>
      </c>
      <c r="E229" s="130">
        <f>'Initial Client Information'!E229</f>
        <v>0</v>
      </c>
      <c r="F229" s="140"/>
      <c r="G229" s="136"/>
      <c r="H229" s="136"/>
      <c r="I229" s="142"/>
      <c r="J229" s="176">
        <f>'Discharge Information'!F229</f>
        <v>0</v>
      </c>
      <c r="K229" s="87"/>
    </row>
    <row r="230" spans="1:11" ht="60" customHeight="1" x14ac:dyDescent="0.25">
      <c r="A230" s="1">
        <f t="shared" si="3"/>
        <v>218</v>
      </c>
      <c r="B230" s="116">
        <f>'Initial Client Information'!B230</f>
        <v>0</v>
      </c>
      <c r="C230" s="117">
        <f>'Initial Client Information'!C230</f>
        <v>0</v>
      </c>
      <c r="D230" s="118">
        <f>'Initial Client Information'!D230</f>
        <v>0</v>
      </c>
      <c r="E230" s="130">
        <f>'Initial Client Information'!E230</f>
        <v>0</v>
      </c>
      <c r="F230" s="140"/>
      <c r="G230" s="136"/>
      <c r="H230" s="136"/>
      <c r="I230" s="142"/>
      <c r="J230" s="176">
        <f>'Discharge Information'!F230</f>
        <v>0</v>
      </c>
      <c r="K230" s="87"/>
    </row>
    <row r="231" spans="1:11" ht="60" customHeight="1" x14ac:dyDescent="0.25">
      <c r="A231" s="1">
        <f t="shared" si="3"/>
        <v>219</v>
      </c>
      <c r="B231" s="116">
        <f>'Initial Client Information'!B231</f>
        <v>0</v>
      </c>
      <c r="C231" s="117">
        <f>'Initial Client Information'!C231</f>
        <v>0</v>
      </c>
      <c r="D231" s="118">
        <f>'Initial Client Information'!D231</f>
        <v>0</v>
      </c>
      <c r="E231" s="130">
        <f>'Initial Client Information'!E231</f>
        <v>0</v>
      </c>
      <c r="F231" s="140"/>
      <c r="G231" s="136"/>
      <c r="H231" s="136"/>
      <c r="I231" s="142"/>
      <c r="J231" s="176">
        <f>'Discharge Information'!F231</f>
        <v>0</v>
      </c>
      <c r="K231" s="87"/>
    </row>
    <row r="232" spans="1:11" ht="60" customHeight="1" x14ac:dyDescent="0.25">
      <c r="A232" s="1">
        <f t="shared" si="3"/>
        <v>220</v>
      </c>
      <c r="B232" s="116">
        <f>'Initial Client Information'!B232</f>
        <v>0</v>
      </c>
      <c r="C232" s="117">
        <f>'Initial Client Information'!C232</f>
        <v>0</v>
      </c>
      <c r="D232" s="118">
        <f>'Initial Client Information'!D232</f>
        <v>0</v>
      </c>
      <c r="E232" s="130">
        <f>'Initial Client Information'!E232</f>
        <v>0</v>
      </c>
      <c r="F232" s="140"/>
      <c r="G232" s="136"/>
      <c r="H232" s="136"/>
      <c r="I232" s="142"/>
      <c r="J232" s="176">
        <f>'Discharge Information'!F232</f>
        <v>0</v>
      </c>
      <c r="K232" s="87"/>
    </row>
    <row r="233" spans="1:11" ht="60" customHeight="1" x14ac:dyDescent="0.25">
      <c r="A233" s="1">
        <f t="shared" si="3"/>
        <v>221</v>
      </c>
      <c r="B233" s="116">
        <f>'Initial Client Information'!B233</f>
        <v>0</v>
      </c>
      <c r="C233" s="117">
        <f>'Initial Client Information'!C233</f>
        <v>0</v>
      </c>
      <c r="D233" s="118">
        <f>'Initial Client Information'!D233</f>
        <v>0</v>
      </c>
      <c r="E233" s="130">
        <f>'Initial Client Information'!E233</f>
        <v>0</v>
      </c>
      <c r="F233" s="140"/>
      <c r="G233" s="136"/>
      <c r="H233" s="136"/>
      <c r="I233" s="142"/>
      <c r="J233" s="176">
        <f>'Discharge Information'!F233</f>
        <v>0</v>
      </c>
      <c r="K233" s="87"/>
    </row>
    <row r="234" spans="1:11" ht="60" customHeight="1" x14ac:dyDescent="0.25">
      <c r="A234" s="1">
        <f t="shared" si="3"/>
        <v>222</v>
      </c>
      <c r="B234" s="116">
        <f>'Initial Client Information'!B234</f>
        <v>0</v>
      </c>
      <c r="C234" s="117">
        <f>'Initial Client Information'!C234</f>
        <v>0</v>
      </c>
      <c r="D234" s="118">
        <f>'Initial Client Information'!D234</f>
        <v>0</v>
      </c>
      <c r="E234" s="130">
        <f>'Initial Client Information'!E234</f>
        <v>0</v>
      </c>
      <c r="F234" s="140"/>
      <c r="G234" s="136"/>
      <c r="H234" s="136"/>
      <c r="I234" s="142"/>
      <c r="J234" s="176">
        <f>'Discharge Information'!F234</f>
        <v>0</v>
      </c>
      <c r="K234" s="87"/>
    </row>
    <row r="235" spans="1:11" ht="60" customHeight="1" x14ac:dyDescent="0.25">
      <c r="A235" s="1">
        <f t="shared" si="3"/>
        <v>223</v>
      </c>
      <c r="B235" s="116">
        <f>'Initial Client Information'!B235</f>
        <v>0</v>
      </c>
      <c r="C235" s="117">
        <f>'Initial Client Information'!C235</f>
        <v>0</v>
      </c>
      <c r="D235" s="118">
        <f>'Initial Client Information'!D235</f>
        <v>0</v>
      </c>
      <c r="E235" s="130">
        <f>'Initial Client Information'!E235</f>
        <v>0</v>
      </c>
      <c r="F235" s="140"/>
      <c r="G235" s="136"/>
      <c r="H235" s="136"/>
      <c r="I235" s="142"/>
      <c r="J235" s="176">
        <f>'Discharge Information'!F235</f>
        <v>0</v>
      </c>
      <c r="K235" s="87"/>
    </row>
    <row r="236" spans="1:11" ht="60" customHeight="1" x14ac:dyDescent="0.25">
      <c r="A236" s="1">
        <f t="shared" si="3"/>
        <v>224</v>
      </c>
      <c r="B236" s="116">
        <f>'Initial Client Information'!B236</f>
        <v>0</v>
      </c>
      <c r="C236" s="117">
        <f>'Initial Client Information'!C236</f>
        <v>0</v>
      </c>
      <c r="D236" s="118">
        <f>'Initial Client Information'!D236</f>
        <v>0</v>
      </c>
      <c r="E236" s="130">
        <f>'Initial Client Information'!E236</f>
        <v>0</v>
      </c>
      <c r="F236" s="140"/>
      <c r="G236" s="136"/>
      <c r="H236" s="136"/>
      <c r="I236" s="142"/>
      <c r="J236" s="176">
        <f>'Discharge Information'!F236</f>
        <v>0</v>
      </c>
      <c r="K236" s="87"/>
    </row>
    <row r="237" spans="1:11" ht="60" customHeight="1" x14ac:dyDescent="0.25">
      <c r="A237" s="1">
        <f t="shared" si="3"/>
        <v>225</v>
      </c>
      <c r="B237" s="116">
        <f>'Initial Client Information'!B237</f>
        <v>0</v>
      </c>
      <c r="C237" s="117">
        <f>'Initial Client Information'!C237</f>
        <v>0</v>
      </c>
      <c r="D237" s="118">
        <f>'Initial Client Information'!D237</f>
        <v>0</v>
      </c>
      <c r="E237" s="130">
        <f>'Initial Client Information'!E237</f>
        <v>0</v>
      </c>
      <c r="F237" s="140"/>
      <c r="G237" s="136"/>
      <c r="H237" s="136"/>
      <c r="I237" s="142"/>
      <c r="J237" s="176">
        <f>'Discharge Information'!F237</f>
        <v>0</v>
      </c>
      <c r="K237" s="87"/>
    </row>
    <row r="238" spans="1:11" ht="60" customHeight="1" x14ac:dyDescent="0.25">
      <c r="A238" s="1">
        <f t="shared" si="3"/>
        <v>226</v>
      </c>
      <c r="B238" s="116">
        <f>'Initial Client Information'!B238</f>
        <v>0</v>
      </c>
      <c r="C238" s="117">
        <f>'Initial Client Information'!C238</f>
        <v>0</v>
      </c>
      <c r="D238" s="118">
        <f>'Initial Client Information'!D238</f>
        <v>0</v>
      </c>
      <c r="E238" s="130">
        <f>'Initial Client Information'!E238</f>
        <v>0</v>
      </c>
      <c r="F238" s="140"/>
      <c r="G238" s="136"/>
      <c r="H238" s="136"/>
      <c r="I238" s="142"/>
      <c r="J238" s="176">
        <f>'Discharge Information'!F238</f>
        <v>0</v>
      </c>
      <c r="K238" s="87"/>
    </row>
    <row r="239" spans="1:11" ht="60" customHeight="1" x14ac:dyDescent="0.25">
      <c r="A239" s="1">
        <f t="shared" si="3"/>
        <v>227</v>
      </c>
      <c r="B239" s="116">
        <f>'Initial Client Information'!B239</f>
        <v>0</v>
      </c>
      <c r="C239" s="117">
        <f>'Initial Client Information'!C239</f>
        <v>0</v>
      </c>
      <c r="D239" s="118">
        <f>'Initial Client Information'!D239</f>
        <v>0</v>
      </c>
      <c r="E239" s="130">
        <f>'Initial Client Information'!E239</f>
        <v>0</v>
      </c>
      <c r="F239" s="140"/>
      <c r="G239" s="136"/>
      <c r="H239" s="136"/>
      <c r="I239" s="142"/>
      <c r="J239" s="176">
        <f>'Discharge Information'!F239</f>
        <v>0</v>
      </c>
      <c r="K239" s="87"/>
    </row>
    <row r="240" spans="1:11" ht="60" customHeight="1" x14ac:dyDescent="0.25">
      <c r="A240" s="1">
        <f t="shared" si="3"/>
        <v>228</v>
      </c>
      <c r="B240" s="116">
        <f>'Initial Client Information'!B240</f>
        <v>0</v>
      </c>
      <c r="C240" s="117">
        <f>'Initial Client Information'!C240</f>
        <v>0</v>
      </c>
      <c r="D240" s="118">
        <f>'Initial Client Information'!D240</f>
        <v>0</v>
      </c>
      <c r="E240" s="130">
        <f>'Initial Client Information'!E240</f>
        <v>0</v>
      </c>
      <c r="F240" s="140"/>
      <c r="G240" s="136"/>
      <c r="H240" s="136"/>
      <c r="I240" s="142"/>
      <c r="J240" s="176">
        <f>'Discharge Information'!F240</f>
        <v>0</v>
      </c>
      <c r="K240" s="87"/>
    </row>
    <row r="241" spans="1:11" ht="60" customHeight="1" x14ac:dyDescent="0.25">
      <c r="A241" s="1">
        <f t="shared" si="3"/>
        <v>229</v>
      </c>
      <c r="B241" s="116">
        <f>'Initial Client Information'!B241</f>
        <v>0</v>
      </c>
      <c r="C241" s="117">
        <f>'Initial Client Information'!C241</f>
        <v>0</v>
      </c>
      <c r="D241" s="118">
        <f>'Initial Client Information'!D241</f>
        <v>0</v>
      </c>
      <c r="E241" s="130">
        <f>'Initial Client Information'!E241</f>
        <v>0</v>
      </c>
      <c r="F241" s="140"/>
      <c r="G241" s="136"/>
      <c r="H241" s="136"/>
      <c r="I241" s="142"/>
      <c r="J241" s="176">
        <f>'Discharge Information'!F241</f>
        <v>0</v>
      </c>
      <c r="K241" s="87"/>
    </row>
    <row r="242" spans="1:11" ht="60" customHeight="1" x14ac:dyDescent="0.25">
      <c r="A242" s="1">
        <f t="shared" si="3"/>
        <v>230</v>
      </c>
      <c r="B242" s="116">
        <f>'Initial Client Information'!B242</f>
        <v>0</v>
      </c>
      <c r="C242" s="117">
        <f>'Initial Client Information'!C242</f>
        <v>0</v>
      </c>
      <c r="D242" s="118">
        <f>'Initial Client Information'!D242</f>
        <v>0</v>
      </c>
      <c r="E242" s="130">
        <f>'Initial Client Information'!E242</f>
        <v>0</v>
      </c>
      <c r="F242" s="140"/>
      <c r="G242" s="136"/>
      <c r="H242" s="136"/>
      <c r="I242" s="142"/>
      <c r="J242" s="176">
        <f>'Discharge Information'!F242</f>
        <v>0</v>
      </c>
      <c r="K242" s="87"/>
    </row>
    <row r="243" spans="1:11" ht="60" customHeight="1" x14ac:dyDescent="0.25">
      <c r="A243" s="1">
        <f t="shared" si="3"/>
        <v>231</v>
      </c>
      <c r="B243" s="116">
        <f>'Initial Client Information'!B243</f>
        <v>0</v>
      </c>
      <c r="C243" s="117">
        <f>'Initial Client Information'!C243</f>
        <v>0</v>
      </c>
      <c r="D243" s="118">
        <f>'Initial Client Information'!D243</f>
        <v>0</v>
      </c>
      <c r="E243" s="130">
        <f>'Initial Client Information'!E243</f>
        <v>0</v>
      </c>
      <c r="F243" s="140"/>
      <c r="G243" s="136"/>
      <c r="H243" s="136"/>
      <c r="I243" s="142"/>
      <c r="J243" s="176">
        <f>'Discharge Information'!F243</f>
        <v>0</v>
      </c>
      <c r="K243" s="87"/>
    </row>
    <row r="244" spans="1:11" ht="60" customHeight="1" x14ac:dyDescent="0.25">
      <c r="A244" s="1">
        <f t="shared" si="3"/>
        <v>232</v>
      </c>
      <c r="B244" s="116">
        <f>'Initial Client Information'!B244</f>
        <v>0</v>
      </c>
      <c r="C244" s="117">
        <f>'Initial Client Information'!C244</f>
        <v>0</v>
      </c>
      <c r="D244" s="118">
        <f>'Initial Client Information'!D244</f>
        <v>0</v>
      </c>
      <c r="E244" s="130">
        <f>'Initial Client Information'!E244</f>
        <v>0</v>
      </c>
      <c r="F244" s="140"/>
      <c r="G244" s="136"/>
      <c r="H244" s="136"/>
      <c r="I244" s="142"/>
      <c r="J244" s="176">
        <f>'Discharge Information'!F244</f>
        <v>0</v>
      </c>
      <c r="K244" s="87"/>
    </row>
    <row r="245" spans="1:11" ht="60" customHeight="1" x14ac:dyDescent="0.25">
      <c r="A245" s="1">
        <f t="shared" si="3"/>
        <v>233</v>
      </c>
      <c r="B245" s="116">
        <f>'Initial Client Information'!B245</f>
        <v>0</v>
      </c>
      <c r="C245" s="117">
        <f>'Initial Client Information'!C245</f>
        <v>0</v>
      </c>
      <c r="D245" s="118">
        <f>'Initial Client Information'!D245</f>
        <v>0</v>
      </c>
      <c r="E245" s="130">
        <f>'Initial Client Information'!E245</f>
        <v>0</v>
      </c>
      <c r="F245" s="140"/>
      <c r="G245" s="136"/>
      <c r="H245" s="136"/>
      <c r="I245" s="142"/>
      <c r="J245" s="176">
        <f>'Discharge Information'!F245</f>
        <v>0</v>
      </c>
      <c r="K245" s="87"/>
    </row>
    <row r="246" spans="1:11" ht="60" customHeight="1" x14ac:dyDescent="0.25">
      <c r="A246" s="1">
        <f t="shared" si="3"/>
        <v>234</v>
      </c>
      <c r="B246" s="116">
        <f>'Initial Client Information'!B246</f>
        <v>0</v>
      </c>
      <c r="C246" s="117">
        <f>'Initial Client Information'!C246</f>
        <v>0</v>
      </c>
      <c r="D246" s="118">
        <f>'Initial Client Information'!D246</f>
        <v>0</v>
      </c>
      <c r="E246" s="130">
        <f>'Initial Client Information'!E246</f>
        <v>0</v>
      </c>
      <c r="F246" s="140"/>
      <c r="G246" s="136"/>
      <c r="H246" s="136"/>
      <c r="I246" s="142"/>
      <c r="J246" s="176">
        <f>'Discharge Information'!F246</f>
        <v>0</v>
      </c>
      <c r="K246" s="87"/>
    </row>
    <row r="247" spans="1:11" ht="60" customHeight="1" x14ac:dyDescent="0.25">
      <c r="A247" s="1">
        <f t="shared" si="3"/>
        <v>235</v>
      </c>
      <c r="B247" s="116">
        <f>'Initial Client Information'!B247</f>
        <v>0</v>
      </c>
      <c r="C247" s="117">
        <f>'Initial Client Information'!C247</f>
        <v>0</v>
      </c>
      <c r="D247" s="118">
        <f>'Initial Client Information'!D247</f>
        <v>0</v>
      </c>
      <c r="E247" s="130">
        <f>'Initial Client Information'!E247</f>
        <v>0</v>
      </c>
      <c r="F247" s="140"/>
      <c r="G247" s="136"/>
      <c r="H247" s="136"/>
      <c r="I247" s="142"/>
      <c r="J247" s="176">
        <f>'Discharge Information'!F247</f>
        <v>0</v>
      </c>
      <c r="K247" s="87"/>
    </row>
    <row r="248" spans="1:11" ht="60" customHeight="1" x14ac:dyDescent="0.25">
      <c r="A248" s="1">
        <f t="shared" si="3"/>
        <v>236</v>
      </c>
      <c r="B248" s="116">
        <f>'Initial Client Information'!B248</f>
        <v>0</v>
      </c>
      <c r="C248" s="117">
        <f>'Initial Client Information'!C248</f>
        <v>0</v>
      </c>
      <c r="D248" s="118">
        <f>'Initial Client Information'!D248</f>
        <v>0</v>
      </c>
      <c r="E248" s="130">
        <f>'Initial Client Information'!E248</f>
        <v>0</v>
      </c>
      <c r="F248" s="140"/>
      <c r="G248" s="136"/>
      <c r="H248" s="136"/>
      <c r="I248" s="142"/>
      <c r="J248" s="176">
        <f>'Discharge Information'!F248</f>
        <v>0</v>
      </c>
      <c r="K248" s="87"/>
    </row>
    <row r="249" spans="1:11" ht="60" customHeight="1" x14ac:dyDescent="0.25">
      <c r="A249" s="1">
        <f t="shared" si="3"/>
        <v>237</v>
      </c>
      <c r="B249" s="116">
        <f>'Initial Client Information'!B249</f>
        <v>0</v>
      </c>
      <c r="C249" s="117">
        <f>'Initial Client Information'!C249</f>
        <v>0</v>
      </c>
      <c r="D249" s="118">
        <f>'Initial Client Information'!D249</f>
        <v>0</v>
      </c>
      <c r="E249" s="130">
        <f>'Initial Client Information'!E249</f>
        <v>0</v>
      </c>
      <c r="F249" s="140"/>
      <c r="G249" s="136"/>
      <c r="H249" s="136"/>
      <c r="I249" s="142"/>
      <c r="J249" s="176">
        <f>'Discharge Information'!F249</f>
        <v>0</v>
      </c>
      <c r="K249" s="87"/>
    </row>
    <row r="250" spans="1:11" ht="60" customHeight="1" x14ac:dyDescent="0.25">
      <c r="A250" s="1">
        <f t="shared" si="3"/>
        <v>238</v>
      </c>
      <c r="B250" s="116">
        <f>'Initial Client Information'!B250</f>
        <v>0</v>
      </c>
      <c r="C250" s="117">
        <f>'Initial Client Information'!C250</f>
        <v>0</v>
      </c>
      <c r="D250" s="118">
        <f>'Initial Client Information'!D250</f>
        <v>0</v>
      </c>
      <c r="E250" s="130">
        <f>'Initial Client Information'!E250</f>
        <v>0</v>
      </c>
      <c r="F250" s="140"/>
      <c r="G250" s="136"/>
      <c r="H250" s="136"/>
      <c r="I250" s="142"/>
      <c r="J250" s="176">
        <f>'Discharge Information'!F250</f>
        <v>0</v>
      </c>
      <c r="K250" s="87"/>
    </row>
    <row r="251" spans="1:11" ht="60" customHeight="1" x14ac:dyDescent="0.25">
      <c r="A251" s="1">
        <f t="shared" si="3"/>
        <v>239</v>
      </c>
      <c r="B251" s="116">
        <f>'Initial Client Information'!B251</f>
        <v>0</v>
      </c>
      <c r="C251" s="117">
        <f>'Initial Client Information'!C251</f>
        <v>0</v>
      </c>
      <c r="D251" s="118">
        <f>'Initial Client Information'!D251</f>
        <v>0</v>
      </c>
      <c r="E251" s="130">
        <f>'Initial Client Information'!E251</f>
        <v>0</v>
      </c>
      <c r="F251" s="140"/>
      <c r="G251" s="136"/>
      <c r="H251" s="136"/>
      <c r="I251" s="142"/>
      <c r="J251" s="176">
        <f>'Discharge Information'!F251</f>
        <v>0</v>
      </c>
      <c r="K251" s="87"/>
    </row>
    <row r="252" spans="1:11" ht="60" customHeight="1" x14ac:dyDescent="0.25">
      <c r="A252" s="1">
        <f t="shared" si="3"/>
        <v>240</v>
      </c>
      <c r="B252" s="116">
        <f>'Initial Client Information'!B252</f>
        <v>0</v>
      </c>
      <c r="C252" s="117">
        <f>'Initial Client Information'!C252</f>
        <v>0</v>
      </c>
      <c r="D252" s="118">
        <f>'Initial Client Information'!D252</f>
        <v>0</v>
      </c>
      <c r="E252" s="130">
        <f>'Initial Client Information'!E252</f>
        <v>0</v>
      </c>
      <c r="F252" s="140"/>
      <c r="G252" s="136"/>
      <c r="H252" s="136"/>
      <c r="I252" s="142"/>
      <c r="J252" s="176">
        <f>'Discharge Information'!F252</f>
        <v>0</v>
      </c>
      <c r="K252" s="87"/>
    </row>
    <row r="253" spans="1:11" ht="60" customHeight="1" x14ac:dyDescent="0.25">
      <c r="A253" s="1">
        <f t="shared" si="3"/>
        <v>241</v>
      </c>
      <c r="B253" s="116">
        <f>'Initial Client Information'!B253</f>
        <v>0</v>
      </c>
      <c r="C253" s="117">
        <f>'Initial Client Information'!C253</f>
        <v>0</v>
      </c>
      <c r="D253" s="118">
        <f>'Initial Client Information'!D253</f>
        <v>0</v>
      </c>
      <c r="E253" s="130">
        <f>'Initial Client Information'!E253</f>
        <v>0</v>
      </c>
      <c r="F253" s="140"/>
      <c r="G253" s="136"/>
      <c r="H253" s="136"/>
      <c r="I253" s="142"/>
      <c r="J253" s="176">
        <f>'Discharge Information'!F253</f>
        <v>0</v>
      </c>
      <c r="K253" s="87"/>
    </row>
    <row r="254" spans="1:11" ht="60" customHeight="1" x14ac:dyDescent="0.25">
      <c r="A254" s="1">
        <f t="shared" si="3"/>
        <v>242</v>
      </c>
      <c r="B254" s="116">
        <f>'Initial Client Information'!B254</f>
        <v>0</v>
      </c>
      <c r="C254" s="117">
        <f>'Initial Client Information'!C254</f>
        <v>0</v>
      </c>
      <c r="D254" s="118">
        <f>'Initial Client Information'!D254</f>
        <v>0</v>
      </c>
      <c r="E254" s="130">
        <f>'Initial Client Information'!E254</f>
        <v>0</v>
      </c>
      <c r="F254" s="140"/>
      <c r="G254" s="136"/>
      <c r="H254" s="136"/>
      <c r="I254" s="142"/>
      <c r="J254" s="176">
        <f>'Discharge Information'!F254</f>
        <v>0</v>
      </c>
      <c r="K254" s="87"/>
    </row>
    <row r="255" spans="1:11" ht="60" customHeight="1" x14ac:dyDescent="0.25">
      <c r="A255" s="1">
        <f t="shared" si="3"/>
        <v>243</v>
      </c>
      <c r="B255" s="116">
        <f>'Initial Client Information'!B255</f>
        <v>0</v>
      </c>
      <c r="C255" s="117">
        <f>'Initial Client Information'!C255</f>
        <v>0</v>
      </c>
      <c r="D255" s="118">
        <f>'Initial Client Information'!D255</f>
        <v>0</v>
      </c>
      <c r="E255" s="130">
        <f>'Initial Client Information'!E255</f>
        <v>0</v>
      </c>
      <c r="F255" s="140"/>
      <c r="G255" s="136"/>
      <c r="H255" s="136"/>
      <c r="I255" s="142"/>
      <c r="J255" s="176">
        <f>'Discharge Information'!F255</f>
        <v>0</v>
      </c>
      <c r="K255" s="87"/>
    </row>
    <row r="256" spans="1:11" ht="60" customHeight="1" x14ac:dyDescent="0.25">
      <c r="A256" s="1">
        <f t="shared" si="3"/>
        <v>244</v>
      </c>
      <c r="B256" s="116">
        <f>'Initial Client Information'!B256</f>
        <v>0</v>
      </c>
      <c r="C256" s="117">
        <f>'Initial Client Information'!C256</f>
        <v>0</v>
      </c>
      <c r="D256" s="118">
        <f>'Initial Client Information'!D256</f>
        <v>0</v>
      </c>
      <c r="E256" s="130">
        <f>'Initial Client Information'!E256</f>
        <v>0</v>
      </c>
      <c r="F256" s="140"/>
      <c r="G256" s="136"/>
      <c r="H256" s="136"/>
      <c r="I256" s="142"/>
      <c r="J256" s="176">
        <f>'Discharge Information'!F256</f>
        <v>0</v>
      </c>
      <c r="K256" s="87"/>
    </row>
    <row r="257" spans="1:11" ht="60" customHeight="1" x14ac:dyDescent="0.25">
      <c r="A257" s="1">
        <f t="shared" si="3"/>
        <v>245</v>
      </c>
      <c r="B257" s="116">
        <f>'Initial Client Information'!B257</f>
        <v>0</v>
      </c>
      <c r="C257" s="117">
        <f>'Initial Client Information'!C257</f>
        <v>0</v>
      </c>
      <c r="D257" s="118">
        <f>'Initial Client Information'!D257</f>
        <v>0</v>
      </c>
      <c r="E257" s="130">
        <f>'Initial Client Information'!E257</f>
        <v>0</v>
      </c>
      <c r="F257" s="140"/>
      <c r="G257" s="136"/>
      <c r="H257" s="136"/>
      <c r="I257" s="142"/>
      <c r="J257" s="176">
        <f>'Discharge Information'!F257</f>
        <v>0</v>
      </c>
      <c r="K257" s="87"/>
    </row>
    <row r="258" spans="1:11" ht="60" customHeight="1" x14ac:dyDescent="0.25">
      <c r="A258" s="1">
        <f t="shared" si="3"/>
        <v>246</v>
      </c>
      <c r="B258" s="116">
        <f>'Initial Client Information'!B258</f>
        <v>0</v>
      </c>
      <c r="C258" s="117">
        <f>'Initial Client Information'!C258</f>
        <v>0</v>
      </c>
      <c r="D258" s="118">
        <f>'Initial Client Information'!D258</f>
        <v>0</v>
      </c>
      <c r="E258" s="130">
        <f>'Initial Client Information'!E258</f>
        <v>0</v>
      </c>
      <c r="F258" s="140"/>
      <c r="G258" s="136"/>
      <c r="H258" s="136"/>
      <c r="I258" s="142"/>
      <c r="J258" s="176">
        <f>'Discharge Information'!F258</f>
        <v>0</v>
      </c>
      <c r="K258" s="87"/>
    </row>
    <row r="259" spans="1:11" ht="60" customHeight="1" x14ac:dyDescent="0.25">
      <c r="A259" s="1">
        <f t="shared" si="3"/>
        <v>247</v>
      </c>
      <c r="B259" s="116">
        <f>'Initial Client Information'!B259</f>
        <v>0</v>
      </c>
      <c r="C259" s="117">
        <f>'Initial Client Information'!C259</f>
        <v>0</v>
      </c>
      <c r="D259" s="118">
        <f>'Initial Client Information'!D259</f>
        <v>0</v>
      </c>
      <c r="E259" s="130">
        <f>'Initial Client Information'!E259</f>
        <v>0</v>
      </c>
      <c r="F259" s="140"/>
      <c r="G259" s="136"/>
      <c r="H259" s="136"/>
      <c r="I259" s="142"/>
      <c r="J259" s="176">
        <f>'Discharge Information'!F259</f>
        <v>0</v>
      </c>
      <c r="K259" s="87"/>
    </row>
    <row r="260" spans="1:11" ht="60" customHeight="1" x14ac:dyDescent="0.25">
      <c r="A260" s="1">
        <f t="shared" si="3"/>
        <v>248</v>
      </c>
      <c r="B260" s="116">
        <f>'Initial Client Information'!B260</f>
        <v>0</v>
      </c>
      <c r="C260" s="117">
        <f>'Initial Client Information'!C260</f>
        <v>0</v>
      </c>
      <c r="D260" s="118">
        <f>'Initial Client Information'!D260</f>
        <v>0</v>
      </c>
      <c r="E260" s="130">
        <f>'Initial Client Information'!E260</f>
        <v>0</v>
      </c>
      <c r="F260" s="140"/>
      <c r="G260" s="136"/>
      <c r="H260" s="136"/>
      <c r="I260" s="142"/>
      <c r="J260" s="176">
        <f>'Discharge Information'!F260</f>
        <v>0</v>
      </c>
      <c r="K260" s="87"/>
    </row>
    <row r="261" spans="1:11" ht="60" customHeight="1" x14ac:dyDescent="0.25">
      <c r="A261" s="1">
        <f t="shared" si="3"/>
        <v>249</v>
      </c>
      <c r="B261" s="116">
        <f>'Initial Client Information'!B261</f>
        <v>0</v>
      </c>
      <c r="C261" s="117">
        <f>'Initial Client Information'!C261</f>
        <v>0</v>
      </c>
      <c r="D261" s="118">
        <f>'Initial Client Information'!D261</f>
        <v>0</v>
      </c>
      <c r="E261" s="130">
        <f>'Initial Client Information'!E261</f>
        <v>0</v>
      </c>
      <c r="F261" s="140"/>
      <c r="G261" s="136"/>
      <c r="H261" s="136"/>
      <c r="I261" s="142"/>
      <c r="J261" s="176">
        <f>'Discharge Information'!F261</f>
        <v>0</v>
      </c>
      <c r="K261" s="87"/>
    </row>
    <row r="262" spans="1:11" ht="60" customHeight="1" x14ac:dyDescent="0.25">
      <c r="A262" s="1">
        <f t="shared" si="3"/>
        <v>250</v>
      </c>
      <c r="B262" s="116">
        <f>'Initial Client Information'!B262</f>
        <v>0</v>
      </c>
      <c r="C262" s="117">
        <f>'Initial Client Information'!C262</f>
        <v>0</v>
      </c>
      <c r="D262" s="118">
        <f>'Initial Client Information'!D262</f>
        <v>0</v>
      </c>
      <c r="E262" s="130">
        <f>'Initial Client Information'!E262</f>
        <v>0</v>
      </c>
      <c r="F262" s="140"/>
      <c r="G262" s="136"/>
      <c r="H262" s="136"/>
      <c r="I262" s="142"/>
      <c r="J262" s="176">
        <f>'Discharge Information'!F262</f>
        <v>0</v>
      </c>
      <c r="K262" s="87"/>
    </row>
    <row r="263" spans="1:11" ht="60" customHeight="1" x14ac:dyDescent="0.25">
      <c r="A263" s="1">
        <f t="shared" si="3"/>
        <v>251</v>
      </c>
      <c r="B263" s="116">
        <f>'Initial Client Information'!B263</f>
        <v>0</v>
      </c>
      <c r="C263" s="117">
        <f>'Initial Client Information'!C263</f>
        <v>0</v>
      </c>
      <c r="D263" s="118">
        <f>'Initial Client Information'!D263</f>
        <v>0</v>
      </c>
      <c r="E263" s="130">
        <f>'Initial Client Information'!E263</f>
        <v>0</v>
      </c>
      <c r="F263" s="140"/>
      <c r="G263" s="136"/>
      <c r="H263" s="136"/>
      <c r="I263" s="142"/>
      <c r="J263" s="176">
        <f>'Discharge Information'!F263</f>
        <v>0</v>
      </c>
      <c r="K263" s="87"/>
    </row>
    <row r="264" spans="1:11" ht="60" customHeight="1" x14ac:dyDescent="0.25">
      <c r="A264" s="1">
        <f t="shared" si="3"/>
        <v>252</v>
      </c>
      <c r="B264" s="116">
        <f>'Initial Client Information'!B264</f>
        <v>0</v>
      </c>
      <c r="C264" s="117">
        <f>'Initial Client Information'!C264</f>
        <v>0</v>
      </c>
      <c r="D264" s="118">
        <f>'Initial Client Information'!D264</f>
        <v>0</v>
      </c>
      <c r="E264" s="130">
        <f>'Initial Client Information'!E264</f>
        <v>0</v>
      </c>
      <c r="F264" s="140"/>
      <c r="G264" s="136"/>
      <c r="H264" s="136"/>
      <c r="I264" s="142"/>
      <c r="J264" s="176">
        <f>'Discharge Information'!F264</f>
        <v>0</v>
      </c>
      <c r="K264" s="87"/>
    </row>
    <row r="265" spans="1:11" ht="60" customHeight="1" x14ac:dyDescent="0.25">
      <c r="A265" s="1">
        <f t="shared" si="3"/>
        <v>253</v>
      </c>
      <c r="B265" s="116">
        <f>'Initial Client Information'!B265</f>
        <v>0</v>
      </c>
      <c r="C265" s="117">
        <f>'Initial Client Information'!C265</f>
        <v>0</v>
      </c>
      <c r="D265" s="118">
        <f>'Initial Client Information'!D265</f>
        <v>0</v>
      </c>
      <c r="E265" s="130">
        <f>'Initial Client Information'!E265</f>
        <v>0</v>
      </c>
      <c r="F265" s="140"/>
      <c r="G265" s="136"/>
      <c r="H265" s="136"/>
      <c r="I265" s="142"/>
      <c r="J265" s="176">
        <f>'Discharge Information'!F265</f>
        <v>0</v>
      </c>
      <c r="K265" s="87"/>
    </row>
    <row r="266" spans="1:11" ht="60" customHeight="1" x14ac:dyDescent="0.25">
      <c r="A266" s="1">
        <f t="shared" si="3"/>
        <v>254</v>
      </c>
      <c r="B266" s="116">
        <f>'Initial Client Information'!B266</f>
        <v>0</v>
      </c>
      <c r="C266" s="117">
        <f>'Initial Client Information'!C266</f>
        <v>0</v>
      </c>
      <c r="D266" s="118">
        <f>'Initial Client Information'!D266</f>
        <v>0</v>
      </c>
      <c r="E266" s="130">
        <f>'Initial Client Information'!E266</f>
        <v>0</v>
      </c>
      <c r="F266" s="140"/>
      <c r="G266" s="136"/>
      <c r="H266" s="136"/>
      <c r="I266" s="142"/>
      <c r="J266" s="176">
        <f>'Discharge Information'!F266</f>
        <v>0</v>
      </c>
      <c r="K266" s="87"/>
    </row>
    <row r="267" spans="1:11" ht="60" customHeight="1" x14ac:dyDescent="0.25">
      <c r="A267" s="1">
        <f t="shared" si="3"/>
        <v>255</v>
      </c>
      <c r="B267" s="116">
        <f>'Initial Client Information'!B267</f>
        <v>0</v>
      </c>
      <c r="C267" s="117">
        <f>'Initial Client Information'!C267</f>
        <v>0</v>
      </c>
      <c r="D267" s="118">
        <f>'Initial Client Information'!D267</f>
        <v>0</v>
      </c>
      <c r="E267" s="130">
        <f>'Initial Client Information'!E267</f>
        <v>0</v>
      </c>
      <c r="F267" s="140"/>
      <c r="G267" s="136"/>
      <c r="H267" s="136"/>
      <c r="I267" s="142"/>
      <c r="J267" s="176">
        <f>'Discharge Information'!F267</f>
        <v>0</v>
      </c>
      <c r="K267" s="87"/>
    </row>
    <row r="268" spans="1:11" ht="60" customHeight="1" x14ac:dyDescent="0.25">
      <c r="A268" s="1">
        <f t="shared" si="3"/>
        <v>256</v>
      </c>
      <c r="B268" s="116">
        <f>'Initial Client Information'!B268</f>
        <v>0</v>
      </c>
      <c r="C268" s="117">
        <f>'Initial Client Information'!C268</f>
        <v>0</v>
      </c>
      <c r="D268" s="118">
        <f>'Initial Client Information'!D268</f>
        <v>0</v>
      </c>
      <c r="E268" s="130">
        <f>'Initial Client Information'!E268</f>
        <v>0</v>
      </c>
      <c r="F268" s="140"/>
      <c r="G268" s="136"/>
      <c r="H268" s="136"/>
      <c r="I268" s="142"/>
      <c r="J268" s="176">
        <f>'Discharge Information'!F268</f>
        <v>0</v>
      </c>
      <c r="K268" s="87"/>
    </row>
    <row r="269" spans="1:11" ht="60" customHeight="1" x14ac:dyDescent="0.25">
      <c r="A269" s="1">
        <f t="shared" si="3"/>
        <v>257</v>
      </c>
      <c r="B269" s="116">
        <f>'Initial Client Information'!B269</f>
        <v>0</v>
      </c>
      <c r="C269" s="117">
        <f>'Initial Client Information'!C269</f>
        <v>0</v>
      </c>
      <c r="D269" s="118">
        <f>'Initial Client Information'!D269</f>
        <v>0</v>
      </c>
      <c r="E269" s="130">
        <f>'Initial Client Information'!E269</f>
        <v>0</v>
      </c>
      <c r="F269" s="140"/>
      <c r="G269" s="136"/>
      <c r="H269" s="136"/>
      <c r="I269" s="142"/>
      <c r="J269" s="176">
        <f>'Discharge Information'!F269</f>
        <v>0</v>
      </c>
      <c r="K269" s="87"/>
    </row>
    <row r="270" spans="1:11" ht="60" customHeight="1" x14ac:dyDescent="0.25">
      <c r="A270" s="1">
        <f t="shared" ref="A270:A333" si="4">ROW(A258)</f>
        <v>258</v>
      </c>
      <c r="B270" s="116">
        <f>'Initial Client Information'!B270</f>
        <v>0</v>
      </c>
      <c r="C270" s="117">
        <f>'Initial Client Information'!C270</f>
        <v>0</v>
      </c>
      <c r="D270" s="118">
        <f>'Initial Client Information'!D270</f>
        <v>0</v>
      </c>
      <c r="E270" s="130">
        <f>'Initial Client Information'!E270</f>
        <v>0</v>
      </c>
      <c r="F270" s="140"/>
      <c r="G270" s="136"/>
      <c r="H270" s="136"/>
      <c r="I270" s="142"/>
      <c r="J270" s="176">
        <f>'Discharge Information'!F270</f>
        <v>0</v>
      </c>
      <c r="K270" s="87"/>
    </row>
    <row r="271" spans="1:11" ht="60" customHeight="1" x14ac:dyDescent="0.25">
      <c r="A271" s="1">
        <f t="shared" si="4"/>
        <v>259</v>
      </c>
      <c r="B271" s="116">
        <f>'Initial Client Information'!B271</f>
        <v>0</v>
      </c>
      <c r="C271" s="117">
        <f>'Initial Client Information'!C271</f>
        <v>0</v>
      </c>
      <c r="D271" s="118">
        <f>'Initial Client Information'!D271</f>
        <v>0</v>
      </c>
      <c r="E271" s="130">
        <f>'Initial Client Information'!E271</f>
        <v>0</v>
      </c>
      <c r="F271" s="140"/>
      <c r="G271" s="136"/>
      <c r="H271" s="136"/>
      <c r="I271" s="142"/>
      <c r="J271" s="176">
        <f>'Discharge Information'!F271</f>
        <v>0</v>
      </c>
      <c r="K271" s="87"/>
    </row>
    <row r="272" spans="1:11" ht="60" customHeight="1" x14ac:dyDescent="0.25">
      <c r="A272" s="1">
        <f t="shared" si="4"/>
        <v>260</v>
      </c>
      <c r="B272" s="116">
        <f>'Initial Client Information'!B272</f>
        <v>0</v>
      </c>
      <c r="C272" s="117">
        <f>'Initial Client Information'!C272</f>
        <v>0</v>
      </c>
      <c r="D272" s="118">
        <f>'Initial Client Information'!D272</f>
        <v>0</v>
      </c>
      <c r="E272" s="130">
        <f>'Initial Client Information'!E272</f>
        <v>0</v>
      </c>
      <c r="F272" s="140"/>
      <c r="G272" s="136"/>
      <c r="H272" s="136"/>
      <c r="I272" s="142"/>
      <c r="J272" s="176">
        <f>'Discharge Information'!F272</f>
        <v>0</v>
      </c>
      <c r="K272" s="87"/>
    </row>
    <row r="273" spans="1:11" ht="60" customHeight="1" x14ac:dyDescent="0.25">
      <c r="A273" s="1">
        <f t="shared" si="4"/>
        <v>261</v>
      </c>
      <c r="B273" s="116">
        <f>'Initial Client Information'!B273</f>
        <v>0</v>
      </c>
      <c r="C273" s="117">
        <f>'Initial Client Information'!C273</f>
        <v>0</v>
      </c>
      <c r="D273" s="118">
        <f>'Initial Client Information'!D273</f>
        <v>0</v>
      </c>
      <c r="E273" s="130">
        <f>'Initial Client Information'!E273</f>
        <v>0</v>
      </c>
      <c r="F273" s="140"/>
      <c r="G273" s="136"/>
      <c r="H273" s="136"/>
      <c r="I273" s="142"/>
      <c r="J273" s="176">
        <f>'Discharge Information'!F273</f>
        <v>0</v>
      </c>
      <c r="K273" s="87"/>
    </row>
    <row r="274" spans="1:11" ht="60" customHeight="1" x14ac:dyDescent="0.25">
      <c r="A274" s="1">
        <f t="shared" si="4"/>
        <v>262</v>
      </c>
      <c r="B274" s="116">
        <f>'Initial Client Information'!B274</f>
        <v>0</v>
      </c>
      <c r="C274" s="117">
        <f>'Initial Client Information'!C274</f>
        <v>0</v>
      </c>
      <c r="D274" s="118">
        <f>'Initial Client Information'!D274</f>
        <v>0</v>
      </c>
      <c r="E274" s="130">
        <f>'Initial Client Information'!E274</f>
        <v>0</v>
      </c>
      <c r="F274" s="140"/>
      <c r="G274" s="136"/>
      <c r="H274" s="136"/>
      <c r="I274" s="142"/>
      <c r="J274" s="176">
        <f>'Discharge Information'!F274</f>
        <v>0</v>
      </c>
      <c r="K274" s="87"/>
    </row>
    <row r="275" spans="1:11" ht="60" customHeight="1" x14ac:dyDescent="0.25">
      <c r="A275" s="1">
        <f t="shared" si="4"/>
        <v>263</v>
      </c>
      <c r="B275" s="116">
        <f>'Initial Client Information'!B275</f>
        <v>0</v>
      </c>
      <c r="C275" s="117">
        <f>'Initial Client Information'!C275</f>
        <v>0</v>
      </c>
      <c r="D275" s="118">
        <f>'Initial Client Information'!D275</f>
        <v>0</v>
      </c>
      <c r="E275" s="130">
        <f>'Initial Client Information'!E275</f>
        <v>0</v>
      </c>
      <c r="F275" s="140"/>
      <c r="G275" s="136"/>
      <c r="H275" s="136"/>
      <c r="I275" s="142"/>
      <c r="J275" s="176">
        <f>'Discharge Information'!F275</f>
        <v>0</v>
      </c>
      <c r="K275" s="87"/>
    </row>
    <row r="276" spans="1:11" ht="60" customHeight="1" x14ac:dyDescent="0.25">
      <c r="A276" s="1">
        <f t="shared" si="4"/>
        <v>264</v>
      </c>
      <c r="B276" s="116">
        <f>'Initial Client Information'!B276</f>
        <v>0</v>
      </c>
      <c r="C276" s="117">
        <f>'Initial Client Information'!C276</f>
        <v>0</v>
      </c>
      <c r="D276" s="118">
        <f>'Initial Client Information'!D276</f>
        <v>0</v>
      </c>
      <c r="E276" s="130">
        <f>'Initial Client Information'!E276</f>
        <v>0</v>
      </c>
      <c r="F276" s="140"/>
      <c r="G276" s="136"/>
      <c r="H276" s="136"/>
      <c r="I276" s="142"/>
      <c r="J276" s="176">
        <f>'Discharge Information'!F276</f>
        <v>0</v>
      </c>
      <c r="K276" s="87"/>
    </row>
    <row r="277" spans="1:11" ht="60" customHeight="1" x14ac:dyDescent="0.25">
      <c r="A277" s="1">
        <f t="shared" si="4"/>
        <v>265</v>
      </c>
      <c r="B277" s="116">
        <f>'Initial Client Information'!B277</f>
        <v>0</v>
      </c>
      <c r="C277" s="117">
        <f>'Initial Client Information'!C277</f>
        <v>0</v>
      </c>
      <c r="D277" s="118">
        <f>'Initial Client Information'!D277</f>
        <v>0</v>
      </c>
      <c r="E277" s="130">
        <f>'Initial Client Information'!E277</f>
        <v>0</v>
      </c>
      <c r="F277" s="140"/>
      <c r="G277" s="136"/>
      <c r="H277" s="136"/>
      <c r="I277" s="142"/>
      <c r="J277" s="176">
        <f>'Discharge Information'!F277</f>
        <v>0</v>
      </c>
      <c r="K277" s="87"/>
    </row>
    <row r="278" spans="1:11" ht="60" customHeight="1" x14ac:dyDescent="0.25">
      <c r="A278" s="1">
        <f t="shared" si="4"/>
        <v>266</v>
      </c>
      <c r="B278" s="116">
        <f>'Initial Client Information'!B278</f>
        <v>0</v>
      </c>
      <c r="C278" s="117">
        <f>'Initial Client Information'!C278</f>
        <v>0</v>
      </c>
      <c r="D278" s="118">
        <f>'Initial Client Information'!D278</f>
        <v>0</v>
      </c>
      <c r="E278" s="130">
        <f>'Initial Client Information'!E278</f>
        <v>0</v>
      </c>
      <c r="F278" s="140"/>
      <c r="G278" s="136"/>
      <c r="H278" s="136"/>
      <c r="I278" s="142"/>
      <c r="J278" s="176">
        <f>'Discharge Information'!F278</f>
        <v>0</v>
      </c>
      <c r="K278" s="87"/>
    </row>
    <row r="279" spans="1:11" ht="60" customHeight="1" x14ac:dyDescent="0.25">
      <c r="A279" s="1">
        <f t="shared" si="4"/>
        <v>267</v>
      </c>
      <c r="B279" s="116">
        <f>'Initial Client Information'!B279</f>
        <v>0</v>
      </c>
      <c r="C279" s="117">
        <f>'Initial Client Information'!C279</f>
        <v>0</v>
      </c>
      <c r="D279" s="118">
        <f>'Initial Client Information'!D279</f>
        <v>0</v>
      </c>
      <c r="E279" s="130">
        <f>'Initial Client Information'!E279</f>
        <v>0</v>
      </c>
      <c r="F279" s="140"/>
      <c r="G279" s="136"/>
      <c r="H279" s="136"/>
      <c r="I279" s="142"/>
      <c r="J279" s="176">
        <f>'Discharge Information'!F279</f>
        <v>0</v>
      </c>
      <c r="K279" s="87"/>
    </row>
    <row r="280" spans="1:11" ht="60" customHeight="1" x14ac:dyDescent="0.25">
      <c r="A280" s="1">
        <f t="shared" si="4"/>
        <v>268</v>
      </c>
      <c r="B280" s="116">
        <f>'Initial Client Information'!B280</f>
        <v>0</v>
      </c>
      <c r="C280" s="117">
        <f>'Initial Client Information'!C280</f>
        <v>0</v>
      </c>
      <c r="D280" s="118">
        <f>'Initial Client Information'!D280</f>
        <v>0</v>
      </c>
      <c r="E280" s="130">
        <f>'Initial Client Information'!E280</f>
        <v>0</v>
      </c>
      <c r="F280" s="140"/>
      <c r="G280" s="136"/>
      <c r="H280" s="136"/>
      <c r="I280" s="142"/>
      <c r="J280" s="176">
        <f>'Discharge Information'!F280</f>
        <v>0</v>
      </c>
      <c r="K280" s="87"/>
    </row>
    <row r="281" spans="1:11" ht="60" customHeight="1" x14ac:dyDescent="0.25">
      <c r="A281" s="1">
        <f t="shared" si="4"/>
        <v>269</v>
      </c>
      <c r="B281" s="116">
        <f>'Initial Client Information'!B281</f>
        <v>0</v>
      </c>
      <c r="C281" s="117">
        <f>'Initial Client Information'!C281</f>
        <v>0</v>
      </c>
      <c r="D281" s="118">
        <f>'Initial Client Information'!D281</f>
        <v>0</v>
      </c>
      <c r="E281" s="130">
        <f>'Initial Client Information'!E281</f>
        <v>0</v>
      </c>
      <c r="F281" s="140"/>
      <c r="G281" s="136"/>
      <c r="H281" s="136"/>
      <c r="I281" s="142"/>
      <c r="J281" s="176">
        <f>'Discharge Information'!F281</f>
        <v>0</v>
      </c>
      <c r="K281" s="87"/>
    </row>
    <row r="282" spans="1:11" ht="60" customHeight="1" x14ac:dyDescent="0.25">
      <c r="A282" s="1">
        <f t="shared" si="4"/>
        <v>270</v>
      </c>
      <c r="B282" s="116">
        <f>'Initial Client Information'!B282</f>
        <v>0</v>
      </c>
      <c r="C282" s="117">
        <f>'Initial Client Information'!C282</f>
        <v>0</v>
      </c>
      <c r="D282" s="118">
        <f>'Initial Client Information'!D282</f>
        <v>0</v>
      </c>
      <c r="E282" s="130">
        <f>'Initial Client Information'!E282</f>
        <v>0</v>
      </c>
      <c r="F282" s="140"/>
      <c r="G282" s="136"/>
      <c r="H282" s="136"/>
      <c r="I282" s="142"/>
      <c r="J282" s="176">
        <f>'Discharge Information'!F282</f>
        <v>0</v>
      </c>
      <c r="K282" s="87"/>
    </row>
    <row r="283" spans="1:11" ht="60" customHeight="1" x14ac:dyDescent="0.25">
      <c r="A283" s="1">
        <f t="shared" si="4"/>
        <v>271</v>
      </c>
      <c r="B283" s="116">
        <f>'Initial Client Information'!B283</f>
        <v>0</v>
      </c>
      <c r="C283" s="117">
        <f>'Initial Client Information'!C283</f>
        <v>0</v>
      </c>
      <c r="D283" s="118">
        <f>'Initial Client Information'!D283</f>
        <v>0</v>
      </c>
      <c r="E283" s="130">
        <f>'Initial Client Information'!E283</f>
        <v>0</v>
      </c>
      <c r="F283" s="140"/>
      <c r="G283" s="136"/>
      <c r="H283" s="136"/>
      <c r="I283" s="142"/>
      <c r="J283" s="176">
        <f>'Discharge Information'!F283</f>
        <v>0</v>
      </c>
      <c r="K283" s="87"/>
    </row>
    <row r="284" spans="1:11" ht="60" customHeight="1" x14ac:dyDescent="0.25">
      <c r="A284" s="1">
        <f t="shared" si="4"/>
        <v>272</v>
      </c>
      <c r="B284" s="116">
        <f>'Initial Client Information'!B284</f>
        <v>0</v>
      </c>
      <c r="C284" s="117">
        <f>'Initial Client Information'!C284</f>
        <v>0</v>
      </c>
      <c r="D284" s="118">
        <f>'Initial Client Information'!D284</f>
        <v>0</v>
      </c>
      <c r="E284" s="130">
        <f>'Initial Client Information'!E284</f>
        <v>0</v>
      </c>
      <c r="F284" s="140"/>
      <c r="G284" s="136"/>
      <c r="H284" s="136"/>
      <c r="I284" s="142"/>
      <c r="J284" s="176">
        <f>'Discharge Information'!F284</f>
        <v>0</v>
      </c>
      <c r="K284" s="87"/>
    </row>
    <row r="285" spans="1:11" ht="60" customHeight="1" x14ac:dyDescent="0.25">
      <c r="A285" s="1">
        <f t="shared" si="4"/>
        <v>273</v>
      </c>
      <c r="B285" s="116">
        <f>'Initial Client Information'!B285</f>
        <v>0</v>
      </c>
      <c r="C285" s="117">
        <f>'Initial Client Information'!C285</f>
        <v>0</v>
      </c>
      <c r="D285" s="118">
        <f>'Initial Client Information'!D285</f>
        <v>0</v>
      </c>
      <c r="E285" s="130">
        <f>'Initial Client Information'!E285</f>
        <v>0</v>
      </c>
      <c r="F285" s="140"/>
      <c r="G285" s="136"/>
      <c r="H285" s="136"/>
      <c r="I285" s="142"/>
      <c r="J285" s="176">
        <f>'Discharge Information'!F285</f>
        <v>0</v>
      </c>
      <c r="K285" s="87"/>
    </row>
    <row r="286" spans="1:11" ht="60" customHeight="1" x14ac:dyDescent="0.25">
      <c r="A286" s="1">
        <f t="shared" si="4"/>
        <v>274</v>
      </c>
      <c r="B286" s="116">
        <f>'Initial Client Information'!B286</f>
        <v>0</v>
      </c>
      <c r="C286" s="117">
        <f>'Initial Client Information'!C286</f>
        <v>0</v>
      </c>
      <c r="D286" s="118">
        <f>'Initial Client Information'!D286</f>
        <v>0</v>
      </c>
      <c r="E286" s="130">
        <f>'Initial Client Information'!E286</f>
        <v>0</v>
      </c>
      <c r="F286" s="140"/>
      <c r="G286" s="136"/>
      <c r="H286" s="136"/>
      <c r="I286" s="142"/>
      <c r="J286" s="176">
        <f>'Discharge Information'!F286</f>
        <v>0</v>
      </c>
      <c r="K286" s="87"/>
    </row>
    <row r="287" spans="1:11" ht="60" customHeight="1" x14ac:dyDescent="0.25">
      <c r="A287" s="1">
        <f t="shared" si="4"/>
        <v>275</v>
      </c>
      <c r="B287" s="116">
        <f>'Initial Client Information'!B287</f>
        <v>0</v>
      </c>
      <c r="C287" s="117">
        <f>'Initial Client Information'!C287</f>
        <v>0</v>
      </c>
      <c r="D287" s="118">
        <f>'Initial Client Information'!D287</f>
        <v>0</v>
      </c>
      <c r="E287" s="130">
        <f>'Initial Client Information'!E287</f>
        <v>0</v>
      </c>
      <c r="F287" s="140"/>
      <c r="G287" s="136"/>
      <c r="H287" s="136"/>
      <c r="I287" s="142"/>
      <c r="J287" s="176">
        <f>'Discharge Information'!F287</f>
        <v>0</v>
      </c>
      <c r="K287" s="87"/>
    </row>
    <row r="288" spans="1:11" ht="60" customHeight="1" x14ac:dyDescent="0.25">
      <c r="A288" s="1">
        <f t="shared" si="4"/>
        <v>276</v>
      </c>
      <c r="B288" s="116">
        <f>'Initial Client Information'!B288</f>
        <v>0</v>
      </c>
      <c r="C288" s="117">
        <f>'Initial Client Information'!C288</f>
        <v>0</v>
      </c>
      <c r="D288" s="118">
        <f>'Initial Client Information'!D288</f>
        <v>0</v>
      </c>
      <c r="E288" s="130">
        <f>'Initial Client Information'!E288</f>
        <v>0</v>
      </c>
      <c r="F288" s="140"/>
      <c r="G288" s="136"/>
      <c r="H288" s="136"/>
      <c r="I288" s="142"/>
      <c r="J288" s="176">
        <f>'Discharge Information'!F288</f>
        <v>0</v>
      </c>
      <c r="K288" s="87"/>
    </row>
    <row r="289" spans="1:11" ht="60" customHeight="1" x14ac:dyDescent="0.25">
      <c r="A289" s="1">
        <f t="shared" si="4"/>
        <v>277</v>
      </c>
      <c r="B289" s="116">
        <f>'Initial Client Information'!B289</f>
        <v>0</v>
      </c>
      <c r="C289" s="117">
        <f>'Initial Client Information'!C289</f>
        <v>0</v>
      </c>
      <c r="D289" s="118">
        <f>'Initial Client Information'!D289</f>
        <v>0</v>
      </c>
      <c r="E289" s="130">
        <f>'Initial Client Information'!E289</f>
        <v>0</v>
      </c>
      <c r="F289" s="140"/>
      <c r="G289" s="136"/>
      <c r="H289" s="136"/>
      <c r="I289" s="142"/>
      <c r="J289" s="176">
        <f>'Discharge Information'!F289</f>
        <v>0</v>
      </c>
      <c r="K289" s="87"/>
    </row>
    <row r="290" spans="1:11" ht="60" customHeight="1" x14ac:dyDescent="0.25">
      <c r="A290" s="1">
        <f t="shared" si="4"/>
        <v>278</v>
      </c>
      <c r="B290" s="116">
        <f>'Initial Client Information'!B290</f>
        <v>0</v>
      </c>
      <c r="C290" s="117">
        <f>'Initial Client Information'!C290</f>
        <v>0</v>
      </c>
      <c r="D290" s="118">
        <f>'Initial Client Information'!D290</f>
        <v>0</v>
      </c>
      <c r="E290" s="130">
        <f>'Initial Client Information'!E290</f>
        <v>0</v>
      </c>
      <c r="F290" s="140"/>
      <c r="G290" s="136"/>
      <c r="H290" s="136"/>
      <c r="I290" s="142"/>
      <c r="J290" s="176">
        <f>'Discharge Information'!F290</f>
        <v>0</v>
      </c>
      <c r="K290" s="87"/>
    </row>
    <row r="291" spans="1:11" ht="60" customHeight="1" x14ac:dyDescent="0.25">
      <c r="A291" s="1">
        <f t="shared" si="4"/>
        <v>279</v>
      </c>
      <c r="B291" s="116">
        <f>'Initial Client Information'!B291</f>
        <v>0</v>
      </c>
      <c r="C291" s="117">
        <f>'Initial Client Information'!C291</f>
        <v>0</v>
      </c>
      <c r="D291" s="118">
        <f>'Initial Client Information'!D291</f>
        <v>0</v>
      </c>
      <c r="E291" s="130">
        <f>'Initial Client Information'!E291</f>
        <v>0</v>
      </c>
      <c r="F291" s="140"/>
      <c r="G291" s="136"/>
      <c r="H291" s="136"/>
      <c r="I291" s="142"/>
      <c r="J291" s="176">
        <f>'Discharge Information'!F291</f>
        <v>0</v>
      </c>
      <c r="K291" s="87"/>
    </row>
    <row r="292" spans="1:11" ht="60" customHeight="1" x14ac:dyDescent="0.25">
      <c r="A292" s="1">
        <f t="shared" si="4"/>
        <v>280</v>
      </c>
      <c r="B292" s="116">
        <f>'Initial Client Information'!B292</f>
        <v>0</v>
      </c>
      <c r="C292" s="117">
        <f>'Initial Client Information'!C292</f>
        <v>0</v>
      </c>
      <c r="D292" s="118">
        <f>'Initial Client Information'!D292</f>
        <v>0</v>
      </c>
      <c r="E292" s="130">
        <f>'Initial Client Information'!E292</f>
        <v>0</v>
      </c>
      <c r="F292" s="140"/>
      <c r="G292" s="136"/>
      <c r="H292" s="136"/>
      <c r="I292" s="142"/>
      <c r="J292" s="176">
        <f>'Discharge Information'!F292</f>
        <v>0</v>
      </c>
      <c r="K292" s="87"/>
    </row>
    <row r="293" spans="1:11" ht="60" customHeight="1" x14ac:dyDescent="0.25">
      <c r="A293" s="1">
        <f t="shared" si="4"/>
        <v>281</v>
      </c>
      <c r="B293" s="116">
        <f>'Initial Client Information'!B293</f>
        <v>0</v>
      </c>
      <c r="C293" s="117">
        <f>'Initial Client Information'!C293</f>
        <v>0</v>
      </c>
      <c r="D293" s="118">
        <f>'Initial Client Information'!D293</f>
        <v>0</v>
      </c>
      <c r="E293" s="130">
        <f>'Initial Client Information'!E293</f>
        <v>0</v>
      </c>
      <c r="F293" s="140"/>
      <c r="G293" s="136"/>
      <c r="H293" s="136"/>
      <c r="I293" s="142"/>
      <c r="J293" s="176">
        <f>'Discharge Information'!F293</f>
        <v>0</v>
      </c>
      <c r="K293" s="87"/>
    </row>
    <row r="294" spans="1:11" ht="60" customHeight="1" x14ac:dyDescent="0.25">
      <c r="A294" s="1">
        <f t="shared" si="4"/>
        <v>282</v>
      </c>
      <c r="B294" s="116">
        <f>'Initial Client Information'!B294</f>
        <v>0</v>
      </c>
      <c r="C294" s="117">
        <f>'Initial Client Information'!C294</f>
        <v>0</v>
      </c>
      <c r="D294" s="118">
        <f>'Initial Client Information'!D294</f>
        <v>0</v>
      </c>
      <c r="E294" s="130">
        <f>'Initial Client Information'!E294</f>
        <v>0</v>
      </c>
      <c r="F294" s="140"/>
      <c r="G294" s="136"/>
      <c r="H294" s="136"/>
      <c r="I294" s="142"/>
      <c r="J294" s="176">
        <f>'Discharge Information'!F294</f>
        <v>0</v>
      </c>
      <c r="K294" s="87"/>
    </row>
    <row r="295" spans="1:11" ht="60" customHeight="1" x14ac:dyDescent="0.25">
      <c r="A295" s="1">
        <f t="shared" si="4"/>
        <v>283</v>
      </c>
      <c r="B295" s="116">
        <f>'Initial Client Information'!B295</f>
        <v>0</v>
      </c>
      <c r="C295" s="117">
        <f>'Initial Client Information'!C295</f>
        <v>0</v>
      </c>
      <c r="D295" s="118">
        <f>'Initial Client Information'!D295</f>
        <v>0</v>
      </c>
      <c r="E295" s="130">
        <f>'Initial Client Information'!E295</f>
        <v>0</v>
      </c>
      <c r="F295" s="140"/>
      <c r="G295" s="136"/>
      <c r="H295" s="136"/>
      <c r="I295" s="142"/>
      <c r="J295" s="176">
        <f>'Discharge Information'!F295</f>
        <v>0</v>
      </c>
      <c r="K295" s="87"/>
    </row>
    <row r="296" spans="1:11" ht="60" customHeight="1" x14ac:dyDescent="0.25">
      <c r="A296" s="1">
        <f t="shared" si="4"/>
        <v>284</v>
      </c>
      <c r="B296" s="116">
        <f>'Initial Client Information'!B296</f>
        <v>0</v>
      </c>
      <c r="C296" s="117">
        <f>'Initial Client Information'!C296</f>
        <v>0</v>
      </c>
      <c r="D296" s="118">
        <f>'Initial Client Information'!D296</f>
        <v>0</v>
      </c>
      <c r="E296" s="130">
        <f>'Initial Client Information'!E296</f>
        <v>0</v>
      </c>
      <c r="F296" s="140"/>
      <c r="G296" s="136"/>
      <c r="H296" s="136"/>
      <c r="I296" s="142"/>
      <c r="J296" s="176">
        <f>'Discharge Information'!F296</f>
        <v>0</v>
      </c>
      <c r="K296" s="87"/>
    </row>
    <row r="297" spans="1:11" ht="60" customHeight="1" x14ac:dyDescent="0.25">
      <c r="A297" s="1">
        <f t="shared" si="4"/>
        <v>285</v>
      </c>
      <c r="B297" s="116">
        <f>'Initial Client Information'!B297</f>
        <v>0</v>
      </c>
      <c r="C297" s="117">
        <f>'Initial Client Information'!C297</f>
        <v>0</v>
      </c>
      <c r="D297" s="118">
        <f>'Initial Client Information'!D297</f>
        <v>0</v>
      </c>
      <c r="E297" s="130">
        <f>'Initial Client Information'!E297</f>
        <v>0</v>
      </c>
      <c r="F297" s="140"/>
      <c r="G297" s="136"/>
      <c r="H297" s="136"/>
      <c r="I297" s="142"/>
      <c r="J297" s="176">
        <f>'Discharge Information'!F297</f>
        <v>0</v>
      </c>
      <c r="K297" s="87"/>
    </row>
    <row r="298" spans="1:11" ht="60" customHeight="1" x14ac:dyDescent="0.25">
      <c r="A298" s="1">
        <f t="shared" si="4"/>
        <v>286</v>
      </c>
      <c r="B298" s="116">
        <f>'Initial Client Information'!B298</f>
        <v>0</v>
      </c>
      <c r="C298" s="117">
        <f>'Initial Client Information'!C298</f>
        <v>0</v>
      </c>
      <c r="D298" s="118">
        <f>'Initial Client Information'!D298</f>
        <v>0</v>
      </c>
      <c r="E298" s="130">
        <f>'Initial Client Information'!E298</f>
        <v>0</v>
      </c>
      <c r="F298" s="140"/>
      <c r="G298" s="136"/>
      <c r="H298" s="136"/>
      <c r="I298" s="142"/>
      <c r="J298" s="176">
        <f>'Discharge Information'!F298</f>
        <v>0</v>
      </c>
      <c r="K298" s="87"/>
    </row>
    <row r="299" spans="1:11" ht="60" customHeight="1" x14ac:dyDescent="0.25">
      <c r="A299" s="1">
        <f t="shared" si="4"/>
        <v>287</v>
      </c>
      <c r="B299" s="116">
        <f>'Initial Client Information'!B299</f>
        <v>0</v>
      </c>
      <c r="C299" s="117">
        <f>'Initial Client Information'!C299</f>
        <v>0</v>
      </c>
      <c r="D299" s="118">
        <f>'Initial Client Information'!D299</f>
        <v>0</v>
      </c>
      <c r="E299" s="130">
        <f>'Initial Client Information'!E299</f>
        <v>0</v>
      </c>
      <c r="F299" s="140"/>
      <c r="G299" s="136"/>
      <c r="H299" s="136"/>
      <c r="I299" s="142"/>
      <c r="J299" s="176">
        <f>'Discharge Information'!F299</f>
        <v>0</v>
      </c>
      <c r="K299" s="87"/>
    </row>
    <row r="300" spans="1:11" ht="60" customHeight="1" x14ac:dyDescent="0.25">
      <c r="A300" s="1">
        <f t="shared" si="4"/>
        <v>288</v>
      </c>
      <c r="B300" s="116">
        <f>'Initial Client Information'!B300</f>
        <v>0</v>
      </c>
      <c r="C300" s="117">
        <f>'Initial Client Information'!C300</f>
        <v>0</v>
      </c>
      <c r="D300" s="118">
        <f>'Initial Client Information'!D300</f>
        <v>0</v>
      </c>
      <c r="E300" s="130">
        <f>'Initial Client Information'!E300</f>
        <v>0</v>
      </c>
      <c r="F300" s="140"/>
      <c r="G300" s="136"/>
      <c r="H300" s="136"/>
      <c r="I300" s="142"/>
      <c r="J300" s="176">
        <f>'Discharge Information'!F300</f>
        <v>0</v>
      </c>
      <c r="K300" s="87"/>
    </row>
    <row r="301" spans="1:11" ht="60" customHeight="1" x14ac:dyDescent="0.25">
      <c r="A301" s="1">
        <f t="shared" si="4"/>
        <v>289</v>
      </c>
      <c r="B301" s="116">
        <f>'Initial Client Information'!B301</f>
        <v>0</v>
      </c>
      <c r="C301" s="117">
        <f>'Initial Client Information'!C301</f>
        <v>0</v>
      </c>
      <c r="D301" s="118">
        <f>'Initial Client Information'!D301</f>
        <v>0</v>
      </c>
      <c r="E301" s="130">
        <f>'Initial Client Information'!E301</f>
        <v>0</v>
      </c>
      <c r="F301" s="140"/>
      <c r="G301" s="136"/>
      <c r="H301" s="136"/>
      <c r="I301" s="142"/>
      <c r="J301" s="176">
        <f>'Discharge Information'!F301</f>
        <v>0</v>
      </c>
      <c r="K301" s="87"/>
    </row>
    <row r="302" spans="1:11" ht="60" customHeight="1" x14ac:dyDescent="0.25">
      <c r="A302" s="1">
        <f t="shared" si="4"/>
        <v>290</v>
      </c>
      <c r="B302" s="116">
        <f>'Initial Client Information'!B302</f>
        <v>0</v>
      </c>
      <c r="C302" s="117">
        <f>'Initial Client Information'!C302</f>
        <v>0</v>
      </c>
      <c r="D302" s="118">
        <f>'Initial Client Information'!D302</f>
        <v>0</v>
      </c>
      <c r="E302" s="130">
        <f>'Initial Client Information'!E302</f>
        <v>0</v>
      </c>
      <c r="F302" s="140"/>
      <c r="G302" s="136"/>
      <c r="H302" s="136"/>
      <c r="I302" s="142"/>
      <c r="J302" s="176">
        <f>'Discharge Information'!F302</f>
        <v>0</v>
      </c>
      <c r="K302" s="87"/>
    </row>
    <row r="303" spans="1:11" ht="60" customHeight="1" x14ac:dyDescent="0.25">
      <c r="A303" s="1">
        <f t="shared" si="4"/>
        <v>291</v>
      </c>
      <c r="B303" s="116">
        <f>'Initial Client Information'!B303</f>
        <v>0</v>
      </c>
      <c r="C303" s="117">
        <f>'Initial Client Information'!C303</f>
        <v>0</v>
      </c>
      <c r="D303" s="118">
        <f>'Initial Client Information'!D303</f>
        <v>0</v>
      </c>
      <c r="E303" s="130">
        <f>'Initial Client Information'!E303</f>
        <v>0</v>
      </c>
      <c r="F303" s="140"/>
      <c r="G303" s="136"/>
      <c r="H303" s="136"/>
      <c r="I303" s="142"/>
      <c r="J303" s="176">
        <f>'Discharge Information'!F303</f>
        <v>0</v>
      </c>
      <c r="K303" s="87"/>
    </row>
    <row r="304" spans="1:11" ht="60" customHeight="1" x14ac:dyDescent="0.25">
      <c r="A304" s="1">
        <f t="shared" si="4"/>
        <v>292</v>
      </c>
      <c r="B304" s="116">
        <f>'Initial Client Information'!B304</f>
        <v>0</v>
      </c>
      <c r="C304" s="117">
        <f>'Initial Client Information'!C304</f>
        <v>0</v>
      </c>
      <c r="D304" s="118">
        <f>'Initial Client Information'!D304</f>
        <v>0</v>
      </c>
      <c r="E304" s="130">
        <f>'Initial Client Information'!E304</f>
        <v>0</v>
      </c>
      <c r="F304" s="140"/>
      <c r="G304" s="136"/>
      <c r="H304" s="136"/>
      <c r="I304" s="142"/>
      <c r="J304" s="176">
        <f>'Discharge Information'!F304</f>
        <v>0</v>
      </c>
      <c r="K304" s="87"/>
    </row>
    <row r="305" spans="1:11" ht="60" customHeight="1" x14ac:dyDescent="0.25">
      <c r="A305" s="1">
        <f t="shared" si="4"/>
        <v>293</v>
      </c>
      <c r="B305" s="116">
        <f>'Initial Client Information'!B305</f>
        <v>0</v>
      </c>
      <c r="C305" s="117">
        <f>'Initial Client Information'!C305</f>
        <v>0</v>
      </c>
      <c r="D305" s="118">
        <f>'Initial Client Information'!D305</f>
        <v>0</v>
      </c>
      <c r="E305" s="130">
        <f>'Initial Client Information'!E305</f>
        <v>0</v>
      </c>
      <c r="F305" s="140"/>
      <c r="G305" s="136"/>
      <c r="H305" s="136"/>
      <c r="I305" s="142"/>
      <c r="J305" s="176">
        <f>'Discharge Information'!F305</f>
        <v>0</v>
      </c>
      <c r="K305" s="87"/>
    </row>
    <row r="306" spans="1:11" ht="60" customHeight="1" x14ac:dyDescent="0.25">
      <c r="A306" s="1">
        <f t="shared" si="4"/>
        <v>294</v>
      </c>
      <c r="B306" s="116">
        <f>'Initial Client Information'!B306</f>
        <v>0</v>
      </c>
      <c r="C306" s="117">
        <f>'Initial Client Information'!C306</f>
        <v>0</v>
      </c>
      <c r="D306" s="118">
        <f>'Initial Client Information'!D306</f>
        <v>0</v>
      </c>
      <c r="E306" s="130">
        <f>'Initial Client Information'!E306</f>
        <v>0</v>
      </c>
      <c r="F306" s="140"/>
      <c r="G306" s="136"/>
      <c r="H306" s="136"/>
      <c r="I306" s="142"/>
      <c r="J306" s="176">
        <f>'Discharge Information'!F306</f>
        <v>0</v>
      </c>
      <c r="K306" s="87"/>
    </row>
    <row r="307" spans="1:11" ht="60" customHeight="1" x14ac:dyDescent="0.25">
      <c r="A307" s="1">
        <f t="shared" si="4"/>
        <v>295</v>
      </c>
      <c r="B307" s="116">
        <f>'Initial Client Information'!B307</f>
        <v>0</v>
      </c>
      <c r="C307" s="117">
        <f>'Initial Client Information'!C307</f>
        <v>0</v>
      </c>
      <c r="D307" s="118">
        <f>'Initial Client Information'!D307</f>
        <v>0</v>
      </c>
      <c r="E307" s="130">
        <f>'Initial Client Information'!E307</f>
        <v>0</v>
      </c>
      <c r="F307" s="140"/>
      <c r="G307" s="136"/>
      <c r="H307" s="136"/>
      <c r="I307" s="142"/>
      <c r="J307" s="176">
        <f>'Discharge Information'!F307</f>
        <v>0</v>
      </c>
      <c r="K307" s="87"/>
    </row>
    <row r="308" spans="1:11" ht="60" customHeight="1" x14ac:dyDescent="0.25">
      <c r="A308" s="1">
        <f t="shared" si="4"/>
        <v>296</v>
      </c>
      <c r="B308" s="116">
        <f>'Initial Client Information'!B308</f>
        <v>0</v>
      </c>
      <c r="C308" s="117">
        <f>'Initial Client Information'!C308</f>
        <v>0</v>
      </c>
      <c r="D308" s="118">
        <f>'Initial Client Information'!D308</f>
        <v>0</v>
      </c>
      <c r="E308" s="130">
        <f>'Initial Client Information'!E308</f>
        <v>0</v>
      </c>
      <c r="F308" s="140"/>
      <c r="G308" s="136"/>
      <c r="H308" s="136"/>
      <c r="I308" s="142"/>
      <c r="J308" s="176">
        <f>'Discharge Information'!F308</f>
        <v>0</v>
      </c>
      <c r="K308" s="87"/>
    </row>
    <row r="309" spans="1:11" ht="60" customHeight="1" x14ac:dyDescent="0.25">
      <c r="A309" s="1">
        <f t="shared" si="4"/>
        <v>297</v>
      </c>
      <c r="B309" s="116">
        <f>'Initial Client Information'!B309</f>
        <v>0</v>
      </c>
      <c r="C309" s="117">
        <f>'Initial Client Information'!C309</f>
        <v>0</v>
      </c>
      <c r="D309" s="118">
        <f>'Initial Client Information'!D309</f>
        <v>0</v>
      </c>
      <c r="E309" s="130">
        <f>'Initial Client Information'!E309</f>
        <v>0</v>
      </c>
      <c r="F309" s="140"/>
      <c r="G309" s="136"/>
      <c r="H309" s="136"/>
      <c r="I309" s="142"/>
      <c r="J309" s="176">
        <f>'Discharge Information'!F309</f>
        <v>0</v>
      </c>
      <c r="K309" s="87"/>
    </row>
    <row r="310" spans="1:11" ht="60" customHeight="1" x14ac:dyDescent="0.25">
      <c r="A310" s="1">
        <f t="shared" si="4"/>
        <v>298</v>
      </c>
      <c r="B310" s="116">
        <f>'Initial Client Information'!B310</f>
        <v>0</v>
      </c>
      <c r="C310" s="117">
        <f>'Initial Client Information'!C310</f>
        <v>0</v>
      </c>
      <c r="D310" s="118">
        <f>'Initial Client Information'!D310</f>
        <v>0</v>
      </c>
      <c r="E310" s="130">
        <f>'Initial Client Information'!E310</f>
        <v>0</v>
      </c>
      <c r="F310" s="140"/>
      <c r="G310" s="136"/>
      <c r="H310" s="136"/>
      <c r="I310" s="142"/>
      <c r="J310" s="176">
        <f>'Discharge Information'!F310</f>
        <v>0</v>
      </c>
      <c r="K310" s="87"/>
    </row>
    <row r="311" spans="1:11" ht="60" customHeight="1" x14ac:dyDescent="0.25">
      <c r="A311" s="1">
        <f t="shared" si="4"/>
        <v>299</v>
      </c>
      <c r="B311" s="116">
        <f>'Initial Client Information'!B311</f>
        <v>0</v>
      </c>
      <c r="C311" s="117">
        <f>'Initial Client Information'!C311</f>
        <v>0</v>
      </c>
      <c r="D311" s="118">
        <f>'Initial Client Information'!D311</f>
        <v>0</v>
      </c>
      <c r="E311" s="130">
        <f>'Initial Client Information'!E311</f>
        <v>0</v>
      </c>
      <c r="F311" s="140"/>
      <c r="G311" s="136"/>
      <c r="H311" s="136"/>
      <c r="I311" s="142"/>
      <c r="J311" s="176">
        <f>'Discharge Information'!F311</f>
        <v>0</v>
      </c>
      <c r="K311" s="87"/>
    </row>
    <row r="312" spans="1:11" ht="60" customHeight="1" x14ac:dyDescent="0.25">
      <c r="A312" s="1">
        <f t="shared" si="4"/>
        <v>300</v>
      </c>
      <c r="B312" s="116">
        <f>'Initial Client Information'!B312</f>
        <v>0</v>
      </c>
      <c r="C312" s="117">
        <f>'Initial Client Information'!C312</f>
        <v>0</v>
      </c>
      <c r="D312" s="118">
        <f>'Initial Client Information'!D312</f>
        <v>0</v>
      </c>
      <c r="E312" s="130">
        <f>'Initial Client Information'!E312</f>
        <v>0</v>
      </c>
      <c r="F312" s="140"/>
      <c r="G312" s="136"/>
      <c r="H312" s="136"/>
      <c r="I312" s="142"/>
      <c r="J312" s="176">
        <f>'Discharge Information'!F312</f>
        <v>0</v>
      </c>
      <c r="K312" s="87"/>
    </row>
    <row r="313" spans="1:11" ht="60" customHeight="1" x14ac:dyDescent="0.25">
      <c r="A313" s="1">
        <f t="shared" si="4"/>
        <v>301</v>
      </c>
      <c r="B313" s="116">
        <f>'Initial Client Information'!B313</f>
        <v>0</v>
      </c>
      <c r="C313" s="117">
        <f>'Initial Client Information'!C313</f>
        <v>0</v>
      </c>
      <c r="D313" s="118">
        <f>'Initial Client Information'!D313</f>
        <v>0</v>
      </c>
      <c r="E313" s="130">
        <f>'Initial Client Information'!E313</f>
        <v>0</v>
      </c>
      <c r="F313" s="140"/>
      <c r="G313" s="136"/>
      <c r="H313" s="136"/>
      <c r="I313" s="142"/>
      <c r="J313" s="176">
        <f>'Discharge Information'!F313</f>
        <v>0</v>
      </c>
      <c r="K313" s="87"/>
    </row>
    <row r="314" spans="1:11" ht="60" customHeight="1" x14ac:dyDescent="0.25">
      <c r="A314" s="1">
        <f t="shared" si="4"/>
        <v>302</v>
      </c>
      <c r="B314" s="116">
        <f>'Initial Client Information'!B314</f>
        <v>0</v>
      </c>
      <c r="C314" s="117">
        <f>'Initial Client Information'!C314</f>
        <v>0</v>
      </c>
      <c r="D314" s="118">
        <f>'Initial Client Information'!D314</f>
        <v>0</v>
      </c>
      <c r="E314" s="130">
        <f>'Initial Client Information'!E314</f>
        <v>0</v>
      </c>
      <c r="F314" s="140"/>
      <c r="G314" s="136"/>
      <c r="H314" s="136"/>
      <c r="I314" s="142"/>
      <c r="J314" s="176">
        <f>'Discharge Information'!F314</f>
        <v>0</v>
      </c>
      <c r="K314" s="87"/>
    </row>
    <row r="315" spans="1:11" ht="60" customHeight="1" x14ac:dyDescent="0.25">
      <c r="A315" s="1">
        <f t="shared" si="4"/>
        <v>303</v>
      </c>
      <c r="B315" s="116">
        <f>'Initial Client Information'!B315</f>
        <v>0</v>
      </c>
      <c r="C315" s="117">
        <f>'Initial Client Information'!C315</f>
        <v>0</v>
      </c>
      <c r="D315" s="118">
        <f>'Initial Client Information'!D315</f>
        <v>0</v>
      </c>
      <c r="E315" s="130">
        <f>'Initial Client Information'!E315</f>
        <v>0</v>
      </c>
      <c r="F315" s="140"/>
      <c r="G315" s="136"/>
      <c r="H315" s="136"/>
      <c r="I315" s="142"/>
      <c r="J315" s="176">
        <f>'Discharge Information'!F315</f>
        <v>0</v>
      </c>
      <c r="K315" s="87"/>
    </row>
    <row r="316" spans="1:11" ht="60" customHeight="1" x14ac:dyDescent="0.25">
      <c r="A316" s="1">
        <f t="shared" si="4"/>
        <v>304</v>
      </c>
      <c r="B316" s="116">
        <f>'Initial Client Information'!B316</f>
        <v>0</v>
      </c>
      <c r="C316" s="117">
        <f>'Initial Client Information'!C316</f>
        <v>0</v>
      </c>
      <c r="D316" s="118">
        <f>'Initial Client Information'!D316</f>
        <v>0</v>
      </c>
      <c r="E316" s="130">
        <f>'Initial Client Information'!E316</f>
        <v>0</v>
      </c>
      <c r="F316" s="140"/>
      <c r="G316" s="136"/>
      <c r="H316" s="136"/>
      <c r="I316" s="142"/>
      <c r="J316" s="176">
        <f>'Discharge Information'!F316</f>
        <v>0</v>
      </c>
      <c r="K316" s="87"/>
    </row>
    <row r="317" spans="1:11" ht="60" customHeight="1" x14ac:dyDescent="0.25">
      <c r="A317" s="1">
        <f t="shared" si="4"/>
        <v>305</v>
      </c>
      <c r="B317" s="116">
        <f>'Initial Client Information'!B317</f>
        <v>0</v>
      </c>
      <c r="C317" s="117">
        <f>'Initial Client Information'!C317</f>
        <v>0</v>
      </c>
      <c r="D317" s="118">
        <f>'Initial Client Information'!D317</f>
        <v>0</v>
      </c>
      <c r="E317" s="130">
        <f>'Initial Client Information'!E317</f>
        <v>0</v>
      </c>
      <c r="F317" s="140"/>
      <c r="G317" s="136"/>
      <c r="H317" s="136"/>
      <c r="I317" s="142"/>
      <c r="J317" s="176">
        <f>'Discharge Information'!F317</f>
        <v>0</v>
      </c>
      <c r="K317" s="87"/>
    </row>
    <row r="318" spans="1:11" ht="60" customHeight="1" x14ac:dyDescent="0.25">
      <c r="A318" s="1">
        <f t="shared" si="4"/>
        <v>306</v>
      </c>
      <c r="B318" s="116">
        <f>'Initial Client Information'!B318</f>
        <v>0</v>
      </c>
      <c r="C318" s="117">
        <f>'Initial Client Information'!C318</f>
        <v>0</v>
      </c>
      <c r="D318" s="118">
        <f>'Initial Client Information'!D318</f>
        <v>0</v>
      </c>
      <c r="E318" s="130">
        <f>'Initial Client Information'!E318</f>
        <v>0</v>
      </c>
      <c r="F318" s="140"/>
      <c r="G318" s="136"/>
      <c r="H318" s="136"/>
      <c r="I318" s="142"/>
      <c r="J318" s="176">
        <f>'Discharge Information'!F318</f>
        <v>0</v>
      </c>
      <c r="K318" s="87"/>
    </row>
    <row r="319" spans="1:11" ht="60" customHeight="1" x14ac:dyDescent="0.25">
      <c r="A319" s="1">
        <f t="shared" si="4"/>
        <v>307</v>
      </c>
      <c r="B319" s="116">
        <f>'Initial Client Information'!B319</f>
        <v>0</v>
      </c>
      <c r="C319" s="117">
        <f>'Initial Client Information'!C319</f>
        <v>0</v>
      </c>
      <c r="D319" s="118">
        <f>'Initial Client Information'!D319</f>
        <v>0</v>
      </c>
      <c r="E319" s="130">
        <f>'Initial Client Information'!E319</f>
        <v>0</v>
      </c>
      <c r="F319" s="140"/>
      <c r="G319" s="136"/>
      <c r="H319" s="136"/>
      <c r="I319" s="142"/>
      <c r="J319" s="176">
        <f>'Discharge Information'!F319</f>
        <v>0</v>
      </c>
      <c r="K319" s="87"/>
    </row>
    <row r="320" spans="1:11" ht="60" customHeight="1" x14ac:dyDescent="0.25">
      <c r="A320" s="1">
        <f t="shared" si="4"/>
        <v>308</v>
      </c>
      <c r="B320" s="116">
        <f>'Initial Client Information'!B320</f>
        <v>0</v>
      </c>
      <c r="C320" s="117">
        <f>'Initial Client Information'!C320</f>
        <v>0</v>
      </c>
      <c r="D320" s="118">
        <f>'Initial Client Information'!D320</f>
        <v>0</v>
      </c>
      <c r="E320" s="130">
        <f>'Initial Client Information'!E320</f>
        <v>0</v>
      </c>
      <c r="F320" s="140"/>
      <c r="G320" s="136"/>
      <c r="H320" s="136"/>
      <c r="I320" s="142"/>
      <c r="J320" s="176">
        <f>'Discharge Information'!F320</f>
        <v>0</v>
      </c>
      <c r="K320" s="87"/>
    </row>
    <row r="321" spans="1:11" ht="60" customHeight="1" x14ac:dyDescent="0.25">
      <c r="A321" s="1">
        <f t="shared" si="4"/>
        <v>309</v>
      </c>
      <c r="B321" s="116">
        <f>'Initial Client Information'!B321</f>
        <v>0</v>
      </c>
      <c r="C321" s="117">
        <f>'Initial Client Information'!C321</f>
        <v>0</v>
      </c>
      <c r="D321" s="118">
        <f>'Initial Client Information'!D321</f>
        <v>0</v>
      </c>
      <c r="E321" s="130">
        <f>'Initial Client Information'!E321</f>
        <v>0</v>
      </c>
      <c r="F321" s="140"/>
      <c r="G321" s="136"/>
      <c r="H321" s="136"/>
      <c r="I321" s="142"/>
      <c r="J321" s="176">
        <f>'Discharge Information'!F321</f>
        <v>0</v>
      </c>
      <c r="K321" s="87"/>
    </row>
    <row r="322" spans="1:11" ht="60" customHeight="1" x14ac:dyDescent="0.25">
      <c r="A322" s="1">
        <f t="shared" si="4"/>
        <v>310</v>
      </c>
      <c r="B322" s="116">
        <f>'Initial Client Information'!B322</f>
        <v>0</v>
      </c>
      <c r="C322" s="117">
        <f>'Initial Client Information'!C322</f>
        <v>0</v>
      </c>
      <c r="D322" s="118">
        <f>'Initial Client Information'!D322</f>
        <v>0</v>
      </c>
      <c r="E322" s="130">
        <f>'Initial Client Information'!E322</f>
        <v>0</v>
      </c>
      <c r="F322" s="140"/>
      <c r="G322" s="136"/>
      <c r="H322" s="136"/>
      <c r="I322" s="142"/>
      <c r="J322" s="176">
        <f>'Discharge Information'!F322</f>
        <v>0</v>
      </c>
      <c r="K322" s="87"/>
    </row>
    <row r="323" spans="1:11" ht="60" customHeight="1" x14ac:dyDescent="0.25">
      <c r="A323" s="1">
        <f t="shared" si="4"/>
        <v>311</v>
      </c>
      <c r="B323" s="116">
        <f>'Initial Client Information'!B323</f>
        <v>0</v>
      </c>
      <c r="C323" s="117">
        <f>'Initial Client Information'!C323</f>
        <v>0</v>
      </c>
      <c r="D323" s="118">
        <f>'Initial Client Information'!D323</f>
        <v>0</v>
      </c>
      <c r="E323" s="130">
        <f>'Initial Client Information'!E323</f>
        <v>0</v>
      </c>
      <c r="F323" s="140"/>
      <c r="G323" s="136"/>
      <c r="H323" s="136"/>
      <c r="I323" s="142"/>
      <c r="J323" s="176">
        <f>'Discharge Information'!F323</f>
        <v>0</v>
      </c>
      <c r="K323" s="87"/>
    </row>
    <row r="324" spans="1:11" ht="60" customHeight="1" x14ac:dyDescent="0.25">
      <c r="A324" s="1">
        <f t="shared" si="4"/>
        <v>312</v>
      </c>
      <c r="B324" s="116">
        <f>'Initial Client Information'!B324</f>
        <v>0</v>
      </c>
      <c r="C324" s="117">
        <f>'Initial Client Information'!C324</f>
        <v>0</v>
      </c>
      <c r="D324" s="118">
        <f>'Initial Client Information'!D324</f>
        <v>0</v>
      </c>
      <c r="E324" s="130">
        <f>'Initial Client Information'!E324</f>
        <v>0</v>
      </c>
      <c r="F324" s="140"/>
      <c r="G324" s="136"/>
      <c r="H324" s="136"/>
      <c r="I324" s="142"/>
      <c r="J324" s="176">
        <f>'Discharge Information'!F324</f>
        <v>0</v>
      </c>
      <c r="K324" s="87"/>
    </row>
    <row r="325" spans="1:11" ht="60" customHeight="1" x14ac:dyDescent="0.25">
      <c r="A325" s="1">
        <f t="shared" si="4"/>
        <v>313</v>
      </c>
      <c r="B325" s="116">
        <f>'Initial Client Information'!B325</f>
        <v>0</v>
      </c>
      <c r="C325" s="117">
        <f>'Initial Client Information'!C325</f>
        <v>0</v>
      </c>
      <c r="D325" s="118">
        <f>'Initial Client Information'!D325</f>
        <v>0</v>
      </c>
      <c r="E325" s="130">
        <f>'Initial Client Information'!E325</f>
        <v>0</v>
      </c>
      <c r="F325" s="140"/>
      <c r="G325" s="136"/>
      <c r="H325" s="136"/>
      <c r="I325" s="142"/>
      <c r="J325" s="176">
        <f>'Discharge Information'!F325</f>
        <v>0</v>
      </c>
      <c r="K325" s="87"/>
    </row>
    <row r="326" spans="1:11" ht="60" customHeight="1" x14ac:dyDescent="0.25">
      <c r="A326" s="1">
        <f t="shared" si="4"/>
        <v>314</v>
      </c>
      <c r="B326" s="116">
        <f>'Initial Client Information'!B326</f>
        <v>0</v>
      </c>
      <c r="C326" s="117">
        <f>'Initial Client Information'!C326</f>
        <v>0</v>
      </c>
      <c r="D326" s="118">
        <f>'Initial Client Information'!D326</f>
        <v>0</v>
      </c>
      <c r="E326" s="130">
        <f>'Initial Client Information'!E326</f>
        <v>0</v>
      </c>
      <c r="F326" s="140"/>
      <c r="G326" s="136"/>
      <c r="H326" s="136"/>
      <c r="I326" s="142"/>
      <c r="J326" s="176">
        <f>'Discharge Information'!F326</f>
        <v>0</v>
      </c>
      <c r="K326" s="87"/>
    </row>
    <row r="327" spans="1:11" ht="60" customHeight="1" x14ac:dyDescent="0.25">
      <c r="A327" s="1">
        <f t="shared" si="4"/>
        <v>315</v>
      </c>
      <c r="B327" s="116">
        <f>'Initial Client Information'!B327</f>
        <v>0</v>
      </c>
      <c r="C327" s="117">
        <f>'Initial Client Information'!C327</f>
        <v>0</v>
      </c>
      <c r="D327" s="118">
        <f>'Initial Client Information'!D327</f>
        <v>0</v>
      </c>
      <c r="E327" s="130">
        <f>'Initial Client Information'!E327</f>
        <v>0</v>
      </c>
      <c r="F327" s="140"/>
      <c r="G327" s="136"/>
      <c r="H327" s="136"/>
      <c r="I327" s="142"/>
      <c r="J327" s="176">
        <f>'Discharge Information'!F327</f>
        <v>0</v>
      </c>
      <c r="K327" s="87"/>
    </row>
    <row r="328" spans="1:11" ht="60" customHeight="1" x14ac:dyDescent="0.25">
      <c r="A328" s="1">
        <f t="shared" si="4"/>
        <v>316</v>
      </c>
      <c r="B328" s="116">
        <f>'Initial Client Information'!B328</f>
        <v>0</v>
      </c>
      <c r="C328" s="117">
        <f>'Initial Client Information'!C328</f>
        <v>0</v>
      </c>
      <c r="D328" s="118">
        <f>'Initial Client Information'!D328</f>
        <v>0</v>
      </c>
      <c r="E328" s="130">
        <f>'Initial Client Information'!E328</f>
        <v>0</v>
      </c>
      <c r="F328" s="140"/>
      <c r="G328" s="136"/>
      <c r="H328" s="136"/>
      <c r="I328" s="142"/>
      <c r="J328" s="176">
        <f>'Discharge Information'!F328</f>
        <v>0</v>
      </c>
      <c r="K328" s="87"/>
    </row>
    <row r="329" spans="1:11" ht="60" customHeight="1" x14ac:dyDescent="0.25">
      <c r="A329" s="1">
        <f t="shared" si="4"/>
        <v>317</v>
      </c>
      <c r="B329" s="116">
        <f>'Initial Client Information'!B329</f>
        <v>0</v>
      </c>
      <c r="C329" s="117">
        <f>'Initial Client Information'!C329</f>
        <v>0</v>
      </c>
      <c r="D329" s="118">
        <f>'Initial Client Information'!D329</f>
        <v>0</v>
      </c>
      <c r="E329" s="130">
        <f>'Initial Client Information'!E329</f>
        <v>0</v>
      </c>
      <c r="F329" s="140"/>
      <c r="G329" s="136"/>
      <c r="H329" s="136"/>
      <c r="I329" s="142"/>
      <c r="J329" s="176">
        <f>'Discharge Information'!F329</f>
        <v>0</v>
      </c>
      <c r="K329" s="87"/>
    </row>
    <row r="330" spans="1:11" ht="60" customHeight="1" x14ac:dyDescent="0.25">
      <c r="A330" s="1">
        <f t="shared" si="4"/>
        <v>318</v>
      </c>
      <c r="B330" s="116">
        <f>'Initial Client Information'!B330</f>
        <v>0</v>
      </c>
      <c r="C330" s="117">
        <f>'Initial Client Information'!C330</f>
        <v>0</v>
      </c>
      <c r="D330" s="118">
        <f>'Initial Client Information'!D330</f>
        <v>0</v>
      </c>
      <c r="E330" s="130">
        <f>'Initial Client Information'!E330</f>
        <v>0</v>
      </c>
      <c r="F330" s="140"/>
      <c r="G330" s="136"/>
      <c r="H330" s="136"/>
      <c r="I330" s="142"/>
      <c r="J330" s="176">
        <f>'Discharge Information'!F330</f>
        <v>0</v>
      </c>
      <c r="K330" s="87"/>
    </row>
    <row r="331" spans="1:11" ht="60" customHeight="1" x14ac:dyDescent="0.25">
      <c r="A331" s="1">
        <f t="shared" si="4"/>
        <v>319</v>
      </c>
      <c r="B331" s="116">
        <f>'Initial Client Information'!B331</f>
        <v>0</v>
      </c>
      <c r="C331" s="117">
        <f>'Initial Client Information'!C331</f>
        <v>0</v>
      </c>
      <c r="D331" s="118">
        <f>'Initial Client Information'!D331</f>
        <v>0</v>
      </c>
      <c r="E331" s="130">
        <f>'Initial Client Information'!E331</f>
        <v>0</v>
      </c>
      <c r="F331" s="140"/>
      <c r="G331" s="136"/>
      <c r="H331" s="136"/>
      <c r="I331" s="142"/>
      <c r="J331" s="176">
        <f>'Discharge Information'!F331</f>
        <v>0</v>
      </c>
      <c r="K331" s="87"/>
    </row>
    <row r="332" spans="1:11" ht="60" customHeight="1" x14ac:dyDescent="0.25">
      <c r="A332" s="1">
        <f t="shared" si="4"/>
        <v>320</v>
      </c>
      <c r="B332" s="116">
        <f>'Initial Client Information'!B332</f>
        <v>0</v>
      </c>
      <c r="C332" s="117">
        <f>'Initial Client Information'!C332</f>
        <v>0</v>
      </c>
      <c r="D332" s="118">
        <f>'Initial Client Information'!D332</f>
        <v>0</v>
      </c>
      <c r="E332" s="130">
        <f>'Initial Client Information'!E332</f>
        <v>0</v>
      </c>
      <c r="F332" s="140"/>
      <c r="G332" s="136"/>
      <c r="H332" s="136"/>
      <c r="I332" s="142"/>
      <c r="J332" s="176">
        <f>'Discharge Information'!F332</f>
        <v>0</v>
      </c>
      <c r="K332" s="87"/>
    </row>
    <row r="333" spans="1:11" ht="60" customHeight="1" x14ac:dyDescent="0.25">
      <c r="A333" s="1">
        <f t="shared" si="4"/>
        <v>321</v>
      </c>
      <c r="B333" s="116">
        <f>'Initial Client Information'!B333</f>
        <v>0</v>
      </c>
      <c r="C333" s="117">
        <f>'Initial Client Information'!C333</f>
        <v>0</v>
      </c>
      <c r="D333" s="118">
        <f>'Initial Client Information'!D333</f>
        <v>0</v>
      </c>
      <c r="E333" s="130">
        <f>'Initial Client Information'!E333</f>
        <v>0</v>
      </c>
      <c r="F333" s="140"/>
      <c r="G333" s="136"/>
      <c r="H333" s="136"/>
      <c r="I333" s="142"/>
      <c r="J333" s="176">
        <f>'Discharge Information'!F333</f>
        <v>0</v>
      </c>
      <c r="K333" s="87"/>
    </row>
    <row r="334" spans="1:11" ht="60" customHeight="1" x14ac:dyDescent="0.25">
      <c r="A334" s="1">
        <f t="shared" ref="A334:A397" si="5">ROW(A322)</f>
        <v>322</v>
      </c>
      <c r="B334" s="116">
        <f>'Initial Client Information'!B334</f>
        <v>0</v>
      </c>
      <c r="C334" s="117">
        <f>'Initial Client Information'!C334</f>
        <v>0</v>
      </c>
      <c r="D334" s="118">
        <f>'Initial Client Information'!D334</f>
        <v>0</v>
      </c>
      <c r="E334" s="130">
        <f>'Initial Client Information'!E334</f>
        <v>0</v>
      </c>
      <c r="F334" s="140"/>
      <c r="G334" s="136"/>
      <c r="H334" s="136"/>
      <c r="I334" s="142"/>
      <c r="J334" s="176">
        <f>'Discharge Information'!F334</f>
        <v>0</v>
      </c>
      <c r="K334" s="87"/>
    </row>
    <row r="335" spans="1:11" ht="60" customHeight="1" x14ac:dyDescent="0.25">
      <c r="A335" s="1">
        <f t="shared" si="5"/>
        <v>323</v>
      </c>
      <c r="B335" s="116">
        <f>'Initial Client Information'!B335</f>
        <v>0</v>
      </c>
      <c r="C335" s="117">
        <f>'Initial Client Information'!C335</f>
        <v>0</v>
      </c>
      <c r="D335" s="118">
        <f>'Initial Client Information'!D335</f>
        <v>0</v>
      </c>
      <c r="E335" s="130">
        <f>'Initial Client Information'!E335</f>
        <v>0</v>
      </c>
      <c r="F335" s="140"/>
      <c r="G335" s="136"/>
      <c r="H335" s="136"/>
      <c r="I335" s="142"/>
      <c r="J335" s="176">
        <f>'Discharge Information'!F335</f>
        <v>0</v>
      </c>
      <c r="K335" s="87"/>
    </row>
    <row r="336" spans="1:11" ht="60" customHeight="1" x14ac:dyDescent="0.25">
      <c r="A336" s="1">
        <f t="shared" si="5"/>
        <v>324</v>
      </c>
      <c r="B336" s="116">
        <f>'Initial Client Information'!B336</f>
        <v>0</v>
      </c>
      <c r="C336" s="117">
        <f>'Initial Client Information'!C336</f>
        <v>0</v>
      </c>
      <c r="D336" s="118">
        <f>'Initial Client Information'!D336</f>
        <v>0</v>
      </c>
      <c r="E336" s="130">
        <f>'Initial Client Information'!E336</f>
        <v>0</v>
      </c>
      <c r="F336" s="140"/>
      <c r="G336" s="136"/>
      <c r="H336" s="136"/>
      <c r="I336" s="142"/>
      <c r="J336" s="176">
        <f>'Discharge Information'!F336</f>
        <v>0</v>
      </c>
      <c r="K336" s="87"/>
    </row>
    <row r="337" spans="1:11" ht="60" customHeight="1" x14ac:dyDescent="0.25">
      <c r="A337" s="1">
        <f t="shared" si="5"/>
        <v>325</v>
      </c>
      <c r="B337" s="116">
        <f>'Initial Client Information'!B337</f>
        <v>0</v>
      </c>
      <c r="C337" s="117">
        <f>'Initial Client Information'!C337</f>
        <v>0</v>
      </c>
      <c r="D337" s="118">
        <f>'Initial Client Information'!D337</f>
        <v>0</v>
      </c>
      <c r="E337" s="130">
        <f>'Initial Client Information'!E337</f>
        <v>0</v>
      </c>
      <c r="F337" s="140"/>
      <c r="G337" s="136"/>
      <c r="H337" s="136"/>
      <c r="I337" s="142"/>
      <c r="J337" s="176">
        <f>'Discharge Information'!F337</f>
        <v>0</v>
      </c>
      <c r="K337" s="87"/>
    </row>
    <row r="338" spans="1:11" ht="60" customHeight="1" x14ac:dyDescent="0.25">
      <c r="A338" s="1">
        <f t="shared" si="5"/>
        <v>326</v>
      </c>
      <c r="B338" s="116">
        <f>'Initial Client Information'!B338</f>
        <v>0</v>
      </c>
      <c r="C338" s="117">
        <f>'Initial Client Information'!C338</f>
        <v>0</v>
      </c>
      <c r="D338" s="118">
        <f>'Initial Client Information'!D338</f>
        <v>0</v>
      </c>
      <c r="E338" s="130">
        <f>'Initial Client Information'!E338</f>
        <v>0</v>
      </c>
      <c r="F338" s="140"/>
      <c r="G338" s="136"/>
      <c r="H338" s="136"/>
      <c r="I338" s="142"/>
      <c r="J338" s="176">
        <f>'Discharge Information'!F338</f>
        <v>0</v>
      </c>
      <c r="K338" s="87"/>
    </row>
    <row r="339" spans="1:11" ht="60" customHeight="1" x14ac:dyDescent="0.25">
      <c r="A339" s="1">
        <f t="shared" si="5"/>
        <v>327</v>
      </c>
      <c r="B339" s="116">
        <f>'Initial Client Information'!B339</f>
        <v>0</v>
      </c>
      <c r="C339" s="117">
        <f>'Initial Client Information'!C339</f>
        <v>0</v>
      </c>
      <c r="D339" s="118">
        <f>'Initial Client Information'!D339</f>
        <v>0</v>
      </c>
      <c r="E339" s="130">
        <f>'Initial Client Information'!E339</f>
        <v>0</v>
      </c>
      <c r="F339" s="140"/>
      <c r="G339" s="136"/>
      <c r="H339" s="136"/>
      <c r="I339" s="142"/>
      <c r="J339" s="176">
        <f>'Discharge Information'!F339</f>
        <v>0</v>
      </c>
      <c r="K339" s="87"/>
    </row>
    <row r="340" spans="1:11" ht="60" customHeight="1" x14ac:dyDescent="0.25">
      <c r="A340" s="1">
        <f t="shared" si="5"/>
        <v>328</v>
      </c>
      <c r="B340" s="116">
        <f>'Initial Client Information'!B340</f>
        <v>0</v>
      </c>
      <c r="C340" s="117">
        <f>'Initial Client Information'!C340</f>
        <v>0</v>
      </c>
      <c r="D340" s="118">
        <f>'Initial Client Information'!D340</f>
        <v>0</v>
      </c>
      <c r="E340" s="130">
        <f>'Initial Client Information'!E340</f>
        <v>0</v>
      </c>
      <c r="F340" s="140"/>
      <c r="G340" s="136"/>
      <c r="H340" s="136"/>
      <c r="I340" s="142"/>
      <c r="J340" s="176">
        <f>'Discharge Information'!F340</f>
        <v>0</v>
      </c>
      <c r="K340" s="87"/>
    </row>
    <row r="341" spans="1:11" ht="60" customHeight="1" x14ac:dyDescent="0.25">
      <c r="A341" s="1">
        <f t="shared" si="5"/>
        <v>329</v>
      </c>
      <c r="B341" s="116">
        <f>'Initial Client Information'!B341</f>
        <v>0</v>
      </c>
      <c r="C341" s="117">
        <f>'Initial Client Information'!C341</f>
        <v>0</v>
      </c>
      <c r="D341" s="118">
        <f>'Initial Client Information'!D341</f>
        <v>0</v>
      </c>
      <c r="E341" s="130">
        <f>'Initial Client Information'!E341</f>
        <v>0</v>
      </c>
      <c r="F341" s="140"/>
      <c r="G341" s="136"/>
      <c r="H341" s="136"/>
      <c r="I341" s="142"/>
      <c r="J341" s="176">
        <f>'Discharge Information'!F341</f>
        <v>0</v>
      </c>
      <c r="K341" s="87"/>
    </row>
    <row r="342" spans="1:11" ht="60" customHeight="1" x14ac:dyDescent="0.25">
      <c r="A342" s="1">
        <f t="shared" si="5"/>
        <v>330</v>
      </c>
      <c r="B342" s="116">
        <f>'Initial Client Information'!B342</f>
        <v>0</v>
      </c>
      <c r="C342" s="117">
        <f>'Initial Client Information'!C342</f>
        <v>0</v>
      </c>
      <c r="D342" s="118">
        <f>'Initial Client Information'!D342</f>
        <v>0</v>
      </c>
      <c r="E342" s="130">
        <f>'Initial Client Information'!E342</f>
        <v>0</v>
      </c>
      <c r="F342" s="140"/>
      <c r="G342" s="136"/>
      <c r="H342" s="136"/>
      <c r="I342" s="142"/>
      <c r="J342" s="176">
        <f>'Discharge Information'!F342</f>
        <v>0</v>
      </c>
      <c r="K342" s="87"/>
    </row>
    <row r="343" spans="1:11" ht="60" customHeight="1" x14ac:dyDescent="0.25">
      <c r="A343" s="1">
        <f t="shared" si="5"/>
        <v>331</v>
      </c>
      <c r="B343" s="116">
        <f>'Initial Client Information'!B343</f>
        <v>0</v>
      </c>
      <c r="C343" s="117">
        <f>'Initial Client Information'!C343</f>
        <v>0</v>
      </c>
      <c r="D343" s="118">
        <f>'Initial Client Information'!D343</f>
        <v>0</v>
      </c>
      <c r="E343" s="130">
        <f>'Initial Client Information'!E343</f>
        <v>0</v>
      </c>
      <c r="F343" s="140"/>
      <c r="G343" s="136"/>
      <c r="H343" s="136"/>
      <c r="I343" s="142"/>
      <c r="J343" s="176">
        <f>'Discharge Information'!F343</f>
        <v>0</v>
      </c>
      <c r="K343" s="87"/>
    </row>
    <row r="344" spans="1:11" ht="60" customHeight="1" x14ac:dyDescent="0.25">
      <c r="A344" s="1">
        <f t="shared" si="5"/>
        <v>332</v>
      </c>
      <c r="B344" s="116">
        <f>'Initial Client Information'!B344</f>
        <v>0</v>
      </c>
      <c r="C344" s="117">
        <f>'Initial Client Information'!C344</f>
        <v>0</v>
      </c>
      <c r="D344" s="118">
        <f>'Initial Client Information'!D344</f>
        <v>0</v>
      </c>
      <c r="E344" s="130">
        <f>'Initial Client Information'!E344</f>
        <v>0</v>
      </c>
      <c r="F344" s="140"/>
      <c r="G344" s="136"/>
      <c r="H344" s="136"/>
      <c r="I344" s="142"/>
      <c r="J344" s="176">
        <f>'Discharge Information'!F344</f>
        <v>0</v>
      </c>
      <c r="K344" s="87"/>
    </row>
    <row r="345" spans="1:11" ht="60" customHeight="1" x14ac:dyDescent="0.25">
      <c r="A345" s="1">
        <f t="shared" si="5"/>
        <v>333</v>
      </c>
      <c r="B345" s="116">
        <f>'Initial Client Information'!B345</f>
        <v>0</v>
      </c>
      <c r="C345" s="117">
        <f>'Initial Client Information'!C345</f>
        <v>0</v>
      </c>
      <c r="D345" s="118">
        <f>'Initial Client Information'!D345</f>
        <v>0</v>
      </c>
      <c r="E345" s="130">
        <f>'Initial Client Information'!E345</f>
        <v>0</v>
      </c>
      <c r="F345" s="140"/>
      <c r="G345" s="136"/>
      <c r="H345" s="136"/>
      <c r="I345" s="142"/>
      <c r="J345" s="176">
        <f>'Discharge Information'!F345</f>
        <v>0</v>
      </c>
      <c r="K345" s="87"/>
    </row>
    <row r="346" spans="1:11" ht="60" customHeight="1" x14ac:dyDescent="0.25">
      <c r="A346" s="1">
        <f t="shared" si="5"/>
        <v>334</v>
      </c>
      <c r="B346" s="116">
        <f>'Initial Client Information'!B346</f>
        <v>0</v>
      </c>
      <c r="C346" s="117">
        <f>'Initial Client Information'!C346</f>
        <v>0</v>
      </c>
      <c r="D346" s="118">
        <f>'Initial Client Information'!D346</f>
        <v>0</v>
      </c>
      <c r="E346" s="130">
        <f>'Initial Client Information'!E346</f>
        <v>0</v>
      </c>
      <c r="F346" s="140"/>
      <c r="G346" s="136"/>
      <c r="H346" s="136"/>
      <c r="I346" s="142"/>
      <c r="J346" s="176">
        <f>'Discharge Information'!F346</f>
        <v>0</v>
      </c>
      <c r="K346" s="87"/>
    </row>
    <row r="347" spans="1:11" ht="60" customHeight="1" x14ac:dyDescent="0.25">
      <c r="A347" s="1">
        <f t="shared" si="5"/>
        <v>335</v>
      </c>
      <c r="B347" s="116">
        <f>'Initial Client Information'!B347</f>
        <v>0</v>
      </c>
      <c r="C347" s="117">
        <f>'Initial Client Information'!C347</f>
        <v>0</v>
      </c>
      <c r="D347" s="118">
        <f>'Initial Client Information'!D347</f>
        <v>0</v>
      </c>
      <c r="E347" s="130">
        <f>'Initial Client Information'!E347</f>
        <v>0</v>
      </c>
      <c r="F347" s="140"/>
      <c r="G347" s="136"/>
      <c r="H347" s="136"/>
      <c r="I347" s="142"/>
      <c r="J347" s="176">
        <f>'Discharge Information'!F347</f>
        <v>0</v>
      </c>
      <c r="K347" s="87"/>
    </row>
    <row r="348" spans="1:11" ht="60" customHeight="1" x14ac:dyDescent="0.25">
      <c r="A348" s="1">
        <f t="shared" si="5"/>
        <v>336</v>
      </c>
      <c r="B348" s="116">
        <f>'Initial Client Information'!B348</f>
        <v>0</v>
      </c>
      <c r="C348" s="117">
        <f>'Initial Client Information'!C348</f>
        <v>0</v>
      </c>
      <c r="D348" s="118">
        <f>'Initial Client Information'!D348</f>
        <v>0</v>
      </c>
      <c r="E348" s="130">
        <f>'Initial Client Information'!E348</f>
        <v>0</v>
      </c>
      <c r="F348" s="140"/>
      <c r="G348" s="136"/>
      <c r="H348" s="136"/>
      <c r="I348" s="142"/>
      <c r="J348" s="176">
        <f>'Discharge Information'!F348</f>
        <v>0</v>
      </c>
      <c r="K348" s="87"/>
    </row>
    <row r="349" spans="1:11" ht="60" customHeight="1" x14ac:dyDescent="0.25">
      <c r="A349" s="1">
        <f t="shared" si="5"/>
        <v>337</v>
      </c>
      <c r="B349" s="116">
        <f>'Initial Client Information'!B349</f>
        <v>0</v>
      </c>
      <c r="C349" s="117">
        <f>'Initial Client Information'!C349</f>
        <v>0</v>
      </c>
      <c r="D349" s="118">
        <f>'Initial Client Information'!D349</f>
        <v>0</v>
      </c>
      <c r="E349" s="130">
        <f>'Initial Client Information'!E349</f>
        <v>0</v>
      </c>
      <c r="F349" s="140"/>
      <c r="G349" s="136"/>
      <c r="H349" s="136"/>
      <c r="I349" s="142"/>
      <c r="J349" s="176">
        <f>'Discharge Information'!F349</f>
        <v>0</v>
      </c>
      <c r="K349" s="87"/>
    </row>
    <row r="350" spans="1:11" ht="60" customHeight="1" x14ac:dyDescent="0.25">
      <c r="A350" s="1">
        <f t="shared" si="5"/>
        <v>338</v>
      </c>
      <c r="B350" s="116">
        <f>'Initial Client Information'!B350</f>
        <v>0</v>
      </c>
      <c r="C350" s="117">
        <f>'Initial Client Information'!C350</f>
        <v>0</v>
      </c>
      <c r="D350" s="118">
        <f>'Initial Client Information'!D350</f>
        <v>0</v>
      </c>
      <c r="E350" s="130">
        <f>'Initial Client Information'!E350</f>
        <v>0</v>
      </c>
      <c r="F350" s="140"/>
      <c r="G350" s="136"/>
      <c r="H350" s="136"/>
      <c r="I350" s="142"/>
      <c r="J350" s="176">
        <f>'Discharge Information'!F350</f>
        <v>0</v>
      </c>
      <c r="K350" s="87"/>
    </row>
    <row r="351" spans="1:11" ht="60" customHeight="1" x14ac:dyDescent="0.25">
      <c r="A351" s="1">
        <f t="shared" si="5"/>
        <v>339</v>
      </c>
      <c r="B351" s="116">
        <f>'Initial Client Information'!B351</f>
        <v>0</v>
      </c>
      <c r="C351" s="117">
        <f>'Initial Client Information'!C351</f>
        <v>0</v>
      </c>
      <c r="D351" s="118">
        <f>'Initial Client Information'!D351</f>
        <v>0</v>
      </c>
      <c r="E351" s="130">
        <f>'Initial Client Information'!E351</f>
        <v>0</v>
      </c>
      <c r="F351" s="140"/>
      <c r="G351" s="136"/>
      <c r="H351" s="136"/>
      <c r="I351" s="142"/>
      <c r="J351" s="176">
        <f>'Discharge Information'!F351</f>
        <v>0</v>
      </c>
      <c r="K351" s="87"/>
    </row>
    <row r="352" spans="1:11" ht="60" customHeight="1" x14ac:dyDescent="0.25">
      <c r="A352" s="1">
        <f t="shared" si="5"/>
        <v>340</v>
      </c>
      <c r="B352" s="116">
        <f>'Initial Client Information'!B352</f>
        <v>0</v>
      </c>
      <c r="C352" s="117">
        <f>'Initial Client Information'!C352</f>
        <v>0</v>
      </c>
      <c r="D352" s="118">
        <f>'Initial Client Information'!D352</f>
        <v>0</v>
      </c>
      <c r="E352" s="130">
        <f>'Initial Client Information'!E352</f>
        <v>0</v>
      </c>
      <c r="F352" s="140"/>
      <c r="G352" s="136"/>
      <c r="H352" s="136"/>
      <c r="I352" s="142"/>
      <c r="J352" s="176">
        <f>'Discharge Information'!F352</f>
        <v>0</v>
      </c>
      <c r="K352" s="87"/>
    </row>
    <row r="353" spans="1:11" ht="60" customHeight="1" x14ac:dyDescent="0.25">
      <c r="A353" s="1">
        <f t="shared" si="5"/>
        <v>341</v>
      </c>
      <c r="B353" s="116">
        <f>'Initial Client Information'!B353</f>
        <v>0</v>
      </c>
      <c r="C353" s="117">
        <f>'Initial Client Information'!C353</f>
        <v>0</v>
      </c>
      <c r="D353" s="118">
        <f>'Initial Client Information'!D353</f>
        <v>0</v>
      </c>
      <c r="E353" s="130">
        <f>'Initial Client Information'!E353</f>
        <v>0</v>
      </c>
      <c r="F353" s="140"/>
      <c r="G353" s="136"/>
      <c r="H353" s="136"/>
      <c r="I353" s="142"/>
      <c r="J353" s="176">
        <f>'Discharge Information'!F353</f>
        <v>0</v>
      </c>
      <c r="K353" s="87"/>
    </row>
    <row r="354" spans="1:11" ht="60" customHeight="1" x14ac:dyDescent="0.25">
      <c r="A354" s="1">
        <f t="shared" si="5"/>
        <v>342</v>
      </c>
      <c r="B354" s="116">
        <f>'Initial Client Information'!B354</f>
        <v>0</v>
      </c>
      <c r="C354" s="117">
        <f>'Initial Client Information'!C354</f>
        <v>0</v>
      </c>
      <c r="D354" s="118">
        <f>'Initial Client Information'!D354</f>
        <v>0</v>
      </c>
      <c r="E354" s="130">
        <f>'Initial Client Information'!E354</f>
        <v>0</v>
      </c>
      <c r="F354" s="140"/>
      <c r="G354" s="136"/>
      <c r="H354" s="136"/>
      <c r="I354" s="142"/>
      <c r="J354" s="176">
        <f>'Discharge Information'!F354</f>
        <v>0</v>
      </c>
      <c r="K354" s="87"/>
    </row>
    <row r="355" spans="1:11" ht="60" customHeight="1" x14ac:dyDescent="0.25">
      <c r="A355" s="1">
        <f t="shared" si="5"/>
        <v>343</v>
      </c>
      <c r="B355" s="116">
        <f>'Initial Client Information'!B355</f>
        <v>0</v>
      </c>
      <c r="C355" s="117">
        <f>'Initial Client Information'!C355</f>
        <v>0</v>
      </c>
      <c r="D355" s="118">
        <f>'Initial Client Information'!D355</f>
        <v>0</v>
      </c>
      <c r="E355" s="130">
        <f>'Initial Client Information'!E355</f>
        <v>0</v>
      </c>
      <c r="F355" s="140"/>
      <c r="G355" s="136"/>
      <c r="H355" s="136"/>
      <c r="I355" s="142"/>
      <c r="J355" s="176">
        <f>'Discharge Information'!F355</f>
        <v>0</v>
      </c>
      <c r="K355" s="87"/>
    </row>
    <row r="356" spans="1:11" ht="60" customHeight="1" x14ac:dyDescent="0.25">
      <c r="A356" s="1">
        <f t="shared" si="5"/>
        <v>344</v>
      </c>
      <c r="B356" s="116">
        <f>'Initial Client Information'!B356</f>
        <v>0</v>
      </c>
      <c r="C356" s="117">
        <f>'Initial Client Information'!C356</f>
        <v>0</v>
      </c>
      <c r="D356" s="118">
        <f>'Initial Client Information'!D356</f>
        <v>0</v>
      </c>
      <c r="E356" s="130">
        <f>'Initial Client Information'!E356</f>
        <v>0</v>
      </c>
      <c r="F356" s="140"/>
      <c r="G356" s="136"/>
      <c r="H356" s="136"/>
      <c r="I356" s="142"/>
      <c r="J356" s="176">
        <f>'Discharge Information'!F356</f>
        <v>0</v>
      </c>
      <c r="K356" s="87"/>
    </row>
    <row r="357" spans="1:11" ht="60" customHeight="1" x14ac:dyDescent="0.25">
      <c r="A357" s="1">
        <f t="shared" si="5"/>
        <v>345</v>
      </c>
      <c r="B357" s="116">
        <f>'Initial Client Information'!B357</f>
        <v>0</v>
      </c>
      <c r="C357" s="117">
        <f>'Initial Client Information'!C357</f>
        <v>0</v>
      </c>
      <c r="D357" s="118">
        <f>'Initial Client Information'!D357</f>
        <v>0</v>
      </c>
      <c r="E357" s="130">
        <f>'Initial Client Information'!E357</f>
        <v>0</v>
      </c>
      <c r="F357" s="140"/>
      <c r="G357" s="136"/>
      <c r="H357" s="136"/>
      <c r="I357" s="142"/>
      <c r="J357" s="176">
        <f>'Discharge Information'!F357</f>
        <v>0</v>
      </c>
      <c r="K357" s="87"/>
    </row>
    <row r="358" spans="1:11" ht="60" customHeight="1" x14ac:dyDescent="0.25">
      <c r="A358" s="1">
        <f t="shared" si="5"/>
        <v>346</v>
      </c>
      <c r="B358" s="116">
        <f>'Initial Client Information'!B358</f>
        <v>0</v>
      </c>
      <c r="C358" s="117">
        <f>'Initial Client Information'!C358</f>
        <v>0</v>
      </c>
      <c r="D358" s="118">
        <f>'Initial Client Information'!D358</f>
        <v>0</v>
      </c>
      <c r="E358" s="130">
        <f>'Initial Client Information'!E358</f>
        <v>0</v>
      </c>
      <c r="F358" s="140"/>
      <c r="G358" s="136"/>
      <c r="H358" s="136"/>
      <c r="I358" s="142"/>
      <c r="J358" s="176">
        <f>'Discharge Information'!F358</f>
        <v>0</v>
      </c>
      <c r="K358" s="87"/>
    </row>
    <row r="359" spans="1:11" ht="60" customHeight="1" x14ac:dyDescent="0.25">
      <c r="A359" s="1">
        <f t="shared" si="5"/>
        <v>347</v>
      </c>
      <c r="B359" s="116">
        <f>'Initial Client Information'!B359</f>
        <v>0</v>
      </c>
      <c r="C359" s="117">
        <f>'Initial Client Information'!C359</f>
        <v>0</v>
      </c>
      <c r="D359" s="118">
        <f>'Initial Client Information'!D359</f>
        <v>0</v>
      </c>
      <c r="E359" s="130">
        <f>'Initial Client Information'!E359</f>
        <v>0</v>
      </c>
      <c r="F359" s="140"/>
      <c r="G359" s="136"/>
      <c r="H359" s="136"/>
      <c r="I359" s="142"/>
      <c r="J359" s="176">
        <f>'Discharge Information'!F359</f>
        <v>0</v>
      </c>
      <c r="K359" s="87"/>
    </row>
    <row r="360" spans="1:11" ht="60" customHeight="1" x14ac:dyDescent="0.25">
      <c r="A360" s="1">
        <f t="shared" si="5"/>
        <v>348</v>
      </c>
      <c r="B360" s="116">
        <f>'Initial Client Information'!B360</f>
        <v>0</v>
      </c>
      <c r="C360" s="117">
        <f>'Initial Client Information'!C360</f>
        <v>0</v>
      </c>
      <c r="D360" s="118">
        <f>'Initial Client Information'!D360</f>
        <v>0</v>
      </c>
      <c r="E360" s="130">
        <f>'Initial Client Information'!E360</f>
        <v>0</v>
      </c>
      <c r="F360" s="140"/>
      <c r="G360" s="136"/>
      <c r="H360" s="136"/>
      <c r="I360" s="142"/>
      <c r="J360" s="176">
        <f>'Discharge Information'!F360</f>
        <v>0</v>
      </c>
      <c r="K360" s="87"/>
    </row>
    <row r="361" spans="1:11" ht="60" customHeight="1" x14ac:dyDescent="0.25">
      <c r="A361" s="1">
        <f t="shared" si="5"/>
        <v>349</v>
      </c>
      <c r="B361" s="116">
        <f>'Initial Client Information'!B361</f>
        <v>0</v>
      </c>
      <c r="C361" s="117">
        <f>'Initial Client Information'!C361</f>
        <v>0</v>
      </c>
      <c r="D361" s="118">
        <f>'Initial Client Information'!D361</f>
        <v>0</v>
      </c>
      <c r="E361" s="130">
        <f>'Initial Client Information'!E361</f>
        <v>0</v>
      </c>
      <c r="F361" s="140"/>
      <c r="G361" s="136"/>
      <c r="H361" s="136"/>
      <c r="I361" s="142"/>
      <c r="J361" s="176">
        <f>'Discharge Information'!F361</f>
        <v>0</v>
      </c>
      <c r="K361" s="87"/>
    </row>
    <row r="362" spans="1:11" ht="60" customHeight="1" x14ac:dyDescent="0.25">
      <c r="A362" s="1">
        <f t="shared" si="5"/>
        <v>350</v>
      </c>
      <c r="B362" s="116">
        <f>'Initial Client Information'!B362</f>
        <v>0</v>
      </c>
      <c r="C362" s="117">
        <f>'Initial Client Information'!C362</f>
        <v>0</v>
      </c>
      <c r="D362" s="118">
        <f>'Initial Client Information'!D362</f>
        <v>0</v>
      </c>
      <c r="E362" s="130">
        <f>'Initial Client Information'!E362</f>
        <v>0</v>
      </c>
      <c r="F362" s="140"/>
      <c r="G362" s="136"/>
      <c r="H362" s="136"/>
      <c r="I362" s="142"/>
      <c r="J362" s="176">
        <f>'Discharge Information'!F362</f>
        <v>0</v>
      </c>
      <c r="K362" s="87"/>
    </row>
    <row r="363" spans="1:11" ht="60" customHeight="1" x14ac:dyDescent="0.25">
      <c r="A363" s="1">
        <f t="shared" si="5"/>
        <v>351</v>
      </c>
      <c r="B363" s="116">
        <f>'Initial Client Information'!B363</f>
        <v>0</v>
      </c>
      <c r="C363" s="117">
        <f>'Initial Client Information'!C363</f>
        <v>0</v>
      </c>
      <c r="D363" s="118">
        <f>'Initial Client Information'!D363</f>
        <v>0</v>
      </c>
      <c r="E363" s="130">
        <f>'Initial Client Information'!E363</f>
        <v>0</v>
      </c>
      <c r="F363" s="140"/>
      <c r="G363" s="136"/>
      <c r="H363" s="136"/>
      <c r="I363" s="142"/>
      <c r="J363" s="176">
        <f>'Discharge Information'!F363</f>
        <v>0</v>
      </c>
      <c r="K363" s="87"/>
    </row>
    <row r="364" spans="1:11" ht="60" customHeight="1" x14ac:dyDescent="0.25">
      <c r="A364" s="1">
        <f t="shared" si="5"/>
        <v>352</v>
      </c>
      <c r="B364" s="116">
        <f>'Initial Client Information'!B364</f>
        <v>0</v>
      </c>
      <c r="C364" s="117">
        <f>'Initial Client Information'!C364</f>
        <v>0</v>
      </c>
      <c r="D364" s="118">
        <f>'Initial Client Information'!D364</f>
        <v>0</v>
      </c>
      <c r="E364" s="130">
        <f>'Initial Client Information'!E364</f>
        <v>0</v>
      </c>
      <c r="F364" s="140"/>
      <c r="G364" s="136"/>
      <c r="H364" s="136"/>
      <c r="I364" s="142"/>
      <c r="J364" s="176">
        <f>'Discharge Information'!F364</f>
        <v>0</v>
      </c>
      <c r="K364" s="87"/>
    </row>
    <row r="365" spans="1:11" ht="60" customHeight="1" x14ac:dyDescent="0.25">
      <c r="A365" s="1">
        <f t="shared" si="5"/>
        <v>353</v>
      </c>
      <c r="B365" s="116">
        <f>'Initial Client Information'!B365</f>
        <v>0</v>
      </c>
      <c r="C365" s="117">
        <f>'Initial Client Information'!C365</f>
        <v>0</v>
      </c>
      <c r="D365" s="118">
        <f>'Initial Client Information'!D365</f>
        <v>0</v>
      </c>
      <c r="E365" s="130">
        <f>'Initial Client Information'!E365</f>
        <v>0</v>
      </c>
      <c r="F365" s="140"/>
      <c r="G365" s="136"/>
      <c r="H365" s="136"/>
      <c r="I365" s="142"/>
      <c r="J365" s="176">
        <f>'Discharge Information'!F365</f>
        <v>0</v>
      </c>
      <c r="K365" s="87"/>
    </row>
    <row r="366" spans="1:11" ht="60" customHeight="1" x14ac:dyDescent="0.25">
      <c r="A366" s="1">
        <f t="shared" si="5"/>
        <v>354</v>
      </c>
      <c r="B366" s="116">
        <f>'Initial Client Information'!B366</f>
        <v>0</v>
      </c>
      <c r="C366" s="117">
        <f>'Initial Client Information'!C366</f>
        <v>0</v>
      </c>
      <c r="D366" s="118">
        <f>'Initial Client Information'!D366</f>
        <v>0</v>
      </c>
      <c r="E366" s="130">
        <f>'Initial Client Information'!E366</f>
        <v>0</v>
      </c>
      <c r="F366" s="140"/>
      <c r="G366" s="136"/>
      <c r="H366" s="136"/>
      <c r="I366" s="142"/>
      <c r="J366" s="176">
        <f>'Discharge Information'!F366</f>
        <v>0</v>
      </c>
      <c r="K366" s="87"/>
    </row>
    <row r="367" spans="1:11" ht="60" customHeight="1" x14ac:dyDescent="0.25">
      <c r="A367" s="1">
        <f t="shared" si="5"/>
        <v>355</v>
      </c>
      <c r="B367" s="116">
        <f>'Initial Client Information'!B367</f>
        <v>0</v>
      </c>
      <c r="C367" s="117">
        <f>'Initial Client Information'!C367</f>
        <v>0</v>
      </c>
      <c r="D367" s="118">
        <f>'Initial Client Information'!D367</f>
        <v>0</v>
      </c>
      <c r="E367" s="130">
        <f>'Initial Client Information'!E367</f>
        <v>0</v>
      </c>
      <c r="F367" s="140"/>
      <c r="G367" s="136"/>
      <c r="H367" s="136"/>
      <c r="I367" s="142"/>
      <c r="J367" s="176">
        <f>'Discharge Information'!F367</f>
        <v>0</v>
      </c>
      <c r="K367" s="87"/>
    </row>
    <row r="368" spans="1:11" ht="60" customHeight="1" x14ac:dyDescent="0.25">
      <c r="A368" s="1">
        <f t="shared" si="5"/>
        <v>356</v>
      </c>
      <c r="B368" s="116">
        <f>'Initial Client Information'!B368</f>
        <v>0</v>
      </c>
      <c r="C368" s="117">
        <f>'Initial Client Information'!C368</f>
        <v>0</v>
      </c>
      <c r="D368" s="118">
        <f>'Initial Client Information'!D368</f>
        <v>0</v>
      </c>
      <c r="E368" s="130">
        <f>'Initial Client Information'!E368</f>
        <v>0</v>
      </c>
      <c r="F368" s="140"/>
      <c r="G368" s="136"/>
      <c r="H368" s="136"/>
      <c r="I368" s="142"/>
      <c r="J368" s="176">
        <f>'Discharge Information'!F368</f>
        <v>0</v>
      </c>
      <c r="K368" s="87"/>
    </row>
    <row r="369" spans="1:11" ht="60" customHeight="1" x14ac:dyDescent="0.25">
      <c r="A369" s="1">
        <f t="shared" si="5"/>
        <v>357</v>
      </c>
      <c r="B369" s="116">
        <f>'Initial Client Information'!B369</f>
        <v>0</v>
      </c>
      <c r="C369" s="117">
        <f>'Initial Client Information'!C369</f>
        <v>0</v>
      </c>
      <c r="D369" s="118">
        <f>'Initial Client Information'!D369</f>
        <v>0</v>
      </c>
      <c r="E369" s="130">
        <f>'Initial Client Information'!E369</f>
        <v>0</v>
      </c>
      <c r="F369" s="140"/>
      <c r="G369" s="136"/>
      <c r="H369" s="136"/>
      <c r="I369" s="142"/>
      <c r="J369" s="176">
        <f>'Discharge Information'!F369</f>
        <v>0</v>
      </c>
      <c r="K369" s="87"/>
    </row>
    <row r="370" spans="1:11" ht="60" customHeight="1" x14ac:dyDescent="0.25">
      <c r="A370" s="1">
        <f t="shared" si="5"/>
        <v>358</v>
      </c>
      <c r="B370" s="116">
        <f>'Initial Client Information'!B370</f>
        <v>0</v>
      </c>
      <c r="C370" s="117">
        <f>'Initial Client Information'!C370</f>
        <v>0</v>
      </c>
      <c r="D370" s="118">
        <f>'Initial Client Information'!D370</f>
        <v>0</v>
      </c>
      <c r="E370" s="130">
        <f>'Initial Client Information'!E370</f>
        <v>0</v>
      </c>
      <c r="F370" s="140"/>
      <c r="G370" s="136"/>
      <c r="H370" s="136"/>
      <c r="I370" s="142"/>
      <c r="J370" s="176">
        <f>'Discharge Information'!F370</f>
        <v>0</v>
      </c>
      <c r="K370" s="87"/>
    </row>
    <row r="371" spans="1:11" ht="60" customHeight="1" x14ac:dyDescent="0.25">
      <c r="A371" s="1">
        <f t="shared" si="5"/>
        <v>359</v>
      </c>
      <c r="B371" s="116">
        <f>'Initial Client Information'!B371</f>
        <v>0</v>
      </c>
      <c r="C371" s="117">
        <f>'Initial Client Information'!C371</f>
        <v>0</v>
      </c>
      <c r="D371" s="118">
        <f>'Initial Client Information'!D371</f>
        <v>0</v>
      </c>
      <c r="E371" s="130">
        <f>'Initial Client Information'!E371</f>
        <v>0</v>
      </c>
      <c r="F371" s="140"/>
      <c r="G371" s="136"/>
      <c r="H371" s="136"/>
      <c r="I371" s="142"/>
      <c r="J371" s="176">
        <f>'Discharge Information'!F371</f>
        <v>0</v>
      </c>
      <c r="K371" s="87"/>
    </row>
    <row r="372" spans="1:11" ht="60" customHeight="1" x14ac:dyDescent="0.25">
      <c r="A372" s="1">
        <f t="shared" si="5"/>
        <v>360</v>
      </c>
      <c r="B372" s="116">
        <f>'Initial Client Information'!B372</f>
        <v>0</v>
      </c>
      <c r="C372" s="117">
        <f>'Initial Client Information'!C372</f>
        <v>0</v>
      </c>
      <c r="D372" s="118">
        <f>'Initial Client Information'!D372</f>
        <v>0</v>
      </c>
      <c r="E372" s="130">
        <f>'Initial Client Information'!E372</f>
        <v>0</v>
      </c>
      <c r="F372" s="140"/>
      <c r="G372" s="136"/>
      <c r="H372" s="136"/>
      <c r="I372" s="142"/>
      <c r="J372" s="176">
        <f>'Discharge Information'!F372</f>
        <v>0</v>
      </c>
      <c r="K372" s="87"/>
    </row>
    <row r="373" spans="1:11" ht="60" customHeight="1" x14ac:dyDescent="0.25">
      <c r="A373" s="1">
        <f t="shared" si="5"/>
        <v>361</v>
      </c>
      <c r="B373" s="116">
        <f>'Initial Client Information'!B373</f>
        <v>0</v>
      </c>
      <c r="C373" s="117">
        <f>'Initial Client Information'!C373</f>
        <v>0</v>
      </c>
      <c r="D373" s="118">
        <f>'Initial Client Information'!D373</f>
        <v>0</v>
      </c>
      <c r="E373" s="130">
        <f>'Initial Client Information'!E373</f>
        <v>0</v>
      </c>
      <c r="F373" s="140"/>
      <c r="G373" s="136"/>
      <c r="H373" s="136"/>
      <c r="I373" s="142"/>
      <c r="J373" s="176">
        <f>'Discharge Information'!F373</f>
        <v>0</v>
      </c>
      <c r="K373" s="87"/>
    </row>
    <row r="374" spans="1:11" ht="60" customHeight="1" x14ac:dyDescent="0.25">
      <c r="A374" s="1">
        <f t="shared" si="5"/>
        <v>362</v>
      </c>
      <c r="B374" s="116">
        <f>'Initial Client Information'!B374</f>
        <v>0</v>
      </c>
      <c r="C374" s="117">
        <f>'Initial Client Information'!C374</f>
        <v>0</v>
      </c>
      <c r="D374" s="118">
        <f>'Initial Client Information'!D374</f>
        <v>0</v>
      </c>
      <c r="E374" s="130">
        <f>'Initial Client Information'!E374</f>
        <v>0</v>
      </c>
      <c r="F374" s="140"/>
      <c r="G374" s="136"/>
      <c r="H374" s="136"/>
      <c r="I374" s="142"/>
      <c r="J374" s="176">
        <f>'Discharge Information'!F374</f>
        <v>0</v>
      </c>
      <c r="K374" s="87"/>
    </row>
    <row r="375" spans="1:11" ht="60" customHeight="1" x14ac:dyDescent="0.25">
      <c r="A375" s="1">
        <f t="shared" si="5"/>
        <v>363</v>
      </c>
      <c r="B375" s="116">
        <f>'Initial Client Information'!B375</f>
        <v>0</v>
      </c>
      <c r="C375" s="117">
        <f>'Initial Client Information'!C375</f>
        <v>0</v>
      </c>
      <c r="D375" s="118">
        <f>'Initial Client Information'!D375</f>
        <v>0</v>
      </c>
      <c r="E375" s="130">
        <f>'Initial Client Information'!E375</f>
        <v>0</v>
      </c>
      <c r="F375" s="140"/>
      <c r="G375" s="136"/>
      <c r="H375" s="136"/>
      <c r="I375" s="142"/>
      <c r="J375" s="176">
        <f>'Discharge Information'!F375</f>
        <v>0</v>
      </c>
      <c r="K375" s="87"/>
    </row>
    <row r="376" spans="1:11" ht="60" customHeight="1" x14ac:dyDescent="0.25">
      <c r="A376" s="1">
        <f t="shared" si="5"/>
        <v>364</v>
      </c>
      <c r="B376" s="116">
        <f>'Initial Client Information'!B376</f>
        <v>0</v>
      </c>
      <c r="C376" s="117">
        <f>'Initial Client Information'!C376</f>
        <v>0</v>
      </c>
      <c r="D376" s="118">
        <f>'Initial Client Information'!D376</f>
        <v>0</v>
      </c>
      <c r="E376" s="130">
        <f>'Initial Client Information'!E376</f>
        <v>0</v>
      </c>
      <c r="F376" s="140"/>
      <c r="G376" s="136"/>
      <c r="H376" s="136"/>
      <c r="I376" s="142"/>
      <c r="J376" s="176">
        <f>'Discharge Information'!F376</f>
        <v>0</v>
      </c>
      <c r="K376" s="87"/>
    </row>
    <row r="377" spans="1:11" ht="60" customHeight="1" x14ac:dyDescent="0.25">
      <c r="A377" s="1">
        <f t="shared" si="5"/>
        <v>365</v>
      </c>
      <c r="B377" s="116">
        <f>'Initial Client Information'!B377</f>
        <v>0</v>
      </c>
      <c r="C377" s="117">
        <f>'Initial Client Information'!C377</f>
        <v>0</v>
      </c>
      <c r="D377" s="118">
        <f>'Initial Client Information'!D377</f>
        <v>0</v>
      </c>
      <c r="E377" s="130">
        <f>'Initial Client Information'!E377</f>
        <v>0</v>
      </c>
      <c r="F377" s="140"/>
      <c r="G377" s="136"/>
      <c r="H377" s="136"/>
      <c r="I377" s="142"/>
      <c r="J377" s="176">
        <f>'Discharge Information'!F377</f>
        <v>0</v>
      </c>
      <c r="K377" s="87"/>
    </row>
    <row r="378" spans="1:11" ht="60" customHeight="1" x14ac:dyDescent="0.25">
      <c r="A378" s="1">
        <f t="shared" si="5"/>
        <v>366</v>
      </c>
      <c r="B378" s="116">
        <f>'Initial Client Information'!B378</f>
        <v>0</v>
      </c>
      <c r="C378" s="117">
        <f>'Initial Client Information'!C378</f>
        <v>0</v>
      </c>
      <c r="D378" s="118">
        <f>'Initial Client Information'!D378</f>
        <v>0</v>
      </c>
      <c r="E378" s="130">
        <f>'Initial Client Information'!E378</f>
        <v>0</v>
      </c>
      <c r="F378" s="140"/>
      <c r="G378" s="136"/>
      <c r="H378" s="136"/>
      <c r="I378" s="142"/>
      <c r="J378" s="176">
        <f>'Discharge Information'!F378</f>
        <v>0</v>
      </c>
      <c r="K378" s="87"/>
    </row>
    <row r="379" spans="1:11" ht="60" customHeight="1" x14ac:dyDescent="0.25">
      <c r="A379" s="1">
        <f t="shared" si="5"/>
        <v>367</v>
      </c>
      <c r="B379" s="116">
        <f>'Initial Client Information'!B379</f>
        <v>0</v>
      </c>
      <c r="C379" s="117">
        <f>'Initial Client Information'!C379</f>
        <v>0</v>
      </c>
      <c r="D379" s="118">
        <f>'Initial Client Information'!D379</f>
        <v>0</v>
      </c>
      <c r="E379" s="130">
        <f>'Initial Client Information'!E379</f>
        <v>0</v>
      </c>
      <c r="F379" s="140"/>
      <c r="G379" s="136"/>
      <c r="H379" s="136"/>
      <c r="I379" s="142"/>
      <c r="J379" s="176">
        <f>'Discharge Information'!F379</f>
        <v>0</v>
      </c>
      <c r="K379" s="87"/>
    </row>
    <row r="380" spans="1:11" ht="60" customHeight="1" x14ac:dyDescent="0.25">
      <c r="A380" s="1">
        <f t="shared" si="5"/>
        <v>368</v>
      </c>
      <c r="B380" s="116">
        <f>'Initial Client Information'!B380</f>
        <v>0</v>
      </c>
      <c r="C380" s="117">
        <f>'Initial Client Information'!C380</f>
        <v>0</v>
      </c>
      <c r="D380" s="118">
        <f>'Initial Client Information'!D380</f>
        <v>0</v>
      </c>
      <c r="E380" s="130">
        <f>'Initial Client Information'!E380</f>
        <v>0</v>
      </c>
      <c r="F380" s="140"/>
      <c r="G380" s="136"/>
      <c r="H380" s="136"/>
      <c r="I380" s="142"/>
      <c r="J380" s="176">
        <f>'Discharge Information'!F380</f>
        <v>0</v>
      </c>
      <c r="K380" s="87"/>
    </row>
    <row r="381" spans="1:11" ht="60" customHeight="1" x14ac:dyDescent="0.25">
      <c r="A381" s="1">
        <f t="shared" si="5"/>
        <v>369</v>
      </c>
      <c r="B381" s="116">
        <f>'Initial Client Information'!B381</f>
        <v>0</v>
      </c>
      <c r="C381" s="117">
        <f>'Initial Client Information'!C381</f>
        <v>0</v>
      </c>
      <c r="D381" s="118">
        <f>'Initial Client Information'!D381</f>
        <v>0</v>
      </c>
      <c r="E381" s="130">
        <f>'Initial Client Information'!E381</f>
        <v>0</v>
      </c>
      <c r="F381" s="140"/>
      <c r="G381" s="136"/>
      <c r="H381" s="136"/>
      <c r="I381" s="142"/>
      <c r="J381" s="176">
        <f>'Discharge Information'!F381</f>
        <v>0</v>
      </c>
      <c r="K381" s="87"/>
    </row>
    <row r="382" spans="1:11" ht="60" customHeight="1" x14ac:dyDescent="0.25">
      <c r="A382" s="1">
        <f t="shared" si="5"/>
        <v>370</v>
      </c>
      <c r="B382" s="116">
        <f>'Initial Client Information'!B382</f>
        <v>0</v>
      </c>
      <c r="C382" s="117">
        <f>'Initial Client Information'!C382</f>
        <v>0</v>
      </c>
      <c r="D382" s="118">
        <f>'Initial Client Information'!D382</f>
        <v>0</v>
      </c>
      <c r="E382" s="130">
        <f>'Initial Client Information'!E382</f>
        <v>0</v>
      </c>
      <c r="F382" s="140"/>
      <c r="G382" s="136"/>
      <c r="H382" s="136"/>
      <c r="I382" s="142"/>
      <c r="J382" s="176">
        <f>'Discharge Information'!F382</f>
        <v>0</v>
      </c>
      <c r="K382" s="87"/>
    </row>
    <row r="383" spans="1:11" ht="60" customHeight="1" x14ac:dyDescent="0.25">
      <c r="A383" s="1">
        <f t="shared" si="5"/>
        <v>371</v>
      </c>
      <c r="B383" s="116">
        <f>'Initial Client Information'!B383</f>
        <v>0</v>
      </c>
      <c r="C383" s="117">
        <f>'Initial Client Information'!C383</f>
        <v>0</v>
      </c>
      <c r="D383" s="118">
        <f>'Initial Client Information'!D383</f>
        <v>0</v>
      </c>
      <c r="E383" s="130">
        <f>'Initial Client Information'!E383</f>
        <v>0</v>
      </c>
      <c r="F383" s="140"/>
      <c r="G383" s="136"/>
      <c r="H383" s="136"/>
      <c r="I383" s="142"/>
      <c r="J383" s="176">
        <f>'Discharge Information'!F383</f>
        <v>0</v>
      </c>
      <c r="K383" s="87"/>
    </row>
    <row r="384" spans="1:11" ht="60" customHeight="1" x14ac:dyDescent="0.25">
      <c r="A384" s="1">
        <f t="shared" si="5"/>
        <v>372</v>
      </c>
      <c r="B384" s="116">
        <f>'Initial Client Information'!B384</f>
        <v>0</v>
      </c>
      <c r="C384" s="117">
        <f>'Initial Client Information'!C384</f>
        <v>0</v>
      </c>
      <c r="D384" s="118">
        <f>'Initial Client Information'!D384</f>
        <v>0</v>
      </c>
      <c r="E384" s="130">
        <f>'Initial Client Information'!E384</f>
        <v>0</v>
      </c>
      <c r="F384" s="140"/>
      <c r="G384" s="136"/>
      <c r="H384" s="136"/>
      <c r="I384" s="142"/>
      <c r="J384" s="176">
        <f>'Discharge Information'!F384</f>
        <v>0</v>
      </c>
      <c r="K384" s="87"/>
    </row>
    <row r="385" spans="1:11" ht="60" customHeight="1" x14ac:dyDescent="0.25">
      <c r="A385" s="1">
        <f t="shared" si="5"/>
        <v>373</v>
      </c>
      <c r="B385" s="116">
        <f>'Initial Client Information'!B385</f>
        <v>0</v>
      </c>
      <c r="C385" s="117">
        <f>'Initial Client Information'!C385</f>
        <v>0</v>
      </c>
      <c r="D385" s="118">
        <f>'Initial Client Information'!D385</f>
        <v>0</v>
      </c>
      <c r="E385" s="130">
        <f>'Initial Client Information'!E385</f>
        <v>0</v>
      </c>
      <c r="F385" s="140"/>
      <c r="G385" s="136"/>
      <c r="H385" s="136"/>
      <c r="I385" s="142"/>
      <c r="J385" s="176">
        <f>'Discharge Information'!F385</f>
        <v>0</v>
      </c>
      <c r="K385" s="87"/>
    </row>
    <row r="386" spans="1:11" ht="60" customHeight="1" x14ac:dyDescent="0.25">
      <c r="A386" s="1">
        <f t="shared" si="5"/>
        <v>374</v>
      </c>
      <c r="B386" s="116">
        <f>'Initial Client Information'!B386</f>
        <v>0</v>
      </c>
      <c r="C386" s="117">
        <f>'Initial Client Information'!C386</f>
        <v>0</v>
      </c>
      <c r="D386" s="118">
        <f>'Initial Client Information'!D386</f>
        <v>0</v>
      </c>
      <c r="E386" s="130">
        <f>'Initial Client Information'!E386</f>
        <v>0</v>
      </c>
      <c r="F386" s="140"/>
      <c r="G386" s="136"/>
      <c r="H386" s="136"/>
      <c r="I386" s="142"/>
      <c r="J386" s="176">
        <f>'Discharge Information'!F386</f>
        <v>0</v>
      </c>
      <c r="K386" s="87"/>
    </row>
    <row r="387" spans="1:11" ht="60" customHeight="1" x14ac:dyDescent="0.25">
      <c r="A387" s="1">
        <f t="shared" si="5"/>
        <v>375</v>
      </c>
      <c r="B387" s="116">
        <f>'Initial Client Information'!B387</f>
        <v>0</v>
      </c>
      <c r="C387" s="117">
        <f>'Initial Client Information'!C387</f>
        <v>0</v>
      </c>
      <c r="D387" s="118">
        <f>'Initial Client Information'!D387</f>
        <v>0</v>
      </c>
      <c r="E387" s="130">
        <f>'Initial Client Information'!E387</f>
        <v>0</v>
      </c>
      <c r="F387" s="140"/>
      <c r="G387" s="136"/>
      <c r="H387" s="136"/>
      <c r="I387" s="142"/>
      <c r="J387" s="176">
        <f>'Discharge Information'!F387</f>
        <v>0</v>
      </c>
      <c r="K387" s="87"/>
    </row>
    <row r="388" spans="1:11" ht="60" customHeight="1" x14ac:dyDescent="0.25">
      <c r="A388" s="1">
        <f t="shared" si="5"/>
        <v>376</v>
      </c>
      <c r="B388" s="116">
        <f>'Initial Client Information'!B388</f>
        <v>0</v>
      </c>
      <c r="C388" s="117">
        <f>'Initial Client Information'!C388</f>
        <v>0</v>
      </c>
      <c r="D388" s="118">
        <f>'Initial Client Information'!D388</f>
        <v>0</v>
      </c>
      <c r="E388" s="130">
        <f>'Initial Client Information'!E388</f>
        <v>0</v>
      </c>
      <c r="F388" s="140"/>
      <c r="G388" s="136"/>
      <c r="H388" s="136"/>
      <c r="I388" s="142"/>
      <c r="J388" s="176">
        <f>'Discharge Information'!F388</f>
        <v>0</v>
      </c>
      <c r="K388" s="87"/>
    </row>
    <row r="389" spans="1:11" ht="60" customHeight="1" x14ac:dyDescent="0.25">
      <c r="A389" s="1">
        <f t="shared" si="5"/>
        <v>377</v>
      </c>
      <c r="B389" s="116">
        <f>'Initial Client Information'!B389</f>
        <v>0</v>
      </c>
      <c r="C389" s="117">
        <f>'Initial Client Information'!C389</f>
        <v>0</v>
      </c>
      <c r="D389" s="118">
        <f>'Initial Client Information'!D389</f>
        <v>0</v>
      </c>
      <c r="E389" s="130">
        <f>'Initial Client Information'!E389</f>
        <v>0</v>
      </c>
      <c r="F389" s="140"/>
      <c r="G389" s="136"/>
      <c r="H389" s="136"/>
      <c r="I389" s="142"/>
      <c r="J389" s="176">
        <f>'Discharge Information'!F389</f>
        <v>0</v>
      </c>
      <c r="K389" s="87"/>
    </row>
    <row r="390" spans="1:11" ht="60" customHeight="1" x14ac:dyDescent="0.25">
      <c r="A390" s="1">
        <f t="shared" si="5"/>
        <v>378</v>
      </c>
      <c r="B390" s="116">
        <f>'Initial Client Information'!B390</f>
        <v>0</v>
      </c>
      <c r="C390" s="117">
        <f>'Initial Client Information'!C390</f>
        <v>0</v>
      </c>
      <c r="D390" s="118">
        <f>'Initial Client Information'!D390</f>
        <v>0</v>
      </c>
      <c r="E390" s="130">
        <f>'Initial Client Information'!E390</f>
        <v>0</v>
      </c>
      <c r="F390" s="140"/>
      <c r="G390" s="136"/>
      <c r="H390" s="136"/>
      <c r="I390" s="142"/>
      <c r="J390" s="176">
        <f>'Discharge Information'!F390</f>
        <v>0</v>
      </c>
      <c r="K390" s="87"/>
    </row>
    <row r="391" spans="1:11" ht="60" customHeight="1" x14ac:dyDescent="0.25">
      <c r="A391" s="1">
        <f t="shared" si="5"/>
        <v>379</v>
      </c>
      <c r="B391" s="116">
        <f>'Initial Client Information'!B391</f>
        <v>0</v>
      </c>
      <c r="C391" s="117">
        <f>'Initial Client Information'!C391</f>
        <v>0</v>
      </c>
      <c r="D391" s="118">
        <f>'Initial Client Information'!D391</f>
        <v>0</v>
      </c>
      <c r="E391" s="130">
        <f>'Initial Client Information'!E391</f>
        <v>0</v>
      </c>
      <c r="F391" s="140"/>
      <c r="G391" s="136"/>
      <c r="H391" s="136"/>
      <c r="I391" s="142"/>
      <c r="J391" s="176">
        <f>'Discharge Information'!F391</f>
        <v>0</v>
      </c>
      <c r="K391" s="87"/>
    </row>
    <row r="392" spans="1:11" ht="60" customHeight="1" x14ac:dyDescent="0.25">
      <c r="A392" s="1">
        <f t="shared" si="5"/>
        <v>380</v>
      </c>
      <c r="B392" s="116">
        <f>'Initial Client Information'!B392</f>
        <v>0</v>
      </c>
      <c r="C392" s="117">
        <f>'Initial Client Information'!C392</f>
        <v>0</v>
      </c>
      <c r="D392" s="118">
        <f>'Initial Client Information'!D392</f>
        <v>0</v>
      </c>
      <c r="E392" s="130">
        <f>'Initial Client Information'!E392</f>
        <v>0</v>
      </c>
      <c r="F392" s="140"/>
      <c r="G392" s="136"/>
      <c r="H392" s="136"/>
      <c r="I392" s="142"/>
      <c r="J392" s="176">
        <f>'Discharge Information'!F392</f>
        <v>0</v>
      </c>
      <c r="K392" s="87"/>
    </row>
    <row r="393" spans="1:11" ht="60" customHeight="1" x14ac:dyDescent="0.25">
      <c r="A393" s="1">
        <f t="shared" si="5"/>
        <v>381</v>
      </c>
      <c r="B393" s="116">
        <f>'Initial Client Information'!B393</f>
        <v>0</v>
      </c>
      <c r="C393" s="117">
        <f>'Initial Client Information'!C393</f>
        <v>0</v>
      </c>
      <c r="D393" s="118">
        <f>'Initial Client Information'!D393</f>
        <v>0</v>
      </c>
      <c r="E393" s="130">
        <f>'Initial Client Information'!E393</f>
        <v>0</v>
      </c>
      <c r="F393" s="140"/>
      <c r="G393" s="136"/>
      <c r="H393" s="136"/>
      <c r="I393" s="142"/>
      <c r="J393" s="176">
        <f>'Discharge Information'!F393</f>
        <v>0</v>
      </c>
      <c r="K393" s="87"/>
    </row>
    <row r="394" spans="1:11" ht="60" customHeight="1" x14ac:dyDescent="0.25">
      <c r="A394" s="1">
        <f t="shared" si="5"/>
        <v>382</v>
      </c>
      <c r="B394" s="116">
        <f>'Initial Client Information'!B394</f>
        <v>0</v>
      </c>
      <c r="C394" s="117">
        <f>'Initial Client Information'!C394</f>
        <v>0</v>
      </c>
      <c r="D394" s="118">
        <f>'Initial Client Information'!D394</f>
        <v>0</v>
      </c>
      <c r="E394" s="130">
        <f>'Initial Client Information'!E394</f>
        <v>0</v>
      </c>
      <c r="F394" s="140"/>
      <c r="G394" s="136"/>
      <c r="H394" s="136"/>
      <c r="I394" s="142"/>
      <c r="J394" s="176">
        <f>'Discharge Information'!F394</f>
        <v>0</v>
      </c>
      <c r="K394" s="87"/>
    </row>
    <row r="395" spans="1:11" ht="60" customHeight="1" x14ac:dyDescent="0.25">
      <c r="A395" s="1">
        <f t="shared" si="5"/>
        <v>383</v>
      </c>
      <c r="B395" s="116">
        <f>'Initial Client Information'!B395</f>
        <v>0</v>
      </c>
      <c r="C395" s="117">
        <f>'Initial Client Information'!C395</f>
        <v>0</v>
      </c>
      <c r="D395" s="118">
        <f>'Initial Client Information'!D395</f>
        <v>0</v>
      </c>
      <c r="E395" s="130">
        <f>'Initial Client Information'!E395</f>
        <v>0</v>
      </c>
      <c r="F395" s="140"/>
      <c r="G395" s="136"/>
      <c r="H395" s="136"/>
      <c r="I395" s="142"/>
      <c r="J395" s="176">
        <f>'Discharge Information'!F395</f>
        <v>0</v>
      </c>
      <c r="K395" s="87"/>
    </row>
    <row r="396" spans="1:11" ht="60" customHeight="1" x14ac:dyDescent="0.25">
      <c r="A396" s="1">
        <f t="shared" si="5"/>
        <v>384</v>
      </c>
      <c r="B396" s="116">
        <f>'Initial Client Information'!B396</f>
        <v>0</v>
      </c>
      <c r="C396" s="117">
        <f>'Initial Client Information'!C396</f>
        <v>0</v>
      </c>
      <c r="D396" s="118">
        <f>'Initial Client Information'!D396</f>
        <v>0</v>
      </c>
      <c r="E396" s="130">
        <f>'Initial Client Information'!E396</f>
        <v>0</v>
      </c>
      <c r="F396" s="140"/>
      <c r="G396" s="136"/>
      <c r="H396" s="136"/>
      <c r="I396" s="142"/>
      <c r="J396" s="176">
        <f>'Discharge Information'!F396</f>
        <v>0</v>
      </c>
      <c r="K396" s="87"/>
    </row>
    <row r="397" spans="1:11" ht="60" customHeight="1" x14ac:dyDescent="0.25">
      <c r="A397" s="1">
        <f t="shared" si="5"/>
        <v>385</v>
      </c>
      <c r="B397" s="116">
        <f>'Initial Client Information'!B397</f>
        <v>0</v>
      </c>
      <c r="C397" s="117">
        <f>'Initial Client Information'!C397</f>
        <v>0</v>
      </c>
      <c r="D397" s="118">
        <f>'Initial Client Information'!D397</f>
        <v>0</v>
      </c>
      <c r="E397" s="130">
        <f>'Initial Client Information'!E397</f>
        <v>0</v>
      </c>
      <c r="F397" s="140"/>
      <c r="G397" s="136"/>
      <c r="H397" s="136"/>
      <c r="I397" s="142"/>
      <c r="J397" s="176">
        <f>'Discharge Information'!F397</f>
        <v>0</v>
      </c>
      <c r="K397" s="87"/>
    </row>
    <row r="398" spans="1:11" ht="60" customHeight="1" x14ac:dyDescent="0.25">
      <c r="A398" s="1">
        <f t="shared" ref="A398:A461" si="6">ROW(A386)</f>
        <v>386</v>
      </c>
      <c r="B398" s="116">
        <f>'Initial Client Information'!B398</f>
        <v>0</v>
      </c>
      <c r="C398" s="117">
        <f>'Initial Client Information'!C398</f>
        <v>0</v>
      </c>
      <c r="D398" s="118">
        <f>'Initial Client Information'!D398</f>
        <v>0</v>
      </c>
      <c r="E398" s="130">
        <f>'Initial Client Information'!E398</f>
        <v>0</v>
      </c>
      <c r="F398" s="140"/>
      <c r="G398" s="136"/>
      <c r="H398" s="136"/>
      <c r="I398" s="142"/>
      <c r="J398" s="176">
        <f>'Discharge Information'!F398</f>
        <v>0</v>
      </c>
      <c r="K398" s="87"/>
    </row>
    <row r="399" spans="1:11" ht="60" customHeight="1" x14ac:dyDescent="0.25">
      <c r="A399" s="1">
        <f t="shared" si="6"/>
        <v>387</v>
      </c>
      <c r="B399" s="116">
        <f>'Initial Client Information'!B399</f>
        <v>0</v>
      </c>
      <c r="C399" s="117">
        <f>'Initial Client Information'!C399</f>
        <v>0</v>
      </c>
      <c r="D399" s="118">
        <f>'Initial Client Information'!D399</f>
        <v>0</v>
      </c>
      <c r="E399" s="130">
        <f>'Initial Client Information'!E399</f>
        <v>0</v>
      </c>
      <c r="F399" s="140"/>
      <c r="G399" s="136"/>
      <c r="H399" s="136"/>
      <c r="I399" s="142"/>
      <c r="J399" s="176">
        <f>'Discharge Information'!F399</f>
        <v>0</v>
      </c>
      <c r="K399" s="87"/>
    </row>
    <row r="400" spans="1:11" ht="60" customHeight="1" x14ac:dyDescent="0.25">
      <c r="A400" s="1">
        <f t="shared" si="6"/>
        <v>388</v>
      </c>
      <c r="B400" s="116">
        <f>'Initial Client Information'!B400</f>
        <v>0</v>
      </c>
      <c r="C400" s="117">
        <f>'Initial Client Information'!C400</f>
        <v>0</v>
      </c>
      <c r="D400" s="118">
        <f>'Initial Client Information'!D400</f>
        <v>0</v>
      </c>
      <c r="E400" s="130">
        <f>'Initial Client Information'!E400</f>
        <v>0</v>
      </c>
      <c r="F400" s="140"/>
      <c r="G400" s="136"/>
      <c r="H400" s="136"/>
      <c r="I400" s="142"/>
      <c r="J400" s="176">
        <f>'Discharge Information'!F400</f>
        <v>0</v>
      </c>
      <c r="K400" s="87"/>
    </row>
    <row r="401" spans="1:11" ht="60" customHeight="1" x14ac:dyDescent="0.25">
      <c r="A401" s="1">
        <f t="shared" si="6"/>
        <v>389</v>
      </c>
      <c r="B401" s="116">
        <f>'Initial Client Information'!B401</f>
        <v>0</v>
      </c>
      <c r="C401" s="117">
        <f>'Initial Client Information'!C401</f>
        <v>0</v>
      </c>
      <c r="D401" s="118">
        <f>'Initial Client Information'!D401</f>
        <v>0</v>
      </c>
      <c r="E401" s="130">
        <f>'Initial Client Information'!E401</f>
        <v>0</v>
      </c>
      <c r="F401" s="140"/>
      <c r="G401" s="136"/>
      <c r="H401" s="136"/>
      <c r="I401" s="142"/>
      <c r="J401" s="176">
        <f>'Discharge Information'!F401</f>
        <v>0</v>
      </c>
      <c r="K401" s="87"/>
    </row>
    <row r="402" spans="1:11" ht="60" customHeight="1" x14ac:dyDescent="0.25">
      <c r="A402" s="1">
        <f t="shared" si="6"/>
        <v>390</v>
      </c>
      <c r="B402" s="116">
        <f>'Initial Client Information'!B402</f>
        <v>0</v>
      </c>
      <c r="C402" s="117">
        <f>'Initial Client Information'!C402</f>
        <v>0</v>
      </c>
      <c r="D402" s="118">
        <f>'Initial Client Information'!D402</f>
        <v>0</v>
      </c>
      <c r="E402" s="130">
        <f>'Initial Client Information'!E402</f>
        <v>0</v>
      </c>
      <c r="F402" s="140"/>
      <c r="G402" s="136"/>
      <c r="H402" s="136"/>
      <c r="I402" s="142"/>
      <c r="J402" s="176">
        <f>'Discharge Information'!F402</f>
        <v>0</v>
      </c>
      <c r="K402" s="87"/>
    </row>
    <row r="403" spans="1:11" ht="60" customHeight="1" x14ac:dyDescent="0.25">
      <c r="A403" s="1">
        <f t="shared" si="6"/>
        <v>391</v>
      </c>
      <c r="B403" s="116">
        <f>'Initial Client Information'!B403</f>
        <v>0</v>
      </c>
      <c r="C403" s="117">
        <f>'Initial Client Information'!C403</f>
        <v>0</v>
      </c>
      <c r="D403" s="118">
        <f>'Initial Client Information'!D403</f>
        <v>0</v>
      </c>
      <c r="E403" s="130">
        <f>'Initial Client Information'!E403</f>
        <v>0</v>
      </c>
      <c r="F403" s="140"/>
      <c r="G403" s="136"/>
      <c r="H403" s="136"/>
      <c r="I403" s="142"/>
      <c r="J403" s="176">
        <f>'Discharge Information'!F403</f>
        <v>0</v>
      </c>
      <c r="K403" s="87"/>
    </row>
    <row r="404" spans="1:11" ht="60" customHeight="1" x14ac:dyDescent="0.25">
      <c r="A404" s="1">
        <f t="shared" si="6"/>
        <v>392</v>
      </c>
      <c r="B404" s="116">
        <f>'Initial Client Information'!B404</f>
        <v>0</v>
      </c>
      <c r="C404" s="117">
        <f>'Initial Client Information'!C404</f>
        <v>0</v>
      </c>
      <c r="D404" s="118">
        <f>'Initial Client Information'!D404</f>
        <v>0</v>
      </c>
      <c r="E404" s="130">
        <f>'Initial Client Information'!E404</f>
        <v>0</v>
      </c>
      <c r="F404" s="140"/>
      <c r="G404" s="136"/>
      <c r="H404" s="136"/>
      <c r="I404" s="142"/>
      <c r="J404" s="176">
        <f>'Discharge Information'!F404</f>
        <v>0</v>
      </c>
      <c r="K404" s="87"/>
    </row>
    <row r="405" spans="1:11" ht="60" customHeight="1" x14ac:dyDescent="0.25">
      <c r="A405" s="1">
        <f t="shared" si="6"/>
        <v>393</v>
      </c>
      <c r="B405" s="116">
        <f>'Initial Client Information'!B405</f>
        <v>0</v>
      </c>
      <c r="C405" s="117">
        <f>'Initial Client Information'!C405</f>
        <v>0</v>
      </c>
      <c r="D405" s="118">
        <f>'Initial Client Information'!D405</f>
        <v>0</v>
      </c>
      <c r="E405" s="130">
        <f>'Initial Client Information'!E405</f>
        <v>0</v>
      </c>
      <c r="F405" s="140"/>
      <c r="G405" s="136"/>
      <c r="H405" s="136"/>
      <c r="I405" s="142"/>
      <c r="J405" s="176">
        <f>'Discharge Information'!F405</f>
        <v>0</v>
      </c>
      <c r="K405" s="87"/>
    </row>
    <row r="406" spans="1:11" ht="60" customHeight="1" x14ac:dyDescent="0.25">
      <c r="A406" s="1">
        <f t="shared" si="6"/>
        <v>394</v>
      </c>
      <c r="B406" s="116">
        <f>'Initial Client Information'!B406</f>
        <v>0</v>
      </c>
      <c r="C406" s="117">
        <f>'Initial Client Information'!C406</f>
        <v>0</v>
      </c>
      <c r="D406" s="118">
        <f>'Initial Client Information'!D406</f>
        <v>0</v>
      </c>
      <c r="E406" s="130">
        <f>'Initial Client Information'!E406</f>
        <v>0</v>
      </c>
      <c r="F406" s="140"/>
      <c r="G406" s="136"/>
      <c r="H406" s="136"/>
      <c r="I406" s="142"/>
      <c r="J406" s="176">
        <f>'Discharge Information'!F406</f>
        <v>0</v>
      </c>
      <c r="K406" s="87"/>
    </row>
    <row r="407" spans="1:11" ht="60" customHeight="1" x14ac:dyDescent="0.25">
      <c r="A407" s="1">
        <f t="shared" si="6"/>
        <v>395</v>
      </c>
      <c r="B407" s="116">
        <f>'Initial Client Information'!B407</f>
        <v>0</v>
      </c>
      <c r="C407" s="117">
        <f>'Initial Client Information'!C407</f>
        <v>0</v>
      </c>
      <c r="D407" s="118">
        <f>'Initial Client Information'!D407</f>
        <v>0</v>
      </c>
      <c r="E407" s="130">
        <f>'Initial Client Information'!E407</f>
        <v>0</v>
      </c>
      <c r="F407" s="140"/>
      <c r="G407" s="136"/>
      <c r="H407" s="136"/>
      <c r="I407" s="142"/>
      <c r="J407" s="176">
        <f>'Discharge Information'!F407</f>
        <v>0</v>
      </c>
      <c r="K407" s="87"/>
    </row>
    <row r="408" spans="1:11" ht="60" customHeight="1" x14ac:dyDescent="0.25">
      <c r="A408" s="1">
        <f t="shared" si="6"/>
        <v>396</v>
      </c>
      <c r="B408" s="116">
        <f>'Initial Client Information'!B408</f>
        <v>0</v>
      </c>
      <c r="C408" s="117">
        <f>'Initial Client Information'!C408</f>
        <v>0</v>
      </c>
      <c r="D408" s="118">
        <f>'Initial Client Information'!D408</f>
        <v>0</v>
      </c>
      <c r="E408" s="130">
        <f>'Initial Client Information'!E408</f>
        <v>0</v>
      </c>
      <c r="F408" s="140"/>
      <c r="G408" s="136"/>
      <c r="H408" s="136"/>
      <c r="I408" s="142"/>
      <c r="J408" s="176">
        <f>'Discharge Information'!F408</f>
        <v>0</v>
      </c>
      <c r="K408" s="87"/>
    </row>
    <row r="409" spans="1:11" ht="60" customHeight="1" x14ac:dyDescent="0.25">
      <c r="A409" s="1">
        <f t="shared" si="6"/>
        <v>397</v>
      </c>
      <c r="B409" s="116">
        <f>'Initial Client Information'!B409</f>
        <v>0</v>
      </c>
      <c r="C409" s="117">
        <f>'Initial Client Information'!C409</f>
        <v>0</v>
      </c>
      <c r="D409" s="118">
        <f>'Initial Client Information'!D409</f>
        <v>0</v>
      </c>
      <c r="E409" s="130">
        <f>'Initial Client Information'!E409</f>
        <v>0</v>
      </c>
      <c r="F409" s="140"/>
      <c r="G409" s="136"/>
      <c r="H409" s="136"/>
      <c r="I409" s="142"/>
      <c r="J409" s="176">
        <f>'Discharge Information'!F409</f>
        <v>0</v>
      </c>
      <c r="K409" s="87"/>
    </row>
    <row r="410" spans="1:11" ht="60" customHeight="1" x14ac:dyDescent="0.25">
      <c r="A410" s="1">
        <f t="shared" si="6"/>
        <v>398</v>
      </c>
      <c r="B410" s="116">
        <f>'Initial Client Information'!B410</f>
        <v>0</v>
      </c>
      <c r="C410" s="117">
        <f>'Initial Client Information'!C410</f>
        <v>0</v>
      </c>
      <c r="D410" s="118">
        <f>'Initial Client Information'!D410</f>
        <v>0</v>
      </c>
      <c r="E410" s="130">
        <f>'Initial Client Information'!E410</f>
        <v>0</v>
      </c>
      <c r="F410" s="140"/>
      <c r="G410" s="136"/>
      <c r="H410" s="136"/>
      <c r="I410" s="142"/>
      <c r="J410" s="176">
        <f>'Discharge Information'!F410</f>
        <v>0</v>
      </c>
      <c r="K410" s="87"/>
    </row>
    <row r="411" spans="1:11" ht="60" customHeight="1" x14ac:dyDescent="0.25">
      <c r="A411" s="1">
        <f t="shared" si="6"/>
        <v>399</v>
      </c>
      <c r="B411" s="116">
        <f>'Initial Client Information'!B411</f>
        <v>0</v>
      </c>
      <c r="C411" s="117">
        <f>'Initial Client Information'!C411</f>
        <v>0</v>
      </c>
      <c r="D411" s="118">
        <f>'Initial Client Information'!D411</f>
        <v>0</v>
      </c>
      <c r="E411" s="130">
        <f>'Initial Client Information'!E411</f>
        <v>0</v>
      </c>
      <c r="F411" s="140"/>
      <c r="G411" s="136"/>
      <c r="H411" s="136"/>
      <c r="I411" s="142"/>
      <c r="J411" s="176">
        <f>'Discharge Information'!F411</f>
        <v>0</v>
      </c>
      <c r="K411" s="87"/>
    </row>
    <row r="412" spans="1:11" ht="60" customHeight="1" x14ac:dyDescent="0.25">
      <c r="A412" s="1">
        <f t="shared" si="6"/>
        <v>400</v>
      </c>
      <c r="B412" s="116">
        <f>'Initial Client Information'!B412</f>
        <v>0</v>
      </c>
      <c r="C412" s="117">
        <f>'Initial Client Information'!C412</f>
        <v>0</v>
      </c>
      <c r="D412" s="118">
        <f>'Initial Client Information'!D412</f>
        <v>0</v>
      </c>
      <c r="E412" s="130">
        <f>'Initial Client Information'!E412</f>
        <v>0</v>
      </c>
      <c r="F412" s="140"/>
      <c r="G412" s="136"/>
      <c r="H412" s="136"/>
      <c r="I412" s="142"/>
      <c r="J412" s="176">
        <f>'Discharge Information'!F412</f>
        <v>0</v>
      </c>
      <c r="K412" s="87"/>
    </row>
    <row r="413" spans="1:11" ht="60" customHeight="1" x14ac:dyDescent="0.25">
      <c r="A413" s="1">
        <f t="shared" si="6"/>
        <v>401</v>
      </c>
      <c r="B413" s="116">
        <f>'Initial Client Information'!B413</f>
        <v>0</v>
      </c>
      <c r="C413" s="117">
        <f>'Initial Client Information'!C413</f>
        <v>0</v>
      </c>
      <c r="D413" s="118">
        <f>'Initial Client Information'!D413</f>
        <v>0</v>
      </c>
      <c r="E413" s="130">
        <f>'Initial Client Information'!E413</f>
        <v>0</v>
      </c>
      <c r="F413" s="140"/>
      <c r="G413" s="136"/>
      <c r="H413" s="136"/>
      <c r="I413" s="142"/>
      <c r="J413" s="176">
        <f>'Discharge Information'!F413</f>
        <v>0</v>
      </c>
      <c r="K413" s="87"/>
    </row>
    <row r="414" spans="1:11" ht="60" customHeight="1" x14ac:dyDescent="0.25">
      <c r="A414" s="1">
        <f t="shared" si="6"/>
        <v>402</v>
      </c>
      <c r="B414" s="116">
        <f>'Initial Client Information'!B414</f>
        <v>0</v>
      </c>
      <c r="C414" s="117">
        <f>'Initial Client Information'!C414</f>
        <v>0</v>
      </c>
      <c r="D414" s="118">
        <f>'Initial Client Information'!D414</f>
        <v>0</v>
      </c>
      <c r="E414" s="130">
        <f>'Initial Client Information'!E414</f>
        <v>0</v>
      </c>
      <c r="F414" s="140"/>
      <c r="G414" s="136"/>
      <c r="H414" s="136"/>
      <c r="I414" s="142"/>
      <c r="J414" s="176">
        <f>'Discharge Information'!F414</f>
        <v>0</v>
      </c>
      <c r="K414" s="87"/>
    </row>
    <row r="415" spans="1:11" ht="60" customHeight="1" x14ac:dyDescent="0.25">
      <c r="A415" s="1">
        <f t="shared" si="6"/>
        <v>403</v>
      </c>
      <c r="B415" s="116">
        <f>'Initial Client Information'!B415</f>
        <v>0</v>
      </c>
      <c r="C415" s="117">
        <f>'Initial Client Information'!C415</f>
        <v>0</v>
      </c>
      <c r="D415" s="118">
        <f>'Initial Client Information'!D415</f>
        <v>0</v>
      </c>
      <c r="E415" s="130">
        <f>'Initial Client Information'!E415</f>
        <v>0</v>
      </c>
      <c r="F415" s="140"/>
      <c r="G415" s="136"/>
      <c r="H415" s="136"/>
      <c r="I415" s="142"/>
      <c r="J415" s="176">
        <f>'Discharge Information'!F415</f>
        <v>0</v>
      </c>
      <c r="K415" s="87"/>
    </row>
    <row r="416" spans="1:11" ht="60" customHeight="1" x14ac:dyDescent="0.25">
      <c r="A416" s="1">
        <f t="shared" si="6"/>
        <v>404</v>
      </c>
      <c r="B416" s="116">
        <f>'Initial Client Information'!B416</f>
        <v>0</v>
      </c>
      <c r="C416" s="117">
        <f>'Initial Client Information'!C416</f>
        <v>0</v>
      </c>
      <c r="D416" s="118">
        <f>'Initial Client Information'!D416</f>
        <v>0</v>
      </c>
      <c r="E416" s="130">
        <f>'Initial Client Information'!E416</f>
        <v>0</v>
      </c>
      <c r="F416" s="140"/>
      <c r="G416" s="136"/>
      <c r="H416" s="136"/>
      <c r="I416" s="142"/>
      <c r="J416" s="176">
        <f>'Discharge Information'!F416</f>
        <v>0</v>
      </c>
      <c r="K416" s="87"/>
    </row>
    <row r="417" spans="1:11" ht="60" customHeight="1" x14ac:dyDescent="0.25">
      <c r="A417" s="1">
        <f t="shared" si="6"/>
        <v>405</v>
      </c>
      <c r="B417" s="116">
        <f>'Initial Client Information'!B417</f>
        <v>0</v>
      </c>
      <c r="C417" s="117">
        <f>'Initial Client Information'!C417</f>
        <v>0</v>
      </c>
      <c r="D417" s="118">
        <f>'Initial Client Information'!D417</f>
        <v>0</v>
      </c>
      <c r="E417" s="130">
        <f>'Initial Client Information'!E417</f>
        <v>0</v>
      </c>
      <c r="F417" s="140"/>
      <c r="G417" s="136"/>
      <c r="H417" s="136"/>
      <c r="I417" s="142"/>
      <c r="J417" s="176">
        <f>'Discharge Information'!F417</f>
        <v>0</v>
      </c>
      <c r="K417" s="87"/>
    </row>
    <row r="418" spans="1:11" ht="60" customHeight="1" x14ac:dyDescent="0.25">
      <c r="A418" s="1">
        <f t="shared" si="6"/>
        <v>406</v>
      </c>
      <c r="B418" s="116">
        <f>'Initial Client Information'!B418</f>
        <v>0</v>
      </c>
      <c r="C418" s="117">
        <f>'Initial Client Information'!C418</f>
        <v>0</v>
      </c>
      <c r="D418" s="118">
        <f>'Initial Client Information'!D418</f>
        <v>0</v>
      </c>
      <c r="E418" s="130">
        <f>'Initial Client Information'!E418</f>
        <v>0</v>
      </c>
      <c r="F418" s="140"/>
      <c r="G418" s="136"/>
      <c r="H418" s="136"/>
      <c r="I418" s="142"/>
      <c r="J418" s="176">
        <f>'Discharge Information'!F418</f>
        <v>0</v>
      </c>
      <c r="K418" s="87"/>
    </row>
    <row r="419" spans="1:11" ht="60" customHeight="1" x14ac:dyDescent="0.25">
      <c r="A419" s="1">
        <f t="shared" si="6"/>
        <v>407</v>
      </c>
      <c r="B419" s="116">
        <f>'Initial Client Information'!B419</f>
        <v>0</v>
      </c>
      <c r="C419" s="117">
        <f>'Initial Client Information'!C419</f>
        <v>0</v>
      </c>
      <c r="D419" s="118">
        <f>'Initial Client Information'!D419</f>
        <v>0</v>
      </c>
      <c r="E419" s="130">
        <f>'Initial Client Information'!E419</f>
        <v>0</v>
      </c>
      <c r="F419" s="140"/>
      <c r="G419" s="136"/>
      <c r="H419" s="136"/>
      <c r="I419" s="142"/>
      <c r="J419" s="176">
        <f>'Discharge Information'!F419</f>
        <v>0</v>
      </c>
      <c r="K419" s="87"/>
    </row>
    <row r="420" spans="1:11" ht="60" customHeight="1" x14ac:dyDescent="0.25">
      <c r="A420" s="1">
        <f t="shared" si="6"/>
        <v>408</v>
      </c>
      <c r="B420" s="116">
        <f>'Initial Client Information'!B420</f>
        <v>0</v>
      </c>
      <c r="C420" s="117">
        <f>'Initial Client Information'!C420</f>
        <v>0</v>
      </c>
      <c r="D420" s="118">
        <f>'Initial Client Information'!D420</f>
        <v>0</v>
      </c>
      <c r="E420" s="130">
        <f>'Initial Client Information'!E420</f>
        <v>0</v>
      </c>
      <c r="F420" s="140"/>
      <c r="G420" s="136"/>
      <c r="H420" s="136"/>
      <c r="I420" s="142"/>
      <c r="J420" s="176">
        <f>'Discharge Information'!F420</f>
        <v>0</v>
      </c>
      <c r="K420" s="87"/>
    </row>
    <row r="421" spans="1:11" ht="60" customHeight="1" x14ac:dyDescent="0.25">
      <c r="A421" s="1">
        <f t="shared" si="6"/>
        <v>409</v>
      </c>
      <c r="B421" s="116">
        <f>'Initial Client Information'!B421</f>
        <v>0</v>
      </c>
      <c r="C421" s="117">
        <f>'Initial Client Information'!C421</f>
        <v>0</v>
      </c>
      <c r="D421" s="118">
        <f>'Initial Client Information'!D421</f>
        <v>0</v>
      </c>
      <c r="E421" s="130">
        <f>'Initial Client Information'!E421</f>
        <v>0</v>
      </c>
      <c r="F421" s="140"/>
      <c r="G421" s="136"/>
      <c r="H421" s="136"/>
      <c r="I421" s="142"/>
      <c r="J421" s="176">
        <f>'Discharge Information'!F421</f>
        <v>0</v>
      </c>
      <c r="K421" s="87"/>
    </row>
    <row r="422" spans="1:11" ht="60" customHeight="1" x14ac:dyDescent="0.25">
      <c r="A422" s="1">
        <f t="shared" si="6"/>
        <v>410</v>
      </c>
      <c r="B422" s="116">
        <f>'Initial Client Information'!B422</f>
        <v>0</v>
      </c>
      <c r="C422" s="117">
        <f>'Initial Client Information'!C422</f>
        <v>0</v>
      </c>
      <c r="D422" s="118">
        <f>'Initial Client Information'!D422</f>
        <v>0</v>
      </c>
      <c r="E422" s="130">
        <f>'Initial Client Information'!E422</f>
        <v>0</v>
      </c>
      <c r="F422" s="140"/>
      <c r="G422" s="136"/>
      <c r="H422" s="136"/>
      <c r="I422" s="142"/>
      <c r="J422" s="176">
        <f>'Discharge Information'!F422</f>
        <v>0</v>
      </c>
      <c r="K422" s="87"/>
    </row>
    <row r="423" spans="1:11" ht="60" customHeight="1" x14ac:dyDescent="0.25">
      <c r="A423" s="1">
        <f t="shared" si="6"/>
        <v>411</v>
      </c>
      <c r="B423" s="116">
        <f>'Initial Client Information'!B423</f>
        <v>0</v>
      </c>
      <c r="C423" s="117">
        <f>'Initial Client Information'!C423</f>
        <v>0</v>
      </c>
      <c r="D423" s="118">
        <f>'Initial Client Information'!D423</f>
        <v>0</v>
      </c>
      <c r="E423" s="130">
        <f>'Initial Client Information'!E423</f>
        <v>0</v>
      </c>
      <c r="F423" s="140"/>
      <c r="G423" s="136"/>
      <c r="H423" s="136"/>
      <c r="I423" s="142"/>
      <c r="J423" s="176">
        <f>'Discharge Information'!F423</f>
        <v>0</v>
      </c>
      <c r="K423" s="87"/>
    </row>
    <row r="424" spans="1:11" ht="60" customHeight="1" x14ac:dyDescent="0.25">
      <c r="A424" s="1">
        <f t="shared" si="6"/>
        <v>412</v>
      </c>
      <c r="B424" s="116">
        <f>'Initial Client Information'!B424</f>
        <v>0</v>
      </c>
      <c r="C424" s="117">
        <f>'Initial Client Information'!C424</f>
        <v>0</v>
      </c>
      <c r="D424" s="118">
        <f>'Initial Client Information'!D424</f>
        <v>0</v>
      </c>
      <c r="E424" s="130">
        <f>'Initial Client Information'!E424</f>
        <v>0</v>
      </c>
      <c r="F424" s="140"/>
      <c r="G424" s="136"/>
      <c r="H424" s="136"/>
      <c r="I424" s="142"/>
      <c r="J424" s="176">
        <f>'Discharge Information'!F424</f>
        <v>0</v>
      </c>
      <c r="K424" s="87"/>
    </row>
    <row r="425" spans="1:11" ht="60" customHeight="1" x14ac:dyDescent="0.25">
      <c r="A425" s="1">
        <f t="shared" si="6"/>
        <v>413</v>
      </c>
      <c r="B425" s="116">
        <f>'Initial Client Information'!B425</f>
        <v>0</v>
      </c>
      <c r="C425" s="117">
        <f>'Initial Client Information'!C425</f>
        <v>0</v>
      </c>
      <c r="D425" s="118">
        <f>'Initial Client Information'!D425</f>
        <v>0</v>
      </c>
      <c r="E425" s="130">
        <f>'Initial Client Information'!E425</f>
        <v>0</v>
      </c>
      <c r="F425" s="140"/>
      <c r="G425" s="136"/>
      <c r="H425" s="136"/>
      <c r="I425" s="142"/>
      <c r="J425" s="176">
        <f>'Discharge Information'!F425</f>
        <v>0</v>
      </c>
      <c r="K425" s="87"/>
    </row>
    <row r="426" spans="1:11" ht="60" customHeight="1" x14ac:dyDescent="0.25">
      <c r="A426" s="1">
        <f t="shared" si="6"/>
        <v>414</v>
      </c>
      <c r="B426" s="116">
        <f>'Initial Client Information'!B426</f>
        <v>0</v>
      </c>
      <c r="C426" s="117">
        <f>'Initial Client Information'!C426</f>
        <v>0</v>
      </c>
      <c r="D426" s="118">
        <f>'Initial Client Information'!D426</f>
        <v>0</v>
      </c>
      <c r="E426" s="130">
        <f>'Initial Client Information'!E426</f>
        <v>0</v>
      </c>
      <c r="F426" s="140"/>
      <c r="G426" s="136"/>
      <c r="H426" s="136"/>
      <c r="I426" s="142"/>
      <c r="J426" s="176">
        <f>'Discharge Information'!F426</f>
        <v>0</v>
      </c>
      <c r="K426" s="87"/>
    </row>
    <row r="427" spans="1:11" ht="60" customHeight="1" x14ac:dyDescent="0.25">
      <c r="A427" s="1">
        <f t="shared" si="6"/>
        <v>415</v>
      </c>
      <c r="B427" s="116">
        <f>'Initial Client Information'!B427</f>
        <v>0</v>
      </c>
      <c r="C427" s="117">
        <f>'Initial Client Information'!C427</f>
        <v>0</v>
      </c>
      <c r="D427" s="118">
        <f>'Initial Client Information'!D427</f>
        <v>0</v>
      </c>
      <c r="E427" s="130">
        <f>'Initial Client Information'!E427</f>
        <v>0</v>
      </c>
      <c r="F427" s="140"/>
      <c r="G427" s="136"/>
      <c r="H427" s="136"/>
      <c r="I427" s="142"/>
      <c r="J427" s="176">
        <f>'Discharge Information'!F427</f>
        <v>0</v>
      </c>
      <c r="K427" s="87"/>
    </row>
    <row r="428" spans="1:11" ht="60" customHeight="1" x14ac:dyDescent="0.25">
      <c r="A428" s="1">
        <f t="shared" si="6"/>
        <v>416</v>
      </c>
      <c r="B428" s="116">
        <f>'Initial Client Information'!B428</f>
        <v>0</v>
      </c>
      <c r="C428" s="117">
        <f>'Initial Client Information'!C428</f>
        <v>0</v>
      </c>
      <c r="D428" s="118">
        <f>'Initial Client Information'!D428</f>
        <v>0</v>
      </c>
      <c r="E428" s="130">
        <f>'Initial Client Information'!E428</f>
        <v>0</v>
      </c>
      <c r="F428" s="140"/>
      <c r="G428" s="136"/>
      <c r="H428" s="136"/>
      <c r="I428" s="142"/>
      <c r="J428" s="176">
        <f>'Discharge Information'!F428</f>
        <v>0</v>
      </c>
      <c r="K428" s="87"/>
    </row>
    <row r="429" spans="1:11" ht="60" customHeight="1" x14ac:dyDescent="0.25">
      <c r="A429" s="1">
        <f t="shared" si="6"/>
        <v>417</v>
      </c>
      <c r="B429" s="116">
        <f>'Initial Client Information'!B429</f>
        <v>0</v>
      </c>
      <c r="C429" s="117">
        <f>'Initial Client Information'!C429</f>
        <v>0</v>
      </c>
      <c r="D429" s="118">
        <f>'Initial Client Information'!D429</f>
        <v>0</v>
      </c>
      <c r="E429" s="130">
        <f>'Initial Client Information'!E429</f>
        <v>0</v>
      </c>
      <c r="F429" s="140"/>
      <c r="G429" s="136"/>
      <c r="H429" s="136"/>
      <c r="I429" s="142"/>
      <c r="J429" s="176">
        <f>'Discharge Information'!F429</f>
        <v>0</v>
      </c>
      <c r="K429" s="87"/>
    </row>
    <row r="430" spans="1:11" ht="60" customHeight="1" x14ac:dyDescent="0.25">
      <c r="A430" s="1">
        <f t="shared" si="6"/>
        <v>418</v>
      </c>
      <c r="B430" s="116">
        <f>'Initial Client Information'!B430</f>
        <v>0</v>
      </c>
      <c r="C430" s="117">
        <f>'Initial Client Information'!C430</f>
        <v>0</v>
      </c>
      <c r="D430" s="118">
        <f>'Initial Client Information'!D430</f>
        <v>0</v>
      </c>
      <c r="E430" s="130">
        <f>'Initial Client Information'!E430</f>
        <v>0</v>
      </c>
      <c r="F430" s="140"/>
      <c r="G430" s="136"/>
      <c r="H430" s="136"/>
      <c r="I430" s="142"/>
      <c r="J430" s="176">
        <f>'Discharge Information'!F430</f>
        <v>0</v>
      </c>
      <c r="K430" s="87"/>
    </row>
    <row r="431" spans="1:11" ht="60" customHeight="1" x14ac:dyDescent="0.25">
      <c r="A431" s="1">
        <f t="shared" si="6"/>
        <v>419</v>
      </c>
      <c r="B431" s="116">
        <f>'Initial Client Information'!B431</f>
        <v>0</v>
      </c>
      <c r="C431" s="117">
        <f>'Initial Client Information'!C431</f>
        <v>0</v>
      </c>
      <c r="D431" s="118">
        <f>'Initial Client Information'!D431</f>
        <v>0</v>
      </c>
      <c r="E431" s="130">
        <f>'Initial Client Information'!E431</f>
        <v>0</v>
      </c>
      <c r="F431" s="140"/>
      <c r="G431" s="136"/>
      <c r="H431" s="136"/>
      <c r="I431" s="142"/>
      <c r="J431" s="176">
        <f>'Discharge Information'!F431</f>
        <v>0</v>
      </c>
      <c r="K431" s="87"/>
    </row>
    <row r="432" spans="1:11" ht="60" customHeight="1" x14ac:dyDescent="0.25">
      <c r="A432" s="1">
        <f t="shared" si="6"/>
        <v>420</v>
      </c>
      <c r="B432" s="116">
        <f>'Initial Client Information'!B432</f>
        <v>0</v>
      </c>
      <c r="C432" s="117">
        <f>'Initial Client Information'!C432</f>
        <v>0</v>
      </c>
      <c r="D432" s="118">
        <f>'Initial Client Information'!D432</f>
        <v>0</v>
      </c>
      <c r="E432" s="130">
        <f>'Initial Client Information'!E432</f>
        <v>0</v>
      </c>
      <c r="F432" s="140"/>
      <c r="G432" s="136"/>
      <c r="H432" s="136"/>
      <c r="I432" s="142"/>
      <c r="J432" s="176">
        <f>'Discharge Information'!F432</f>
        <v>0</v>
      </c>
      <c r="K432" s="87"/>
    </row>
    <row r="433" spans="1:11" ht="60" customHeight="1" x14ac:dyDescent="0.25">
      <c r="A433" s="1">
        <f t="shared" si="6"/>
        <v>421</v>
      </c>
      <c r="B433" s="116">
        <f>'Initial Client Information'!B433</f>
        <v>0</v>
      </c>
      <c r="C433" s="117">
        <f>'Initial Client Information'!C433</f>
        <v>0</v>
      </c>
      <c r="D433" s="118">
        <f>'Initial Client Information'!D433</f>
        <v>0</v>
      </c>
      <c r="E433" s="130">
        <f>'Initial Client Information'!E433</f>
        <v>0</v>
      </c>
      <c r="F433" s="140"/>
      <c r="G433" s="136"/>
      <c r="H433" s="136"/>
      <c r="I433" s="142"/>
      <c r="J433" s="176">
        <f>'Discharge Information'!F433</f>
        <v>0</v>
      </c>
      <c r="K433" s="87"/>
    </row>
    <row r="434" spans="1:11" ht="60" customHeight="1" x14ac:dyDescent="0.25">
      <c r="A434" s="1">
        <f t="shared" si="6"/>
        <v>422</v>
      </c>
      <c r="B434" s="116">
        <f>'Initial Client Information'!B434</f>
        <v>0</v>
      </c>
      <c r="C434" s="117">
        <f>'Initial Client Information'!C434</f>
        <v>0</v>
      </c>
      <c r="D434" s="118">
        <f>'Initial Client Information'!D434</f>
        <v>0</v>
      </c>
      <c r="E434" s="130">
        <f>'Initial Client Information'!E434</f>
        <v>0</v>
      </c>
      <c r="F434" s="140"/>
      <c r="G434" s="136"/>
      <c r="H434" s="136"/>
      <c r="I434" s="142"/>
      <c r="J434" s="176">
        <f>'Discharge Information'!F434</f>
        <v>0</v>
      </c>
      <c r="K434" s="87"/>
    </row>
    <row r="435" spans="1:11" ht="60" customHeight="1" x14ac:dyDescent="0.25">
      <c r="A435" s="1">
        <f t="shared" si="6"/>
        <v>423</v>
      </c>
      <c r="B435" s="116">
        <f>'Initial Client Information'!B435</f>
        <v>0</v>
      </c>
      <c r="C435" s="117">
        <f>'Initial Client Information'!C435</f>
        <v>0</v>
      </c>
      <c r="D435" s="118">
        <f>'Initial Client Information'!D435</f>
        <v>0</v>
      </c>
      <c r="E435" s="130">
        <f>'Initial Client Information'!E435</f>
        <v>0</v>
      </c>
      <c r="F435" s="140"/>
      <c r="G435" s="136"/>
      <c r="H435" s="136"/>
      <c r="I435" s="142"/>
      <c r="J435" s="176">
        <f>'Discharge Information'!F435</f>
        <v>0</v>
      </c>
      <c r="K435" s="87"/>
    </row>
    <row r="436" spans="1:11" ht="60" customHeight="1" x14ac:dyDescent="0.25">
      <c r="A436" s="1">
        <f t="shared" si="6"/>
        <v>424</v>
      </c>
      <c r="B436" s="116">
        <f>'Initial Client Information'!B436</f>
        <v>0</v>
      </c>
      <c r="C436" s="117">
        <f>'Initial Client Information'!C436</f>
        <v>0</v>
      </c>
      <c r="D436" s="118">
        <f>'Initial Client Information'!D436</f>
        <v>0</v>
      </c>
      <c r="E436" s="130">
        <f>'Initial Client Information'!E436</f>
        <v>0</v>
      </c>
      <c r="F436" s="140"/>
      <c r="G436" s="136"/>
      <c r="H436" s="136"/>
      <c r="I436" s="142"/>
      <c r="J436" s="176">
        <f>'Discharge Information'!F436</f>
        <v>0</v>
      </c>
      <c r="K436" s="87"/>
    </row>
    <row r="437" spans="1:11" ht="60" customHeight="1" x14ac:dyDescent="0.25">
      <c r="A437" s="1">
        <f t="shared" si="6"/>
        <v>425</v>
      </c>
      <c r="B437" s="116">
        <f>'Initial Client Information'!B437</f>
        <v>0</v>
      </c>
      <c r="C437" s="117">
        <f>'Initial Client Information'!C437</f>
        <v>0</v>
      </c>
      <c r="D437" s="118">
        <f>'Initial Client Information'!D437</f>
        <v>0</v>
      </c>
      <c r="E437" s="130">
        <f>'Initial Client Information'!E437</f>
        <v>0</v>
      </c>
      <c r="F437" s="140"/>
      <c r="G437" s="136"/>
      <c r="H437" s="136"/>
      <c r="I437" s="142"/>
      <c r="J437" s="176">
        <f>'Discharge Information'!F437</f>
        <v>0</v>
      </c>
      <c r="K437" s="87"/>
    </row>
    <row r="438" spans="1:11" ht="60" customHeight="1" x14ac:dyDescent="0.25">
      <c r="A438" s="1">
        <f t="shared" si="6"/>
        <v>426</v>
      </c>
      <c r="B438" s="116">
        <f>'Initial Client Information'!B438</f>
        <v>0</v>
      </c>
      <c r="C438" s="117">
        <f>'Initial Client Information'!C438</f>
        <v>0</v>
      </c>
      <c r="D438" s="118">
        <f>'Initial Client Information'!D438</f>
        <v>0</v>
      </c>
      <c r="E438" s="130">
        <f>'Initial Client Information'!E438</f>
        <v>0</v>
      </c>
      <c r="F438" s="140"/>
      <c r="G438" s="136"/>
      <c r="H438" s="136"/>
      <c r="I438" s="142"/>
      <c r="J438" s="176">
        <f>'Discharge Information'!F438</f>
        <v>0</v>
      </c>
      <c r="K438" s="87"/>
    </row>
    <row r="439" spans="1:11" ht="60" customHeight="1" x14ac:dyDescent="0.25">
      <c r="A439" s="1">
        <f t="shared" si="6"/>
        <v>427</v>
      </c>
      <c r="B439" s="116">
        <f>'Initial Client Information'!B439</f>
        <v>0</v>
      </c>
      <c r="C439" s="117">
        <f>'Initial Client Information'!C439</f>
        <v>0</v>
      </c>
      <c r="D439" s="118">
        <f>'Initial Client Information'!D439</f>
        <v>0</v>
      </c>
      <c r="E439" s="130">
        <f>'Initial Client Information'!E439</f>
        <v>0</v>
      </c>
      <c r="F439" s="140"/>
      <c r="G439" s="136"/>
      <c r="H439" s="136"/>
      <c r="I439" s="142"/>
      <c r="J439" s="176">
        <f>'Discharge Information'!F439</f>
        <v>0</v>
      </c>
      <c r="K439" s="87"/>
    </row>
    <row r="440" spans="1:11" ht="60" customHeight="1" x14ac:dyDescent="0.25">
      <c r="A440" s="1">
        <f t="shared" si="6"/>
        <v>428</v>
      </c>
      <c r="B440" s="116">
        <f>'Initial Client Information'!B440</f>
        <v>0</v>
      </c>
      <c r="C440" s="117">
        <f>'Initial Client Information'!C440</f>
        <v>0</v>
      </c>
      <c r="D440" s="118">
        <f>'Initial Client Information'!D440</f>
        <v>0</v>
      </c>
      <c r="E440" s="130">
        <f>'Initial Client Information'!E440</f>
        <v>0</v>
      </c>
      <c r="F440" s="140"/>
      <c r="G440" s="136"/>
      <c r="H440" s="136"/>
      <c r="I440" s="142"/>
      <c r="J440" s="176">
        <f>'Discharge Information'!F440</f>
        <v>0</v>
      </c>
      <c r="K440" s="87"/>
    </row>
    <row r="441" spans="1:11" ht="60" customHeight="1" x14ac:dyDescent="0.25">
      <c r="A441" s="1">
        <f t="shared" si="6"/>
        <v>429</v>
      </c>
      <c r="B441" s="116">
        <f>'Initial Client Information'!B441</f>
        <v>0</v>
      </c>
      <c r="C441" s="117">
        <f>'Initial Client Information'!C441</f>
        <v>0</v>
      </c>
      <c r="D441" s="118">
        <f>'Initial Client Information'!D441</f>
        <v>0</v>
      </c>
      <c r="E441" s="130">
        <f>'Initial Client Information'!E441</f>
        <v>0</v>
      </c>
      <c r="F441" s="140"/>
      <c r="G441" s="136"/>
      <c r="H441" s="136"/>
      <c r="I441" s="142"/>
      <c r="J441" s="176">
        <f>'Discharge Information'!F441</f>
        <v>0</v>
      </c>
      <c r="K441" s="87"/>
    </row>
    <row r="442" spans="1:11" ht="60" customHeight="1" x14ac:dyDescent="0.25">
      <c r="A442" s="1">
        <f t="shared" si="6"/>
        <v>430</v>
      </c>
      <c r="B442" s="116">
        <f>'Initial Client Information'!B442</f>
        <v>0</v>
      </c>
      <c r="C442" s="117">
        <f>'Initial Client Information'!C442</f>
        <v>0</v>
      </c>
      <c r="D442" s="118">
        <f>'Initial Client Information'!D442</f>
        <v>0</v>
      </c>
      <c r="E442" s="130">
        <f>'Initial Client Information'!E442</f>
        <v>0</v>
      </c>
      <c r="F442" s="140"/>
      <c r="G442" s="136"/>
      <c r="H442" s="136"/>
      <c r="I442" s="142"/>
      <c r="J442" s="176">
        <f>'Discharge Information'!F442</f>
        <v>0</v>
      </c>
      <c r="K442" s="87"/>
    </row>
    <row r="443" spans="1:11" ht="60" customHeight="1" x14ac:dyDescent="0.25">
      <c r="A443" s="1">
        <f t="shared" si="6"/>
        <v>431</v>
      </c>
      <c r="B443" s="116">
        <f>'Initial Client Information'!B443</f>
        <v>0</v>
      </c>
      <c r="C443" s="117">
        <f>'Initial Client Information'!C443</f>
        <v>0</v>
      </c>
      <c r="D443" s="118">
        <f>'Initial Client Information'!D443</f>
        <v>0</v>
      </c>
      <c r="E443" s="130">
        <f>'Initial Client Information'!E443</f>
        <v>0</v>
      </c>
      <c r="F443" s="140"/>
      <c r="G443" s="136"/>
      <c r="H443" s="136"/>
      <c r="I443" s="142"/>
      <c r="J443" s="176">
        <f>'Discharge Information'!F443</f>
        <v>0</v>
      </c>
      <c r="K443" s="87"/>
    </row>
    <row r="444" spans="1:11" ht="60" customHeight="1" x14ac:dyDescent="0.25">
      <c r="A444" s="1">
        <f t="shared" si="6"/>
        <v>432</v>
      </c>
      <c r="B444" s="116">
        <f>'Initial Client Information'!B444</f>
        <v>0</v>
      </c>
      <c r="C444" s="117">
        <f>'Initial Client Information'!C444</f>
        <v>0</v>
      </c>
      <c r="D444" s="118">
        <f>'Initial Client Information'!D444</f>
        <v>0</v>
      </c>
      <c r="E444" s="130">
        <f>'Initial Client Information'!E444</f>
        <v>0</v>
      </c>
      <c r="F444" s="140"/>
      <c r="G444" s="136"/>
      <c r="H444" s="136"/>
      <c r="I444" s="142"/>
      <c r="J444" s="176">
        <f>'Discharge Information'!F444</f>
        <v>0</v>
      </c>
      <c r="K444" s="87"/>
    </row>
    <row r="445" spans="1:11" ht="60" customHeight="1" x14ac:dyDescent="0.25">
      <c r="A445" s="1">
        <f t="shared" si="6"/>
        <v>433</v>
      </c>
      <c r="B445" s="116">
        <f>'Initial Client Information'!B445</f>
        <v>0</v>
      </c>
      <c r="C445" s="117">
        <f>'Initial Client Information'!C445</f>
        <v>0</v>
      </c>
      <c r="D445" s="118">
        <f>'Initial Client Information'!D445</f>
        <v>0</v>
      </c>
      <c r="E445" s="130">
        <f>'Initial Client Information'!E445</f>
        <v>0</v>
      </c>
      <c r="F445" s="140"/>
      <c r="G445" s="136"/>
      <c r="H445" s="136"/>
      <c r="I445" s="142"/>
      <c r="J445" s="176">
        <f>'Discharge Information'!F445</f>
        <v>0</v>
      </c>
      <c r="K445" s="87"/>
    </row>
    <row r="446" spans="1:11" ht="60" customHeight="1" x14ac:dyDescent="0.25">
      <c r="A446" s="1">
        <f t="shared" si="6"/>
        <v>434</v>
      </c>
      <c r="B446" s="116">
        <f>'Initial Client Information'!B446</f>
        <v>0</v>
      </c>
      <c r="C446" s="117">
        <f>'Initial Client Information'!C446</f>
        <v>0</v>
      </c>
      <c r="D446" s="118">
        <f>'Initial Client Information'!D446</f>
        <v>0</v>
      </c>
      <c r="E446" s="130">
        <f>'Initial Client Information'!E446</f>
        <v>0</v>
      </c>
      <c r="F446" s="140"/>
      <c r="G446" s="136"/>
      <c r="H446" s="136"/>
      <c r="I446" s="142"/>
      <c r="J446" s="176">
        <f>'Discharge Information'!F446</f>
        <v>0</v>
      </c>
      <c r="K446" s="87"/>
    </row>
    <row r="447" spans="1:11" ht="60" customHeight="1" x14ac:dyDescent="0.25">
      <c r="A447" s="1">
        <f t="shared" si="6"/>
        <v>435</v>
      </c>
      <c r="B447" s="116">
        <f>'Initial Client Information'!B447</f>
        <v>0</v>
      </c>
      <c r="C447" s="117">
        <f>'Initial Client Information'!C447</f>
        <v>0</v>
      </c>
      <c r="D447" s="118">
        <f>'Initial Client Information'!D447</f>
        <v>0</v>
      </c>
      <c r="E447" s="130">
        <f>'Initial Client Information'!E447</f>
        <v>0</v>
      </c>
      <c r="F447" s="140"/>
      <c r="G447" s="136"/>
      <c r="H447" s="136"/>
      <c r="I447" s="142"/>
      <c r="J447" s="176">
        <f>'Discharge Information'!F447</f>
        <v>0</v>
      </c>
      <c r="K447" s="87"/>
    </row>
    <row r="448" spans="1:11" ht="60" customHeight="1" x14ac:dyDescent="0.25">
      <c r="A448" s="1">
        <f t="shared" si="6"/>
        <v>436</v>
      </c>
      <c r="B448" s="116">
        <f>'Initial Client Information'!B448</f>
        <v>0</v>
      </c>
      <c r="C448" s="117">
        <f>'Initial Client Information'!C448</f>
        <v>0</v>
      </c>
      <c r="D448" s="118">
        <f>'Initial Client Information'!D448</f>
        <v>0</v>
      </c>
      <c r="E448" s="130">
        <f>'Initial Client Information'!E448</f>
        <v>0</v>
      </c>
      <c r="F448" s="140"/>
      <c r="G448" s="136"/>
      <c r="H448" s="136"/>
      <c r="I448" s="142"/>
      <c r="J448" s="176">
        <f>'Discharge Information'!F448</f>
        <v>0</v>
      </c>
      <c r="K448" s="87"/>
    </row>
    <row r="449" spans="1:11" ht="60" customHeight="1" x14ac:dyDescent="0.25">
      <c r="A449" s="1">
        <f t="shared" si="6"/>
        <v>437</v>
      </c>
      <c r="B449" s="116">
        <f>'Initial Client Information'!B449</f>
        <v>0</v>
      </c>
      <c r="C449" s="117">
        <f>'Initial Client Information'!C449</f>
        <v>0</v>
      </c>
      <c r="D449" s="118">
        <f>'Initial Client Information'!D449</f>
        <v>0</v>
      </c>
      <c r="E449" s="130">
        <f>'Initial Client Information'!E449</f>
        <v>0</v>
      </c>
      <c r="F449" s="140"/>
      <c r="G449" s="136"/>
      <c r="H449" s="136"/>
      <c r="I449" s="142"/>
      <c r="J449" s="176">
        <f>'Discharge Information'!F449</f>
        <v>0</v>
      </c>
      <c r="K449" s="87"/>
    </row>
    <row r="450" spans="1:11" ht="60" customHeight="1" x14ac:dyDescent="0.25">
      <c r="A450" s="1">
        <f t="shared" si="6"/>
        <v>438</v>
      </c>
      <c r="B450" s="116">
        <f>'Initial Client Information'!B450</f>
        <v>0</v>
      </c>
      <c r="C450" s="117">
        <f>'Initial Client Information'!C450</f>
        <v>0</v>
      </c>
      <c r="D450" s="118">
        <f>'Initial Client Information'!D450</f>
        <v>0</v>
      </c>
      <c r="E450" s="130">
        <f>'Initial Client Information'!E450</f>
        <v>0</v>
      </c>
      <c r="F450" s="140"/>
      <c r="G450" s="136"/>
      <c r="H450" s="136"/>
      <c r="I450" s="142"/>
      <c r="J450" s="176">
        <f>'Discharge Information'!F450</f>
        <v>0</v>
      </c>
      <c r="K450" s="87"/>
    </row>
    <row r="451" spans="1:11" ht="60" customHeight="1" x14ac:dyDescent="0.25">
      <c r="A451" s="1">
        <f t="shared" si="6"/>
        <v>439</v>
      </c>
      <c r="B451" s="116">
        <f>'Initial Client Information'!B451</f>
        <v>0</v>
      </c>
      <c r="C451" s="117">
        <f>'Initial Client Information'!C451</f>
        <v>0</v>
      </c>
      <c r="D451" s="118">
        <f>'Initial Client Information'!D451</f>
        <v>0</v>
      </c>
      <c r="E451" s="130">
        <f>'Initial Client Information'!E451</f>
        <v>0</v>
      </c>
      <c r="F451" s="140"/>
      <c r="G451" s="136"/>
      <c r="H451" s="136"/>
      <c r="I451" s="142"/>
      <c r="J451" s="176">
        <f>'Discharge Information'!F451</f>
        <v>0</v>
      </c>
      <c r="K451" s="87"/>
    </row>
    <row r="452" spans="1:11" ht="60" customHeight="1" x14ac:dyDescent="0.25">
      <c r="A452" s="1">
        <f t="shared" si="6"/>
        <v>440</v>
      </c>
      <c r="B452" s="116">
        <f>'Initial Client Information'!B452</f>
        <v>0</v>
      </c>
      <c r="C452" s="117">
        <f>'Initial Client Information'!C452</f>
        <v>0</v>
      </c>
      <c r="D452" s="118">
        <f>'Initial Client Information'!D452</f>
        <v>0</v>
      </c>
      <c r="E452" s="130">
        <f>'Initial Client Information'!E452</f>
        <v>0</v>
      </c>
      <c r="F452" s="140"/>
      <c r="G452" s="136"/>
      <c r="H452" s="136"/>
      <c r="I452" s="142"/>
      <c r="J452" s="176">
        <f>'Discharge Information'!F452</f>
        <v>0</v>
      </c>
      <c r="K452" s="87"/>
    </row>
    <row r="453" spans="1:11" ht="60" customHeight="1" x14ac:dyDescent="0.25">
      <c r="A453" s="1">
        <f t="shared" si="6"/>
        <v>441</v>
      </c>
      <c r="B453" s="116">
        <f>'Initial Client Information'!B453</f>
        <v>0</v>
      </c>
      <c r="C453" s="117">
        <f>'Initial Client Information'!C453</f>
        <v>0</v>
      </c>
      <c r="D453" s="118">
        <f>'Initial Client Information'!D453</f>
        <v>0</v>
      </c>
      <c r="E453" s="130">
        <f>'Initial Client Information'!E453</f>
        <v>0</v>
      </c>
      <c r="F453" s="140"/>
      <c r="G453" s="136"/>
      <c r="H453" s="136"/>
      <c r="I453" s="142"/>
      <c r="J453" s="176">
        <f>'Discharge Information'!F453</f>
        <v>0</v>
      </c>
      <c r="K453" s="87"/>
    </row>
    <row r="454" spans="1:11" ht="60" customHeight="1" x14ac:dyDescent="0.25">
      <c r="A454" s="1">
        <f t="shared" si="6"/>
        <v>442</v>
      </c>
      <c r="B454" s="116">
        <f>'Initial Client Information'!B454</f>
        <v>0</v>
      </c>
      <c r="C454" s="117">
        <f>'Initial Client Information'!C454</f>
        <v>0</v>
      </c>
      <c r="D454" s="118">
        <f>'Initial Client Information'!D454</f>
        <v>0</v>
      </c>
      <c r="E454" s="130">
        <f>'Initial Client Information'!E454</f>
        <v>0</v>
      </c>
      <c r="F454" s="140"/>
      <c r="G454" s="136"/>
      <c r="H454" s="136"/>
      <c r="I454" s="142"/>
      <c r="J454" s="176">
        <f>'Discharge Information'!F454</f>
        <v>0</v>
      </c>
      <c r="K454" s="87"/>
    </row>
    <row r="455" spans="1:11" ht="60" customHeight="1" x14ac:dyDescent="0.25">
      <c r="A455" s="1">
        <f t="shared" si="6"/>
        <v>443</v>
      </c>
      <c r="B455" s="116">
        <f>'Initial Client Information'!B455</f>
        <v>0</v>
      </c>
      <c r="C455" s="117">
        <f>'Initial Client Information'!C455</f>
        <v>0</v>
      </c>
      <c r="D455" s="118">
        <f>'Initial Client Information'!D455</f>
        <v>0</v>
      </c>
      <c r="E455" s="130">
        <f>'Initial Client Information'!E455</f>
        <v>0</v>
      </c>
      <c r="F455" s="140"/>
      <c r="G455" s="136"/>
      <c r="H455" s="136"/>
      <c r="I455" s="142"/>
      <c r="J455" s="176">
        <f>'Discharge Information'!F455</f>
        <v>0</v>
      </c>
      <c r="K455" s="87"/>
    </row>
    <row r="456" spans="1:11" ht="60" customHeight="1" x14ac:dyDescent="0.25">
      <c r="A456" s="1">
        <f t="shared" si="6"/>
        <v>444</v>
      </c>
      <c r="B456" s="116">
        <f>'Initial Client Information'!B456</f>
        <v>0</v>
      </c>
      <c r="C456" s="117">
        <f>'Initial Client Information'!C456</f>
        <v>0</v>
      </c>
      <c r="D456" s="118">
        <f>'Initial Client Information'!D456</f>
        <v>0</v>
      </c>
      <c r="E456" s="130">
        <f>'Initial Client Information'!E456</f>
        <v>0</v>
      </c>
      <c r="F456" s="140"/>
      <c r="G456" s="136"/>
      <c r="H456" s="136"/>
      <c r="I456" s="142"/>
      <c r="J456" s="176">
        <f>'Discharge Information'!F456</f>
        <v>0</v>
      </c>
      <c r="K456" s="87"/>
    </row>
    <row r="457" spans="1:11" ht="60" customHeight="1" x14ac:dyDescent="0.25">
      <c r="A457" s="1">
        <f t="shared" si="6"/>
        <v>445</v>
      </c>
      <c r="B457" s="116">
        <f>'Initial Client Information'!B457</f>
        <v>0</v>
      </c>
      <c r="C457" s="117">
        <f>'Initial Client Information'!C457</f>
        <v>0</v>
      </c>
      <c r="D457" s="118">
        <f>'Initial Client Information'!D457</f>
        <v>0</v>
      </c>
      <c r="E457" s="130">
        <f>'Initial Client Information'!E457</f>
        <v>0</v>
      </c>
      <c r="F457" s="140"/>
      <c r="G457" s="136"/>
      <c r="H457" s="136"/>
      <c r="I457" s="142"/>
      <c r="J457" s="176">
        <f>'Discharge Information'!F457</f>
        <v>0</v>
      </c>
      <c r="K457" s="87"/>
    </row>
    <row r="458" spans="1:11" ht="60" customHeight="1" x14ac:dyDescent="0.25">
      <c r="A458" s="1">
        <f t="shared" si="6"/>
        <v>446</v>
      </c>
      <c r="B458" s="116">
        <f>'Initial Client Information'!B458</f>
        <v>0</v>
      </c>
      <c r="C458" s="117">
        <f>'Initial Client Information'!C458</f>
        <v>0</v>
      </c>
      <c r="D458" s="118">
        <f>'Initial Client Information'!D458</f>
        <v>0</v>
      </c>
      <c r="E458" s="130">
        <f>'Initial Client Information'!E458</f>
        <v>0</v>
      </c>
      <c r="F458" s="140"/>
      <c r="G458" s="136"/>
      <c r="H458" s="136"/>
      <c r="I458" s="142"/>
      <c r="J458" s="176">
        <f>'Discharge Information'!F458</f>
        <v>0</v>
      </c>
      <c r="K458" s="87"/>
    </row>
    <row r="459" spans="1:11" ht="60" customHeight="1" x14ac:dyDescent="0.25">
      <c r="A459" s="1">
        <f t="shared" si="6"/>
        <v>447</v>
      </c>
      <c r="B459" s="116">
        <f>'Initial Client Information'!B459</f>
        <v>0</v>
      </c>
      <c r="C459" s="117">
        <f>'Initial Client Information'!C459</f>
        <v>0</v>
      </c>
      <c r="D459" s="118">
        <f>'Initial Client Information'!D459</f>
        <v>0</v>
      </c>
      <c r="E459" s="130">
        <f>'Initial Client Information'!E459</f>
        <v>0</v>
      </c>
      <c r="F459" s="140"/>
      <c r="G459" s="136"/>
      <c r="H459" s="136"/>
      <c r="I459" s="142"/>
      <c r="J459" s="176">
        <f>'Discharge Information'!F459</f>
        <v>0</v>
      </c>
      <c r="K459" s="87"/>
    </row>
    <row r="460" spans="1:11" ht="60" customHeight="1" x14ac:dyDescent="0.25">
      <c r="A460" s="1">
        <f t="shared" si="6"/>
        <v>448</v>
      </c>
      <c r="B460" s="116">
        <f>'Initial Client Information'!B460</f>
        <v>0</v>
      </c>
      <c r="C460" s="117">
        <f>'Initial Client Information'!C460</f>
        <v>0</v>
      </c>
      <c r="D460" s="118">
        <f>'Initial Client Information'!D460</f>
        <v>0</v>
      </c>
      <c r="E460" s="130">
        <f>'Initial Client Information'!E460</f>
        <v>0</v>
      </c>
      <c r="F460" s="140"/>
      <c r="G460" s="136"/>
      <c r="H460" s="136"/>
      <c r="I460" s="142"/>
      <c r="J460" s="176">
        <f>'Discharge Information'!F460</f>
        <v>0</v>
      </c>
      <c r="K460" s="87"/>
    </row>
    <row r="461" spans="1:11" ht="60" customHeight="1" x14ac:dyDescent="0.25">
      <c r="A461" s="1">
        <f t="shared" si="6"/>
        <v>449</v>
      </c>
      <c r="B461" s="116">
        <f>'Initial Client Information'!B461</f>
        <v>0</v>
      </c>
      <c r="C461" s="117">
        <f>'Initial Client Information'!C461</f>
        <v>0</v>
      </c>
      <c r="D461" s="118">
        <f>'Initial Client Information'!D461</f>
        <v>0</v>
      </c>
      <c r="E461" s="130">
        <f>'Initial Client Information'!E461</f>
        <v>0</v>
      </c>
      <c r="F461" s="140"/>
      <c r="G461" s="136"/>
      <c r="H461" s="136"/>
      <c r="I461" s="142"/>
      <c r="J461" s="176">
        <f>'Discharge Information'!F461</f>
        <v>0</v>
      </c>
      <c r="K461" s="87"/>
    </row>
    <row r="462" spans="1:11" ht="60" customHeight="1" x14ac:dyDescent="0.25">
      <c r="A462" s="1">
        <f t="shared" ref="A462:A512" si="7">ROW(A450)</f>
        <v>450</v>
      </c>
      <c r="B462" s="116">
        <f>'Initial Client Information'!B462</f>
        <v>0</v>
      </c>
      <c r="C462" s="117">
        <f>'Initial Client Information'!C462</f>
        <v>0</v>
      </c>
      <c r="D462" s="118">
        <f>'Initial Client Information'!D462</f>
        <v>0</v>
      </c>
      <c r="E462" s="130">
        <f>'Initial Client Information'!E462</f>
        <v>0</v>
      </c>
      <c r="F462" s="140"/>
      <c r="G462" s="136"/>
      <c r="H462" s="136"/>
      <c r="I462" s="142"/>
      <c r="J462" s="176">
        <f>'Discharge Information'!F462</f>
        <v>0</v>
      </c>
      <c r="K462" s="87"/>
    </row>
    <row r="463" spans="1:11" ht="60" customHeight="1" x14ac:dyDescent="0.25">
      <c r="A463" s="1">
        <f t="shared" si="7"/>
        <v>451</v>
      </c>
      <c r="B463" s="116">
        <f>'Initial Client Information'!B463</f>
        <v>0</v>
      </c>
      <c r="C463" s="117">
        <f>'Initial Client Information'!C463</f>
        <v>0</v>
      </c>
      <c r="D463" s="118">
        <f>'Initial Client Information'!D463</f>
        <v>0</v>
      </c>
      <c r="E463" s="130">
        <f>'Initial Client Information'!E463</f>
        <v>0</v>
      </c>
      <c r="F463" s="140"/>
      <c r="G463" s="136"/>
      <c r="H463" s="136"/>
      <c r="I463" s="142"/>
      <c r="J463" s="176">
        <f>'Discharge Information'!F463</f>
        <v>0</v>
      </c>
      <c r="K463" s="87"/>
    </row>
    <row r="464" spans="1:11" ht="60" customHeight="1" x14ac:dyDescent="0.25">
      <c r="A464" s="1">
        <f t="shared" si="7"/>
        <v>452</v>
      </c>
      <c r="B464" s="116">
        <f>'Initial Client Information'!B464</f>
        <v>0</v>
      </c>
      <c r="C464" s="117">
        <f>'Initial Client Information'!C464</f>
        <v>0</v>
      </c>
      <c r="D464" s="118">
        <f>'Initial Client Information'!D464</f>
        <v>0</v>
      </c>
      <c r="E464" s="130">
        <f>'Initial Client Information'!E464</f>
        <v>0</v>
      </c>
      <c r="F464" s="140"/>
      <c r="G464" s="136"/>
      <c r="H464" s="136"/>
      <c r="I464" s="142"/>
      <c r="J464" s="176">
        <f>'Discharge Information'!F464</f>
        <v>0</v>
      </c>
      <c r="K464" s="87"/>
    </row>
    <row r="465" spans="1:11" ht="60" customHeight="1" x14ac:dyDescent="0.25">
      <c r="A465" s="1">
        <f t="shared" si="7"/>
        <v>453</v>
      </c>
      <c r="B465" s="116">
        <f>'Initial Client Information'!B465</f>
        <v>0</v>
      </c>
      <c r="C465" s="117">
        <f>'Initial Client Information'!C465</f>
        <v>0</v>
      </c>
      <c r="D465" s="118">
        <f>'Initial Client Information'!D465</f>
        <v>0</v>
      </c>
      <c r="E465" s="130">
        <f>'Initial Client Information'!E465</f>
        <v>0</v>
      </c>
      <c r="F465" s="140"/>
      <c r="G465" s="136"/>
      <c r="H465" s="136"/>
      <c r="I465" s="142"/>
      <c r="J465" s="176">
        <f>'Discharge Information'!F465</f>
        <v>0</v>
      </c>
      <c r="K465" s="87"/>
    </row>
    <row r="466" spans="1:11" ht="60" customHeight="1" x14ac:dyDescent="0.25">
      <c r="A466" s="1">
        <f t="shared" si="7"/>
        <v>454</v>
      </c>
      <c r="B466" s="116">
        <f>'Initial Client Information'!B466</f>
        <v>0</v>
      </c>
      <c r="C466" s="117">
        <f>'Initial Client Information'!C466</f>
        <v>0</v>
      </c>
      <c r="D466" s="118">
        <f>'Initial Client Information'!D466</f>
        <v>0</v>
      </c>
      <c r="E466" s="130">
        <f>'Initial Client Information'!E466</f>
        <v>0</v>
      </c>
      <c r="F466" s="140"/>
      <c r="G466" s="136"/>
      <c r="H466" s="136"/>
      <c r="I466" s="142"/>
      <c r="J466" s="176">
        <f>'Discharge Information'!F466</f>
        <v>0</v>
      </c>
      <c r="K466" s="87"/>
    </row>
    <row r="467" spans="1:11" ht="60" customHeight="1" x14ac:dyDescent="0.25">
      <c r="A467" s="1">
        <f t="shared" si="7"/>
        <v>455</v>
      </c>
      <c r="B467" s="116">
        <f>'Initial Client Information'!B467</f>
        <v>0</v>
      </c>
      <c r="C467" s="117">
        <f>'Initial Client Information'!C467</f>
        <v>0</v>
      </c>
      <c r="D467" s="118">
        <f>'Initial Client Information'!D467</f>
        <v>0</v>
      </c>
      <c r="E467" s="130">
        <f>'Initial Client Information'!E467</f>
        <v>0</v>
      </c>
      <c r="F467" s="140"/>
      <c r="G467" s="136"/>
      <c r="H467" s="136"/>
      <c r="I467" s="142"/>
      <c r="J467" s="176">
        <f>'Discharge Information'!F467</f>
        <v>0</v>
      </c>
      <c r="K467" s="87"/>
    </row>
    <row r="468" spans="1:11" ht="60" customHeight="1" x14ac:dyDescent="0.25">
      <c r="A468" s="1">
        <f t="shared" si="7"/>
        <v>456</v>
      </c>
      <c r="B468" s="116">
        <f>'Initial Client Information'!B468</f>
        <v>0</v>
      </c>
      <c r="C468" s="117">
        <f>'Initial Client Information'!C468</f>
        <v>0</v>
      </c>
      <c r="D468" s="118">
        <f>'Initial Client Information'!D468</f>
        <v>0</v>
      </c>
      <c r="E468" s="130">
        <f>'Initial Client Information'!E468</f>
        <v>0</v>
      </c>
      <c r="F468" s="140"/>
      <c r="G468" s="136"/>
      <c r="H468" s="136"/>
      <c r="I468" s="142"/>
      <c r="J468" s="176">
        <f>'Discharge Information'!F468</f>
        <v>0</v>
      </c>
      <c r="K468" s="87"/>
    </row>
    <row r="469" spans="1:11" ht="60" customHeight="1" x14ac:dyDescent="0.25">
      <c r="A469" s="1">
        <f t="shared" si="7"/>
        <v>457</v>
      </c>
      <c r="B469" s="116">
        <f>'Initial Client Information'!B469</f>
        <v>0</v>
      </c>
      <c r="C469" s="117">
        <f>'Initial Client Information'!C469</f>
        <v>0</v>
      </c>
      <c r="D469" s="118">
        <f>'Initial Client Information'!D469</f>
        <v>0</v>
      </c>
      <c r="E469" s="130">
        <f>'Initial Client Information'!E469</f>
        <v>0</v>
      </c>
      <c r="F469" s="140"/>
      <c r="G469" s="136"/>
      <c r="H469" s="136"/>
      <c r="I469" s="142"/>
      <c r="J469" s="176">
        <f>'Discharge Information'!F469</f>
        <v>0</v>
      </c>
      <c r="K469" s="87"/>
    </row>
    <row r="470" spans="1:11" ht="60" customHeight="1" x14ac:dyDescent="0.25">
      <c r="A470" s="1">
        <f t="shared" si="7"/>
        <v>458</v>
      </c>
      <c r="B470" s="116">
        <f>'Initial Client Information'!B470</f>
        <v>0</v>
      </c>
      <c r="C470" s="117">
        <f>'Initial Client Information'!C470</f>
        <v>0</v>
      </c>
      <c r="D470" s="118">
        <f>'Initial Client Information'!D470</f>
        <v>0</v>
      </c>
      <c r="E470" s="130">
        <f>'Initial Client Information'!E470</f>
        <v>0</v>
      </c>
      <c r="F470" s="140"/>
      <c r="G470" s="136"/>
      <c r="H470" s="136"/>
      <c r="I470" s="142"/>
      <c r="J470" s="176">
        <f>'Discharge Information'!F470</f>
        <v>0</v>
      </c>
      <c r="K470" s="87"/>
    </row>
    <row r="471" spans="1:11" ht="60" customHeight="1" x14ac:dyDescent="0.25">
      <c r="A471" s="1">
        <f t="shared" si="7"/>
        <v>459</v>
      </c>
      <c r="B471" s="116">
        <f>'Initial Client Information'!B471</f>
        <v>0</v>
      </c>
      <c r="C471" s="117">
        <f>'Initial Client Information'!C471</f>
        <v>0</v>
      </c>
      <c r="D471" s="118">
        <f>'Initial Client Information'!D471</f>
        <v>0</v>
      </c>
      <c r="E471" s="130">
        <f>'Initial Client Information'!E471</f>
        <v>0</v>
      </c>
      <c r="F471" s="140"/>
      <c r="G471" s="136"/>
      <c r="H471" s="136"/>
      <c r="I471" s="142"/>
      <c r="J471" s="176">
        <f>'Discharge Information'!F471</f>
        <v>0</v>
      </c>
      <c r="K471" s="87"/>
    </row>
    <row r="472" spans="1:11" ht="60" customHeight="1" x14ac:dyDescent="0.25">
      <c r="A472" s="1">
        <f t="shared" si="7"/>
        <v>460</v>
      </c>
      <c r="B472" s="116">
        <f>'Initial Client Information'!B472</f>
        <v>0</v>
      </c>
      <c r="C472" s="117">
        <f>'Initial Client Information'!C472</f>
        <v>0</v>
      </c>
      <c r="D472" s="118">
        <f>'Initial Client Information'!D472</f>
        <v>0</v>
      </c>
      <c r="E472" s="130">
        <f>'Initial Client Information'!E472</f>
        <v>0</v>
      </c>
      <c r="F472" s="140"/>
      <c r="G472" s="136"/>
      <c r="H472" s="136"/>
      <c r="I472" s="142"/>
      <c r="J472" s="176">
        <f>'Discharge Information'!F472</f>
        <v>0</v>
      </c>
      <c r="K472" s="87"/>
    </row>
    <row r="473" spans="1:11" ht="60" customHeight="1" x14ac:dyDescent="0.25">
      <c r="A473" s="1">
        <f t="shared" si="7"/>
        <v>461</v>
      </c>
      <c r="B473" s="116">
        <f>'Initial Client Information'!B473</f>
        <v>0</v>
      </c>
      <c r="C473" s="117">
        <f>'Initial Client Information'!C473</f>
        <v>0</v>
      </c>
      <c r="D473" s="118">
        <f>'Initial Client Information'!D473</f>
        <v>0</v>
      </c>
      <c r="E473" s="130">
        <f>'Initial Client Information'!E473</f>
        <v>0</v>
      </c>
      <c r="F473" s="140"/>
      <c r="G473" s="136"/>
      <c r="H473" s="136"/>
      <c r="I473" s="142"/>
      <c r="J473" s="176">
        <f>'Discharge Information'!F473</f>
        <v>0</v>
      </c>
      <c r="K473" s="87"/>
    </row>
    <row r="474" spans="1:11" ht="60" customHeight="1" x14ac:dyDescent="0.25">
      <c r="A474" s="1">
        <f t="shared" si="7"/>
        <v>462</v>
      </c>
      <c r="B474" s="116">
        <f>'Initial Client Information'!B474</f>
        <v>0</v>
      </c>
      <c r="C474" s="117">
        <f>'Initial Client Information'!C474</f>
        <v>0</v>
      </c>
      <c r="D474" s="118">
        <f>'Initial Client Information'!D474</f>
        <v>0</v>
      </c>
      <c r="E474" s="130">
        <f>'Initial Client Information'!E474</f>
        <v>0</v>
      </c>
      <c r="F474" s="140"/>
      <c r="G474" s="136"/>
      <c r="H474" s="136"/>
      <c r="I474" s="142"/>
      <c r="J474" s="176">
        <f>'Discharge Information'!F474</f>
        <v>0</v>
      </c>
      <c r="K474" s="87"/>
    </row>
    <row r="475" spans="1:11" ht="60" customHeight="1" x14ac:dyDescent="0.25">
      <c r="A475" s="1">
        <f t="shared" si="7"/>
        <v>463</v>
      </c>
      <c r="B475" s="116">
        <f>'Initial Client Information'!B475</f>
        <v>0</v>
      </c>
      <c r="C475" s="117">
        <f>'Initial Client Information'!C475</f>
        <v>0</v>
      </c>
      <c r="D475" s="118">
        <f>'Initial Client Information'!D475</f>
        <v>0</v>
      </c>
      <c r="E475" s="130">
        <f>'Initial Client Information'!E475</f>
        <v>0</v>
      </c>
      <c r="F475" s="140"/>
      <c r="G475" s="136"/>
      <c r="H475" s="136"/>
      <c r="I475" s="142"/>
      <c r="J475" s="176">
        <f>'Discharge Information'!F475</f>
        <v>0</v>
      </c>
      <c r="K475" s="87"/>
    </row>
    <row r="476" spans="1:11" ht="60" customHeight="1" x14ac:dyDescent="0.25">
      <c r="A476" s="1">
        <f t="shared" si="7"/>
        <v>464</v>
      </c>
      <c r="B476" s="116">
        <f>'Initial Client Information'!B476</f>
        <v>0</v>
      </c>
      <c r="C476" s="117">
        <f>'Initial Client Information'!C476</f>
        <v>0</v>
      </c>
      <c r="D476" s="118">
        <f>'Initial Client Information'!D476</f>
        <v>0</v>
      </c>
      <c r="E476" s="130">
        <f>'Initial Client Information'!E476</f>
        <v>0</v>
      </c>
      <c r="F476" s="140"/>
      <c r="G476" s="136"/>
      <c r="H476" s="136"/>
      <c r="I476" s="142"/>
      <c r="J476" s="176">
        <f>'Discharge Information'!F476</f>
        <v>0</v>
      </c>
      <c r="K476" s="87"/>
    </row>
    <row r="477" spans="1:11" ht="60" customHeight="1" x14ac:dyDescent="0.25">
      <c r="A477" s="1">
        <f t="shared" si="7"/>
        <v>465</v>
      </c>
      <c r="B477" s="116">
        <f>'Initial Client Information'!B477</f>
        <v>0</v>
      </c>
      <c r="C477" s="117">
        <f>'Initial Client Information'!C477</f>
        <v>0</v>
      </c>
      <c r="D477" s="118">
        <f>'Initial Client Information'!D477</f>
        <v>0</v>
      </c>
      <c r="E477" s="130">
        <f>'Initial Client Information'!E477</f>
        <v>0</v>
      </c>
      <c r="F477" s="140"/>
      <c r="G477" s="136"/>
      <c r="H477" s="136"/>
      <c r="I477" s="142"/>
      <c r="J477" s="176">
        <f>'Discharge Information'!F477</f>
        <v>0</v>
      </c>
      <c r="K477" s="87"/>
    </row>
    <row r="478" spans="1:11" ht="60" customHeight="1" x14ac:dyDescent="0.25">
      <c r="A478" s="1">
        <f t="shared" si="7"/>
        <v>466</v>
      </c>
      <c r="B478" s="116">
        <f>'Initial Client Information'!B478</f>
        <v>0</v>
      </c>
      <c r="C478" s="117">
        <f>'Initial Client Information'!C478</f>
        <v>0</v>
      </c>
      <c r="D478" s="118">
        <f>'Initial Client Information'!D478</f>
        <v>0</v>
      </c>
      <c r="E478" s="130">
        <f>'Initial Client Information'!E478</f>
        <v>0</v>
      </c>
      <c r="F478" s="140"/>
      <c r="G478" s="136"/>
      <c r="H478" s="136"/>
      <c r="I478" s="142"/>
      <c r="J478" s="176">
        <f>'Discharge Information'!F478</f>
        <v>0</v>
      </c>
      <c r="K478" s="87"/>
    </row>
    <row r="479" spans="1:11" ht="60" customHeight="1" x14ac:dyDescent="0.25">
      <c r="A479" s="1">
        <f t="shared" si="7"/>
        <v>467</v>
      </c>
      <c r="B479" s="116">
        <f>'Initial Client Information'!B479</f>
        <v>0</v>
      </c>
      <c r="C479" s="117">
        <f>'Initial Client Information'!C479</f>
        <v>0</v>
      </c>
      <c r="D479" s="118">
        <f>'Initial Client Information'!D479</f>
        <v>0</v>
      </c>
      <c r="E479" s="130">
        <f>'Initial Client Information'!E479</f>
        <v>0</v>
      </c>
      <c r="F479" s="140"/>
      <c r="G479" s="136"/>
      <c r="H479" s="136"/>
      <c r="I479" s="142"/>
      <c r="J479" s="176">
        <f>'Discharge Information'!F479</f>
        <v>0</v>
      </c>
      <c r="K479" s="87"/>
    </row>
    <row r="480" spans="1:11" ht="60" customHeight="1" x14ac:dyDescent="0.25">
      <c r="A480" s="1">
        <f t="shared" si="7"/>
        <v>468</v>
      </c>
      <c r="B480" s="116">
        <f>'Initial Client Information'!B480</f>
        <v>0</v>
      </c>
      <c r="C480" s="117">
        <f>'Initial Client Information'!C480</f>
        <v>0</v>
      </c>
      <c r="D480" s="118">
        <f>'Initial Client Information'!D480</f>
        <v>0</v>
      </c>
      <c r="E480" s="130">
        <f>'Initial Client Information'!E480</f>
        <v>0</v>
      </c>
      <c r="F480" s="140"/>
      <c r="G480" s="136"/>
      <c r="H480" s="136"/>
      <c r="I480" s="142"/>
      <c r="J480" s="176">
        <f>'Discharge Information'!F480</f>
        <v>0</v>
      </c>
      <c r="K480" s="87"/>
    </row>
    <row r="481" spans="1:11" ht="60" customHeight="1" x14ac:dyDescent="0.25">
      <c r="A481" s="1">
        <f t="shared" si="7"/>
        <v>469</v>
      </c>
      <c r="B481" s="116">
        <f>'Initial Client Information'!B481</f>
        <v>0</v>
      </c>
      <c r="C481" s="117">
        <f>'Initial Client Information'!C481</f>
        <v>0</v>
      </c>
      <c r="D481" s="118">
        <f>'Initial Client Information'!D481</f>
        <v>0</v>
      </c>
      <c r="E481" s="130">
        <f>'Initial Client Information'!E481</f>
        <v>0</v>
      </c>
      <c r="F481" s="140"/>
      <c r="G481" s="136"/>
      <c r="H481" s="136"/>
      <c r="I481" s="142"/>
      <c r="J481" s="176">
        <f>'Discharge Information'!F481</f>
        <v>0</v>
      </c>
      <c r="K481" s="87"/>
    </row>
    <row r="482" spans="1:11" ht="60" customHeight="1" x14ac:dyDescent="0.25">
      <c r="A482" s="1">
        <f t="shared" si="7"/>
        <v>470</v>
      </c>
      <c r="B482" s="116">
        <f>'Initial Client Information'!B482</f>
        <v>0</v>
      </c>
      <c r="C482" s="117">
        <f>'Initial Client Information'!C482</f>
        <v>0</v>
      </c>
      <c r="D482" s="118">
        <f>'Initial Client Information'!D482</f>
        <v>0</v>
      </c>
      <c r="E482" s="130">
        <f>'Initial Client Information'!E482</f>
        <v>0</v>
      </c>
      <c r="F482" s="140"/>
      <c r="G482" s="136"/>
      <c r="H482" s="136"/>
      <c r="I482" s="142"/>
      <c r="J482" s="176">
        <f>'Discharge Information'!F482</f>
        <v>0</v>
      </c>
      <c r="K482" s="87"/>
    </row>
    <row r="483" spans="1:11" ht="60" customHeight="1" x14ac:dyDescent="0.25">
      <c r="A483" s="1">
        <f t="shared" si="7"/>
        <v>471</v>
      </c>
      <c r="B483" s="116">
        <f>'Initial Client Information'!B483</f>
        <v>0</v>
      </c>
      <c r="C483" s="117">
        <f>'Initial Client Information'!C483</f>
        <v>0</v>
      </c>
      <c r="D483" s="118">
        <f>'Initial Client Information'!D483</f>
        <v>0</v>
      </c>
      <c r="E483" s="130">
        <f>'Initial Client Information'!E483</f>
        <v>0</v>
      </c>
      <c r="F483" s="140"/>
      <c r="G483" s="136"/>
      <c r="H483" s="136"/>
      <c r="I483" s="142"/>
      <c r="J483" s="176">
        <f>'Discharge Information'!F483</f>
        <v>0</v>
      </c>
      <c r="K483" s="87"/>
    </row>
    <row r="484" spans="1:11" ht="60" customHeight="1" x14ac:dyDescent="0.25">
      <c r="A484" s="1">
        <f t="shared" si="7"/>
        <v>472</v>
      </c>
      <c r="B484" s="116">
        <f>'Initial Client Information'!B484</f>
        <v>0</v>
      </c>
      <c r="C484" s="117">
        <f>'Initial Client Information'!C484</f>
        <v>0</v>
      </c>
      <c r="D484" s="118">
        <f>'Initial Client Information'!D484</f>
        <v>0</v>
      </c>
      <c r="E484" s="130">
        <f>'Initial Client Information'!E484</f>
        <v>0</v>
      </c>
      <c r="F484" s="140"/>
      <c r="G484" s="136"/>
      <c r="H484" s="136"/>
      <c r="I484" s="142"/>
      <c r="J484" s="176">
        <f>'Discharge Information'!F484</f>
        <v>0</v>
      </c>
      <c r="K484" s="87"/>
    </row>
    <row r="485" spans="1:11" ht="60" customHeight="1" x14ac:dyDescent="0.25">
      <c r="A485" s="1">
        <f t="shared" si="7"/>
        <v>473</v>
      </c>
      <c r="B485" s="116">
        <f>'Initial Client Information'!B485</f>
        <v>0</v>
      </c>
      <c r="C485" s="117">
        <f>'Initial Client Information'!C485</f>
        <v>0</v>
      </c>
      <c r="D485" s="118">
        <f>'Initial Client Information'!D485</f>
        <v>0</v>
      </c>
      <c r="E485" s="130">
        <f>'Initial Client Information'!E485</f>
        <v>0</v>
      </c>
      <c r="F485" s="140"/>
      <c r="G485" s="136"/>
      <c r="H485" s="136"/>
      <c r="I485" s="142"/>
      <c r="J485" s="176">
        <f>'Discharge Information'!F485</f>
        <v>0</v>
      </c>
      <c r="K485" s="87"/>
    </row>
    <row r="486" spans="1:11" ht="60" customHeight="1" x14ac:dyDescent="0.25">
      <c r="A486" s="1">
        <f t="shared" si="7"/>
        <v>474</v>
      </c>
      <c r="B486" s="116">
        <f>'Initial Client Information'!B486</f>
        <v>0</v>
      </c>
      <c r="C486" s="117">
        <f>'Initial Client Information'!C486</f>
        <v>0</v>
      </c>
      <c r="D486" s="118">
        <f>'Initial Client Information'!D486</f>
        <v>0</v>
      </c>
      <c r="E486" s="130">
        <f>'Initial Client Information'!E486</f>
        <v>0</v>
      </c>
      <c r="F486" s="140"/>
      <c r="G486" s="136"/>
      <c r="H486" s="136"/>
      <c r="I486" s="142"/>
      <c r="J486" s="176">
        <f>'Discharge Information'!F486</f>
        <v>0</v>
      </c>
      <c r="K486" s="87"/>
    </row>
    <row r="487" spans="1:11" ht="60" customHeight="1" x14ac:dyDescent="0.25">
      <c r="A487" s="1">
        <f t="shared" si="7"/>
        <v>475</v>
      </c>
      <c r="B487" s="116">
        <f>'Initial Client Information'!B487</f>
        <v>0</v>
      </c>
      <c r="C487" s="117">
        <f>'Initial Client Information'!C487</f>
        <v>0</v>
      </c>
      <c r="D487" s="118">
        <f>'Initial Client Information'!D487</f>
        <v>0</v>
      </c>
      <c r="E487" s="130">
        <f>'Initial Client Information'!E487</f>
        <v>0</v>
      </c>
      <c r="F487" s="140"/>
      <c r="G487" s="136"/>
      <c r="H487" s="136"/>
      <c r="I487" s="142"/>
      <c r="J487" s="176">
        <f>'Discharge Information'!F487</f>
        <v>0</v>
      </c>
      <c r="K487" s="87"/>
    </row>
    <row r="488" spans="1:11" ht="60" customHeight="1" x14ac:dyDescent="0.25">
      <c r="A488" s="1">
        <f t="shared" si="7"/>
        <v>476</v>
      </c>
      <c r="B488" s="116">
        <f>'Initial Client Information'!B488</f>
        <v>0</v>
      </c>
      <c r="C488" s="117">
        <f>'Initial Client Information'!C488</f>
        <v>0</v>
      </c>
      <c r="D488" s="118">
        <f>'Initial Client Information'!D488</f>
        <v>0</v>
      </c>
      <c r="E488" s="130">
        <f>'Initial Client Information'!E488</f>
        <v>0</v>
      </c>
      <c r="F488" s="140"/>
      <c r="G488" s="136"/>
      <c r="H488" s="136"/>
      <c r="I488" s="142"/>
      <c r="J488" s="176">
        <f>'Discharge Information'!F488</f>
        <v>0</v>
      </c>
      <c r="K488" s="87"/>
    </row>
    <row r="489" spans="1:11" ht="60" customHeight="1" x14ac:dyDescent="0.25">
      <c r="A489" s="1">
        <f t="shared" si="7"/>
        <v>477</v>
      </c>
      <c r="B489" s="116">
        <f>'Initial Client Information'!B489</f>
        <v>0</v>
      </c>
      <c r="C489" s="117">
        <f>'Initial Client Information'!C489</f>
        <v>0</v>
      </c>
      <c r="D489" s="118">
        <f>'Initial Client Information'!D489</f>
        <v>0</v>
      </c>
      <c r="E489" s="130">
        <f>'Initial Client Information'!E489</f>
        <v>0</v>
      </c>
      <c r="F489" s="140"/>
      <c r="G489" s="136"/>
      <c r="H489" s="136"/>
      <c r="I489" s="142"/>
      <c r="J489" s="176">
        <f>'Discharge Information'!F489</f>
        <v>0</v>
      </c>
      <c r="K489" s="87"/>
    </row>
    <row r="490" spans="1:11" ht="60" customHeight="1" x14ac:dyDescent="0.25">
      <c r="A490" s="1">
        <f t="shared" si="7"/>
        <v>478</v>
      </c>
      <c r="B490" s="116">
        <f>'Initial Client Information'!B490</f>
        <v>0</v>
      </c>
      <c r="C490" s="117">
        <f>'Initial Client Information'!C490</f>
        <v>0</v>
      </c>
      <c r="D490" s="118">
        <f>'Initial Client Information'!D490</f>
        <v>0</v>
      </c>
      <c r="E490" s="130">
        <f>'Initial Client Information'!E490</f>
        <v>0</v>
      </c>
      <c r="F490" s="140"/>
      <c r="G490" s="136"/>
      <c r="H490" s="136"/>
      <c r="I490" s="142"/>
      <c r="J490" s="176">
        <f>'Discharge Information'!F490</f>
        <v>0</v>
      </c>
      <c r="K490" s="87"/>
    </row>
    <row r="491" spans="1:11" ht="60" customHeight="1" x14ac:dyDescent="0.25">
      <c r="A491" s="1">
        <f t="shared" si="7"/>
        <v>479</v>
      </c>
      <c r="B491" s="116">
        <f>'Initial Client Information'!B491</f>
        <v>0</v>
      </c>
      <c r="C491" s="117">
        <f>'Initial Client Information'!C491</f>
        <v>0</v>
      </c>
      <c r="D491" s="118">
        <f>'Initial Client Information'!D491</f>
        <v>0</v>
      </c>
      <c r="E491" s="130">
        <f>'Initial Client Information'!E491</f>
        <v>0</v>
      </c>
      <c r="F491" s="140"/>
      <c r="G491" s="136"/>
      <c r="H491" s="136"/>
      <c r="I491" s="142"/>
      <c r="J491" s="176">
        <f>'Discharge Information'!F491</f>
        <v>0</v>
      </c>
      <c r="K491" s="87"/>
    </row>
    <row r="492" spans="1:11" ht="60" customHeight="1" x14ac:dyDescent="0.25">
      <c r="A492" s="1">
        <f t="shared" si="7"/>
        <v>480</v>
      </c>
      <c r="B492" s="116">
        <f>'Initial Client Information'!B492</f>
        <v>0</v>
      </c>
      <c r="C492" s="117">
        <f>'Initial Client Information'!C492</f>
        <v>0</v>
      </c>
      <c r="D492" s="118">
        <f>'Initial Client Information'!D492</f>
        <v>0</v>
      </c>
      <c r="E492" s="130">
        <f>'Initial Client Information'!E492</f>
        <v>0</v>
      </c>
      <c r="F492" s="140"/>
      <c r="G492" s="136"/>
      <c r="H492" s="136"/>
      <c r="I492" s="142"/>
      <c r="J492" s="176">
        <f>'Discharge Information'!F492</f>
        <v>0</v>
      </c>
      <c r="K492" s="87"/>
    </row>
    <row r="493" spans="1:11" ht="60" customHeight="1" x14ac:dyDescent="0.25">
      <c r="A493" s="1">
        <f t="shared" si="7"/>
        <v>481</v>
      </c>
      <c r="B493" s="116">
        <f>'Initial Client Information'!B493</f>
        <v>0</v>
      </c>
      <c r="C493" s="117">
        <f>'Initial Client Information'!C493</f>
        <v>0</v>
      </c>
      <c r="D493" s="118">
        <f>'Initial Client Information'!D493</f>
        <v>0</v>
      </c>
      <c r="E493" s="130">
        <f>'Initial Client Information'!E493</f>
        <v>0</v>
      </c>
      <c r="F493" s="140"/>
      <c r="G493" s="136"/>
      <c r="H493" s="136"/>
      <c r="I493" s="142"/>
      <c r="J493" s="176">
        <f>'Discharge Information'!F493</f>
        <v>0</v>
      </c>
      <c r="K493" s="87"/>
    </row>
    <row r="494" spans="1:11" ht="60" customHeight="1" x14ac:dyDescent="0.25">
      <c r="A494" s="1">
        <f t="shared" si="7"/>
        <v>482</v>
      </c>
      <c r="B494" s="116">
        <f>'Initial Client Information'!B494</f>
        <v>0</v>
      </c>
      <c r="C494" s="117">
        <f>'Initial Client Information'!C494</f>
        <v>0</v>
      </c>
      <c r="D494" s="118">
        <f>'Initial Client Information'!D494</f>
        <v>0</v>
      </c>
      <c r="E494" s="130">
        <f>'Initial Client Information'!E494</f>
        <v>0</v>
      </c>
      <c r="F494" s="140"/>
      <c r="G494" s="136"/>
      <c r="H494" s="136"/>
      <c r="I494" s="142"/>
      <c r="J494" s="176">
        <f>'Discharge Information'!F494</f>
        <v>0</v>
      </c>
      <c r="K494" s="87"/>
    </row>
    <row r="495" spans="1:11" ht="60" customHeight="1" x14ac:dyDescent="0.25">
      <c r="A495" s="1">
        <f t="shared" si="7"/>
        <v>483</v>
      </c>
      <c r="B495" s="116">
        <f>'Initial Client Information'!B495</f>
        <v>0</v>
      </c>
      <c r="C495" s="117">
        <f>'Initial Client Information'!C495</f>
        <v>0</v>
      </c>
      <c r="D495" s="118">
        <f>'Initial Client Information'!D495</f>
        <v>0</v>
      </c>
      <c r="E495" s="130">
        <f>'Initial Client Information'!E495</f>
        <v>0</v>
      </c>
      <c r="F495" s="140"/>
      <c r="G495" s="136"/>
      <c r="H495" s="136"/>
      <c r="I495" s="142"/>
      <c r="J495" s="176">
        <f>'Discharge Information'!F495</f>
        <v>0</v>
      </c>
      <c r="K495" s="87"/>
    </row>
    <row r="496" spans="1:11" ht="60" customHeight="1" x14ac:dyDescent="0.25">
      <c r="A496" s="1">
        <f t="shared" si="7"/>
        <v>484</v>
      </c>
      <c r="B496" s="116">
        <f>'Initial Client Information'!B496</f>
        <v>0</v>
      </c>
      <c r="C496" s="117">
        <f>'Initial Client Information'!C496</f>
        <v>0</v>
      </c>
      <c r="D496" s="118">
        <f>'Initial Client Information'!D496</f>
        <v>0</v>
      </c>
      <c r="E496" s="130">
        <f>'Initial Client Information'!E496</f>
        <v>0</v>
      </c>
      <c r="F496" s="140"/>
      <c r="G496" s="136"/>
      <c r="H496" s="136"/>
      <c r="I496" s="142"/>
      <c r="J496" s="176">
        <f>'Discharge Information'!F496</f>
        <v>0</v>
      </c>
      <c r="K496" s="87"/>
    </row>
    <row r="497" spans="1:11" ht="60" customHeight="1" x14ac:dyDescent="0.25">
      <c r="A497" s="1">
        <f t="shared" si="7"/>
        <v>485</v>
      </c>
      <c r="B497" s="116">
        <f>'Initial Client Information'!B497</f>
        <v>0</v>
      </c>
      <c r="C497" s="117">
        <f>'Initial Client Information'!C497</f>
        <v>0</v>
      </c>
      <c r="D497" s="118">
        <f>'Initial Client Information'!D497</f>
        <v>0</v>
      </c>
      <c r="E497" s="130">
        <f>'Initial Client Information'!E497</f>
        <v>0</v>
      </c>
      <c r="F497" s="140"/>
      <c r="G497" s="136"/>
      <c r="H497" s="136"/>
      <c r="I497" s="142"/>
      <c r="J497" s="176">
        <f>'Discharge Information'!F497</f>
        <v>0</v>
      </c>
      <c r="K497" s="87"/>
    </row>
    <row r="498" spans="1:11" ht="60" customHeight="1" x14ac:dyDescent="0.25">
      <c r="A498" s="1">
        <f t="shared" si="7"/>
        <v>486</v>
      </c>
      <c r="B498" s="116">
        <f>'Initial Client Information'!B498</f>
        <v>0</v>
      </c>
      <c r="C498" s="117">
        <f>'Initial Client Information'!C498</f>
        <v>0</v>
      </c>
      <c r="D498" s="118">
        <f>'Initial Client Information'!D498</f>
        <v>0</v>
      </c>
      <c r="E498" s="130">
        <f>'Initial Client Information'!E498</f>
        <v>0</v>
      </c>
      <c r="F498" s="140"/>
      <c r="G498" s="136"/>
      <c r="H498" s="136"/>
      <c r="I498" s="142"/>
      <c r="J498" s="176">
        <f>'Discharge Information'!F498</f>
        <v>0</v>
      </c>
      <c r="K498" s="87"/>
    </row>
    <row r="499" spans="1:11" ht="60" customHeight="1" x14ac:dyDescent="0.25">
      <c r="A499" s="1">
        <f t="shared" si="7"/>
        <v>487</v>
      </c>
      <c r="B499" s="116">
        <f>'Initial Client Information'!B499</f>
        <v>0</v>
      </c>
      <c r="C499" s="117">
        <f>'Initial Client Information'!C499</f>
        <v>0</v>
      </c>
      <c r="D499" s="118">
        <f>'Initial Client Information'!D499</f>
        <v>0</v>
      </c>
      <c r="E499" s="130">
        <f>'Initial Client Information'!E499</f>
        <v>0</v>
      </c>
      <c r="F499" s="140"/>
      <c r="G499" s="136"/>
      <c r="H499" s="136"/>
      <c r="I499" s="142"/>
      <c r="J499" s="176">
        <f>'Discharge Information'!F499</f>
        <v>0</v>
      </c>
      <c r="K499" s="87"/>
    </row>
    <row r="500" spans="1:11" ht="60" customHeight="1" x14ac:dyDescent="0.25">
      <c r="A500" s="1">
        <f t="shared" si="7"/>
        <v>488</v>
      </c>
      <c r="B500" s="116">
        <f>'Initial Client Information'!B500</f>
        <v>0</v>
      </c>
      <c r="C500" s="117">
        <f>'Initial Client Information'!C500</f>
        <v>0</v>
      </c>
      <c r="D500" s="118">
        <f>'Initial Client Information'!D500</f>
        <v>0</v>
      </c>
      <c r="E500" s="130">
        <f>'Initial Client Information'!E500</f>
        <v>0</v>
      </c>
      <c r="F500" s="140"/>
      <c r="G500" s="136"/>
      <c r="H500" s="136"/>
      <c r="I500" s="142"/>
      <c r="J500" s="176">
        <f>'Discharge Information'!F500</f>
        <v>0</v>
      </c>
      <c r="K500" s="87"/>
    </row>
    <row r="501" spans="1:11" ht="60" customHeight="1" x14ac:dyDescent="0.25">
      <c r="A501" s="1">
        <f t="shared" si="7"/>
        <v>489</v>
      </c>
      <c r="B501" s="116">
        <f>'Initial Client Information'!B501</f>
        <v>0</v>
      </c>
      <c r="C501" s="117">
        <f>'Initial Client Information'!C501</f>
        <v>0</v>
      </c>
      <c r="D501" s="118">
        <f>'Initial Client Information'!D501</f>
        <v>0</v>
      </c>
      <c r="E501" s="130">
        <f>'Initial Client Information'!E501</f>
        <v>0</v>
      </c>
      <c r="F501" s="140"/>
      <c r="G501" s="136"/>
      <c r="H501" s="136"/>
      <c r="I501" s="142"/>
      <c r="J501" s="176">
        <f>'Discharge Information'!F501</f>
        <v>0</v>
      </c>
      <c r="K501" s="87"/>
    </row>
    <row r="502" spans="1:11" ht="60" customHeight="1" x14ac:dyDescent="0.25">
      <c r="A502" s="1">
        <f t="shared" si="7"/>
        <v>490</v>
      </c>
      <c r="B502" s="116">
        <f>'Initial Client Information'!B502</f>
        <v>0</v>
      </c>
      <c r="C502" s="117">
        <f>'Initial Client Information'!C502</f>
        <v>0</v>
      </c>
      <c r="D502" s="118">
        <f>'Initial Client Information'!D502</f>
        <v>0</v>
      </c>
      <c r="E502" s="130">
        <f>'Initial Client Information'!E502</f>
        <v>0</v>
      </c>
      <c r="F502" s="140"/>
      <c r="G502" s="136"/>
      <c r="H502" s="136"/>
      <c r="I502" s="142"/>
      <c r="J502" s="176">
        <f>'Discharge Information'!F502</f>
        <v>0</v>
      </c>
      <c r="K502" s="87"/>
    </row>
    <row r="503" spans="1:11" ht="60" customHeight="1" x14ac:dyDescent="0.25">
      <c r="A503" s="1">
        <f t="shared" si="7"/>
        <v>491</v>
      </c>
      <c r="B503" s="116">
        <f>'Initial Client Information'!B503</f>
        <v>0</v>
      </c>
      <c r="C503" s="117">
        <f>'Initial Client Information'!C503</f>
        <v>0</v>
      </c>
      <c r="D503" s="118">
        <f>'Initial Client Information'!D503</f>
        <v>0</v>
      </c>
      <c r="E503" s="130">
        <f>'Initial Client Information'!E503</f>
        <v>0</v>
      </c>
      <c r="F503" s="140"/>
      <c r="G503" s="136"/>
      <c r="H503" s="136"/>
      <c r="I503" s="142"/>
      <c r="J503" s="176">
        <f>'Discharge Information'!F503</f>
        <v>0</v>
      </c>
      <c r="K503" s="87"/>
    </row>
    <row r="504" spans="1:11" ht="60" customHeight="1" x14ac:dyDescent="0.25">
      <c r="A504" s="1">
        <f t="shared" si="7"/>
        <v>492</v>
      </c>
      <c r="B504" s="116">
        <f>'Initial Client Information'!B504</f>
        <v>0</v>
      </c>
      <c r="C504" s="117">
        <f>'Initial Client Information'!C504</f>
        <v>0</v>
      </c>
      <c r="D504" s="118">
        <f>'Initial Client Information'!D504</f>
        <v>0</v>
      </c>
      <c r="E504" s="130">
        <f>'Initial Client Information'!E504</f>
        <v>0</v>
      </c>
      <c r="F504" s="140"/>
      <c r="G504" s="136"/>
      <c r="H504" s="136"/>
      <c r="I504" s="142"/>
      <c r="J504" s="176">
        <f>'Discharge Information'!F504</f>
        <v>0</v>
      </c>
      <c r="K504" s="87"/>
    </row>
    <row r="505" spans="1:11" ht="60" customHeight="1" x14ac:dyDescent="0.25">
      <c r="A505" s="1">
        <f t="shared" si="7"/>
        <v>493</v>
      </c>
      <c r="B505" s="116">
        <f>'Initial Client Information'!B505</f>
        <v>0</v>
      </c>
      <c r="C505" s="117">
        <f>'Initial Client Information'!C505</f>
        <v>0</v>
      </c>
      <c r="D505" s="118">
        <f>'Initial Client Information'!D505</f>
        <v>0</v>
      </c>
      <c r="E505" s="130">
        <f>'Initial Client Information'!E505</f>
        <v>0</v>
      </c>
      <c r="F505" s="140"/>
      <c r="G505" s="136"/>
      <c r="H505" s="136"/>
      <c r="I505" s="142"/>
      <c r="J505" s="176">
        <f>'Discharge Information'!F505</f>
        <v>0</v>
      </c>
      <c r="K505" s="87"/>
    </row>
    <row r="506" spans="1:11" ht="60" customHeight="1" x14ac:dyDescent="0.25">
      <c r="A506" s="1">
        <f t="shared" si="7"/>
        <v>494</v>
      </c>
      <c r="B506" s="116">
        <f>'Initial Client Information'!B506</f>
        <v>0</v>
      </c>
      <c r="C506" s="117">
        <f>'Initial Client Information'!C506</f>
        <v>0</v>
      </c>
      <c r="D506" s="118">
        <f>'Initial Client Information'!D506</f>
        <v>0</v>
      </c>
      <c r="E506" s="130">
        <f>'Initial Client Information'!E506</f>
        <v>0</v>
      </c>
      <c r="F506" s="140"/>
      <c r="G506" s="136"/>
      <c r="H506" s="136"/>
      <c r="I506" s="142"/>
      <c r="J506" s="176">
        <f>'Discharge Information'!F506</f>
        <v>0</v>
      </c>
      <c r="K506" s="87"/>
    </row>
    <row r="507" spans="1:11" ht="60" customHeight="1" x14ac:dyDescent="0.25">
      <c r="A507" s="1">
        <f t="shared" si="7"/>
        <v>495</v>
      </c>
      <c r="B507" s="116">
        <f>'Initial Client Information'!B507</f>
        <v>0</v>
      </c>
      <c r="C507" s="117">
        <f>'Initial Client Information'!C507</f>
        <v>0</v>
      </c>
      <c r="D507" s="118">
        <f>'Initial Client Information'!D507</f>
        <v>0</v>
      </c>
      <c r="E507" s="130">
        <f>'Initial Client Information'!E507</f>
        <v>0</v>
      </c>
      <c r="F507" s="140"/>
      <c r="G507" s="136"/>
      <c r="H507" s="136"/>
      <c r="I507" s="142"/>
      <c r="J507" s="176">
        <f>'Discharge Information'!F507</f>
        <v>0</v>
      </c>
      <c r="K507" s="87"/>
    </row>
    <row r="508" spans="1:11" ht="60" customHeight="1" x14ac:dyDescent="0.25">
      <c r="A508" s="1">
        <f t="shared" si="7"/>
        <v>496</v>
      </c>
      <c r="B508" s="116">
        <f>'Initial Client Information'!B508</f>
        <v>0</v>
      </c>
      <c r="C508" s="117">
        <f>'Initial Client Information'!C508</f>
        <v>0</v>
      </c>
      <c r="D508" s="118">
        <f>'Initial Client Information'!D508</f>
        <v>0</v>
      </c>
      <c r="E508" s="130">
        <f>'Initial Client Information'!E508</f>
        <v>0</v>
      </c>
      <c r="F508" s="140"/>
      <c r="G508" s="136"/>
      <c r="H508" s="136"/>
      <c r="I508" s="142"/>
      <c r="J508" s="176">
        <f>'Discharge Information'!F508</f>
        <v>0</v>
      </c>
      <c r="K508" s="87"/>
    </row>
    <row r="509" spans="1:11" ht="60" customHeight="1" x14ac:dyDescent="0.25">
      <c r="A509" s="1">
        <f t="shared" si="7"/>
        <v>497</v>
      </c>
      <c r="B509" s="116">
        <f>'Initial Client Information'!B509</f>
        <v>0</v>
      </c>
      <c r="C509" s="117">
        <f>'Initial Client Information'!C509</f>
        <v>0</v>
      </c>
      <c r="D509" s="118">
        <f>'Initial Client Information'!D509</f>
        <v>0</v>
      </c>
      <c r="E509" s="130">
        <f>'Initial Client Information'!E509</f>
        <v>0</v>
      </c>
      <c r="F509" s="140"/>
      <c r="G509" s="136"/>
      <c r="H509" s="136"/>
      <c r="I509" s="142"/>
      <c r="J509" s="176">
        <f>'Discharge Information'!F509</f>
        <v>0</v>
      </c>
      <c r="K509" s="87"/>
    </row>
    <row r="510" spans="1:11" ht="60" customHeight="1" x14ac:dyDescent="0.25">
      <c r="A510" s="1">
        <f t="shared" si="7"/>
        <v>498</v>
      </c>
      <c r="B510" s="116">
        <f>'Initial Client Information'!B510</f>
        <v>0</v>
      </c>
      <c r="C510" s="117">
        <f>'Initial Client Information'!C510</f>
        <v>0</v>
      </c>
      <c r="D510" s="118">
        <f>'Initial Client Information'!D510</f>
        <v>0</v>
      </c>
      <c r="E510" s="130">
        <f>'Initial Client Information'!E510</f>
        <v>0</v>
      </c>
      <c r="F510" s="140"/>
      <c r="G510" s="136"/>
      <c r="H510" s="136"/>
      <c r="I510" s="142"/>
      <c r="J510" s="176">
        <f>'Discharge Information'!F510</f>
        <v>0</v>
      </c>
      <c r="K510" s="87"/>
    </row>
    <row r="511" spans="1:11" ht="60" customHeight="1" x14ac:dyDescent="0.25">
      <c r="A511" s="1">
        <f t="shared" si="7"/>
        <v>499</v>
      </c>
      <c r="B511" s="116">
        <f>'Initial Client Information'!B511</f>
        <v>0</v>
      </c>
      <c r="C511" s="117">
        <f>'Initial Client Information'!C511</f>
        <v>0</v>
      </c>
      <c r="D511" s="118">
        <f>'Initial Client Information'!D511</f>
        <v>0</v>
      </c>
      <c r="E511" s="130">
        <f>'Initial Client Information'!E511</f>
        <v>0</v>
      </c>
      <c r="F511" s="140"/>
      <c r="G511" s="136"/>
      <c r="H511" s="136"/>
      <c r="I511" s="142"/>
      <c r="J511" s="176">
        <f>'Discharge Information'!F511</f>
        <v>0</v>
      </c>
      <c r="K511" s="87"/>
    </row>
    <row r="512" spans="1:11" ht="60" customHeight="1" x14ac:dyDescent="0.25">
      <c r="A512" s="1">
        <f t="shared" si="7"/>
        <v>500</v>
      </c>
      <c r="B512" s="116">
        <f>'Initial Client Information'!B512</f>
        <v>0</v>
      </c>
      <c r="C512" s="117">
        <f>'Initial Client Information'!C512</f>
        <v>0</v>
      </c>
      <c r="D512" s="118">
        <f>'Initial Client Information'!D512</f>
        <v>0</v>
      </c>
      <c r="E512" s="130">
        <f>'Initial Client Information'!E512</f>
        <v>0</v>
      </c>
      <c r="F512" s="140"/>
      <c r="G512" s="136"/>
      <c r="H512" s="136"/>
      <c r="I512" s="142"/>
      <c r="J512" s="176">
        <f>'Discharge Information'!F512</f>
        <v>0</v>
      </c>
      <c r="K512" s="87"/>
    </row>
  </sheetData>
  <sheetProtection algorithmName="SHA-512" hashValue="q+YQO21shi+r7un39/BfqUI+g5WFCBL5a/S+POhhz/AiMBvtdZa6gcsa+z2pquEW3mRWanfkvOSVr88W9MMz5w==" saltValue="VK3B9kCcJYlU0rJpcAmf0A==" spinCount="100000" sheet="1" objects="1" scenarios="1"/>
  <mergeCells count="19">
    <mergeCell ref="A2:K2"/>
    <mergeCell ref="A3:K3"/>
    <mergeCell ref="A4:K4"/>
    <mergeCell ref="A5:D5"/>
    <mergeCell ref="I5:J5"/>
    <mergeCell ref="E5:H5"/>
    <mergeCell ref="A6:D6"/>
    <mergeCell ref="I6:J6"/>
    <mergeCell ref="A7:D8"/>
    <mergeCell ref="I7:J7"/>
    <mergeCell ref="I8:J8"/>
    <mergeCell ref="E6:H6"/>
    <mergeCell ref="E7:H8"/>
    <mergeCell ref="A9:D9"/>
    <mergeCell ref="E9:F9"/>
    <mergeCell ref="I9:J9"/>
    <mergeCell ref="A10:K10"/>
    <mergeCell ref="A11:K11"/>
    <mergeCell ref="G9:H9"/>
  </mergeCells>
  <conditionalFormatting sqref="A13:E512 K13:K512">
    <cfRule type="expression" dxfId="65" priority="664">
      <formula>#REF!&gt;=7/1/2021</formula>
    </cfRule>
  </conditionalFormatting>
  <conditionalFormatting sqref="A13:K512">
    <cfRule type="expression" dxfId="64" priority="1">
      <formula>$J13&gt;=7/1/2021</formula>
    </cfRule>
  </conditionalFormatting>
  <conditionalFormatting sqref="F13:G512 J13:J512">
    <cfRule type="expression" dxfId="63" priority="2">
      <formula>#REF!&gt;=7/1/2021</formula>
    </cfRule>
    <cfRule type="expression" dxfId="62" priority="3">
      <formula>#REF!&gt;=7/1/2021</formula>
    </cfRule>
  </conditionalFormatting>
  <conditionalFormatting sqref="F13:G512">
    <cfRule type="expression" dxfId="61" priority="7">
      <formula>$F13="Other (List in Note Section)"</formula>
    </cfRule>
  </conditionalFormatting>
  <conditionalFormatting sqref="J13:J512">
    <cfRule type="expression" dxfId="60" priority="4">
      <formula>#REF!&gt;=7/1/2021</formula>
    </cfRule>
  </conditionalFormatting>
  <dataValidations count="3">
    <dataValidation allowBlank="1" showInputMessage="1" showErrorMessage="1" prompt="Note Section for Column F" sqref="G13:H512" xr:uid="{5055A33C-F76B-412E-8A93-AC1690309C95}"/>
    <dataValidation allowBlank="1" showInputMessage="1" showErrorMessage="1" prompt="General Note Section for Quarterly Tab. Do NOT include any identifying information.  " sqref="K13:K512" xr:uid="{EA6DA444-5B4C-4B1D-97B5-AF708654B0FC}"/>
    <dataValidation allowBlank="1" showInputMessage="1" showErrorMessage="1" prompt="will auto populate from Initial Client Information tab. " sqref="B13:E512" xr:uid="{A4867324-E0CC-42DA-AD45-787AB25B1E4F}"/>
  </dataValidations>
  <pageMargins left="0.25" right="0.25" top="0.75" bottom="0.75" header="0.3" footer="0.3"/>
  <pageSetup paperSize="3"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B3A4A3FC-215B-48CC-9B22-F4665414AF17}">
          <x14:formula1>
            <xm:f>boxes!$Z$41:$Z$47</xm:f>
          </x14:formula1>
          <xm:sqref>G9</xm:sqref>
        </x14:dataValidation>
        <x14:dataValidation type="list" allowBlank="1" showInputMessage="1" showErrorMessage="1" prompt="Select an option from drop-down list. " xr:uid="{E38B816E-EAFE-4661-B38C-5EB9649A95F7}">
          <x14:formula1>
            <xm:f>boxes!$AB$51:$AB$56</xm:f>
          </x14:formula1>
          <xm:sqref>F13:F512</xm:sqref>
        </x14:dataValidation>
        <x14:dataValidation type="list" allowBlank="1" showInputMessage="1" showErrorMessage="1" xr:uid="{55179DBE-1D0B-4A59-9ABA-0391E1F8E798}">
          <x14:formula1>
            <xm:f>boxes!$B$2:$B$13</xm:f>
          </x14:formula1>
          <xm:sqref>E9:F9</xm:sqref>
        </x14:dataValidation>
        <x14:dataValidation type="list" allowBlank="1" showInputMessage="1" showErrorMessage="1" prompt="Select an option from drop-down box. " xr:uid="{CCB9A564-840D-4ECD-9F59-3CB3BAED115A}">
          <x14:formula1>
            <xm:f>boxes!$M$9:$M$10</xm:f>
          </x14:formula1>
          <xm:sqref>I13:I512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813CE-9987-4E6D-A3CC-9B56D2F21F10}">
  <sheetPr>
    <tabColor rgb="FFFFC000"/>
  </sheetPr>
  <dimension ref="A1:K512"/>
  <sheetViews>
    <sheetView showZeros="0" zoomScale="110" zoomScaleNormal="110" workbookViewId="0">
      <pane ySplit="1" topLeftCell="A2" activePane="bottomLeft" state="frozen"/>
      <selection pane="bottomLeft" activeCell="I12" sqref="I12"/>
    </sheetView>
  </sheetViews>
  <sheetFormatPr defaultColWidth="8.85546875" defaultRowHeight="15" x14ac:dyDescent="0.25"/>
  <cols>
    <col min="1" max="1" width="4.28515625" customWidth="1"/>
    <col min="2" max="2" width="14.7109375" customWidth="1"/>
    <col min="3" max="3" width="14.42578125" customWidth="1"/>
    <col min="4" max="4" width="11.42578125" customWidth="1"/>
    <col min="5" max="5" width="11.28515625" customWidth="1"/>
    <col min="6" max="8" width="16.85546875" customWidth="1"/>
    <col min="9" max="9" width="23.140625" customWidth="1"/>
    <col min="10" max="10" width="20.140625" customWidth="1"/>
    <col min="11" max="11" width="57.140625" customWidth="1"/>
  </cols>
  <sheetData>
    <row r="1" spans="1:11" ht="50.1" customHeight="1" thickTop="1" thickBot="1" x14ac:dyDescent="0.3">
      <c r="A1" s="11" t="s">
        <v>15</v>
      </c>
      <c r="B1" s="126" t="s">
        <v>532</v>
      </c>
      <c r="C1" s="126" t="s">
        <v>448</v>
      </c>
      <c r="D1" s="127" t="s">
        <v>445</v>
      </c>
      <c r="E1" s="137" t="s">
        <v>443</v>
      </c>
      <c r="F1" s="153" t="s">
        <v>528</v>
      </c>
      <c r="G1" s="154" t="s">
        <v>494</v>
      </c>
      <c r="H1" s="156" t="s">
        <v>529</v>
      </c>
      <c r="I1" s="147" t="s">
        <v>550</v>
      </c>
      <c r="J1" s="129" t="s">
        <v>514</v>
      </c>
      <c r="K1" s="22" t="s">
        <v>464</v>
      </c>
    </row>
    <row r="2" spans="1:11" ht="16.5" thickTop="1" x14ac:dyDescent="0.25">
      <c r="A2" s="258" t="str">
        <f>'INITIAL SETUP'!A1</f>
        <v>WV Bureau for Behavioral Health - Adult Mental Health Services (Group Homes, Day Support)  R20240601</v>
      </c>
      <c r="B2" s="259"/>
      <c r="C2" s="259"/>
      <c r="D2" s="259"/>
      <c r="E2" s="259"/>
      <c r="F2" s="262"/>
      <c r="G2" s="262"/>
      <c r="H2" s="262"/>
      <c r="I2" s="262"/>
      <c r="J2" s="259"/>
      <c r="K2" s="260"/>
    </row>
    <row r="3" spans="1:11" ht="15.75" x14ac:dyDescent="0.25">
      <c r="A3" s="261" t="str">
        <f>'INITIAL SETUP'!A2</f>
        <v>Grant Year:  FY 2025 (07/01/2024 - 06/30/2025)</v>
      </c>
      <c r="B3" s="262"/>
      <c r="C3" s="262"/>
      <c r="D3" s="262"/>
      <c r="E3" s="262"/>
      <c r="F3" s="262"/>
      <c r="G3" s="262"/>
      <c r="H3" s="262"/>
      <c r="I3" s="262"/>
      <c r="J3" s="262"/>
      <c r="K3" s="263"/>
    </row>
    <row r="4" spans="1:11" x14ac:dyDescent="0.25">
      <c r="A4" s="225" t="str">
        <f>'INITIAL SETUP'!A3</f>
        <v xml:space="preserve">Program reports need to be submitted electronically, via e-mail to BBHReporting@wv.gov  within 25 calendar days of the end of each month </v>
      </c>
      <c r="B4" s="226"/>
      <c r="C4" s="226"/>
      <c r="D4" s="226"/>
      <c r="E4" s="226"/>
      <c r="F4" s="226"/>
      <c r="G4" s="226"/>
      <c r="H4" s="226"/>
      <c r="I4" s="226"/>
      <c r="J4" s="226"/>
      <c r="K4" s="227"/>
    </row>
    <row r="5" spans="1:11" x14ac:dyDescent="0.25">
      <c r="A5" s="206" t="s">
        <v>8</v>
      </c>
      <c r="B5" s="206"/>
      <c r="C5" s="206"/>
      <c r="D5" s="206"/>
      <c r="E5" s="266">
        <f>'INITIAL SETUP'!L4</f>
        <v>0</v>
      </c>
      <c r="F5" s="267"/>
      <c r="G5" s="267"/>
      <c r="H5" s="268"/>
      <c r="I5" s="210" t="s">
        <v>2</v>
      </c>
      <c r="J5" s="212"/>
      <c r="K5" s="42">
        <f>'INITIAL SETUP'!AJ4</f>
        <v>0</v>
      </c>
    </row>
    <row r="6" spans="1:11" ht="30" customHeight="1" x14ac:dyDescent="0.25">
      <c r="A6" s="206" t="s">
        <v>10</v>
      </c>
      <c r="B6" s="206"/>
      <c r="C6" s="206"/>
      <c r="D6" s="206"/>
      <c r="E6" s="298">
        <f>'INITIAL SETUP'!L5</f>
        <v>0</v>
      </c>
      <c r="F6" s="299"/>
      <c r="G6" s="299"/>
      <c r="H6" s="306"/>
      <c r="I6" s="210" t="s">
        <v>9</v>
      </c>
      <c r="J6" s="212"/>
      <c r="K6" s="107">
        <f>'INITIAL SETUP'!AJ5</f>
        <v>0</v>
      </c>
    </row>
    <row r="7" spans="1:11" ht="15" customHeight="1" x14ac:dyDescent="0.25">
      <c r="A7" s="303" t="s">
        <v>0</v>
      </c>
      <c r="B7" s="303"/>
      <c r="C7" s="303"/>
      <c r="D7" s="303"/>
      <c r="E7" s="271">
        <f>'INITIAL SETUP'!L6</f>
        <v>0</v>
      </c>
      <c r="F7" s="272"/>
      <c r="G7" s="272"/>
      <c r="H7" s="273"/>
      <c r="I7" s="210" t="s">
        <v>166</v>
      </c>
      <c r="J7" s="212"/>
      <c r="K7" s="42">
        <f>'INITIAL SETUP'!AJ6</f>
        <v>0</v>
      </c>
    </row>
    <row r="8" spans="1:11" x14ac:dyDescent="0.25">
      <c r="A8" s="303"/>
      <c r="B8" s="303"/>
      <c r="C8" s="303"/>
      <c r="D8" s="303"/>
      <c r="E8" s="274"/>
      <c r="F8" s="275"/>
      <c r="G8" s="275"/>
      <c r="H8" s="276"/>
      <c r="I8" s="200" t="s">
        <v>12</v>
      </c>
      <c r="J8" s="202"/>
      <c r="K8" s="42">
        <f>'INITIAL SETUP'!AJ7</f>
        <v>0</v>
      </c>
    </row>
    <row r="9" spans="1:11" x14ac:dyDescent="0.25">
      <c r="A9" s="206" t="s">
        <v>11</v>
      </c>
      <c r="B9" s="206"/>
      <c r="C9" s="206"/>
      <c r="D9" s="206"/>
      <c r="E9" s="302" t="s">
        <v>18</v>
      </c>
      <c r="F9" s="302"/>
      <c r="G9" s="300">
        <v>2024</v>
      </c>
      <c r="H9" s="301"/>
      <c r="I9" s="200" t="s">
        <v>13</v>
      </c>
      <c r="J9" s="202"/>
      <c r="K9" s="44">
        <f>'INITIAL SETUP'!AJ8</f>
        <v>0</v>
      </c>
    </row>
    <row r="10" spans="1:11" ht="30" customHeight="1" x14ac:dyDescent="0.25">
      <c r="A10" s="297" t="s">
        <v>502</v>
      </c>
      <c r="B10" s="297"/>
      <c r="C10" s="297"/>
      <c r="D10" s="297"/>
      <c r="E10" s="297"/>
      <c r="F10" s="297"/>
      <c r="G10" s="297"/>
      <c r="H10" s="297"/>
      <c r="I10" s="297"/>
      <c r="J10" s="297"/>
      <c r="K10" s="297"/>
    </row>
    <row r="11" spans="1:11" ht="21" customHeight="1" thickBot="1" x14ac:dyDescent="0.3">
      <c r="A11" s="304" t="s">
        <v>539</v>
      </c>
      <c r="B11" s="304"/>
      <c r="C11" s="304"/>
      <c r="D11" s="304"/>
      <c r="E11" s="304"/>
      <c r="F11" s="305"/>
      <c r="G11" s="305"/>
      <c r="H11" s="305"/>
      <c r="I11" s="305"/>
      <c r="J11" s="304"/>
      <c r="K11" s="304"/>
    </row>
    <row r="12" spans="1:11" ht="70.150000000000006" customHeight="1" thickTop="1" x14ac:dyDescent="0.25">
      <c r="A12" s="11" t="s">
        <v>15</v>
      </c>
      <c r="B12" s="126" t="s">
        <v>532</v>
      </c>
      <c r="C12" s="126" t="s">
        <v>448</v>
      </c>
      <c r="D12" s="127" t="s">
        <v>445</v>
      </c>
      <c r="E12" s="137" t="s">
        <v>443</v>
      </c>
      <c r="F12" s="153" t="s">
        <v>528</v>
      </c>
      <c r="G12" s="154" t="s">
        <v>494</v>
      </c>
      <c r="H12" s="158" t="s">
        <v>529</v>
      </c>
      <c r="I12" s="159" t="s">
        <v>579</v>
      </c>
      <c r="J12" s="129" t="s">
        <v>514</v>
      </c>
      <c r="K12" s="22" t="s">
        <v>464</v>
      </c>
    </row>
    <row r="13" spans="1:11" ht="60" customHeight="1" x14ac:dyDescent="0.25">
      <c r="A13" s="119">
        <f>ROW(A1)</f>
        <v>1</v>
      </c>
      <c r="B13" s="116">
        <f>'Initial Client Information'!B13</f>
        <v>0</v>
      </c>
      <c r="C13" s="117">
        <f>'Initial Client Information'!C13</f>
        <v>0</v>
      </c>
      <c r="D13" s="118">
        <f>'Initial Client Information'!D13</f>
        <v>0</v>
      </c>
      <c r="E13" s="130">
        <f>'Initial Client Information'!E13</f>
        <v>0</v>
      </c>
      <c r="F13" s="140"/>
      <c r="G13" s="136"/>
      <c r="H13" s="141"/>
      <c r="I13" s="152"/>
      <c r="J13" s="176">
        <f>'Discharge Information'!F13</f>
        <v>0</v>
      </c>
      <c r="K13" s="87"/>
    </row>
    <row r="14" spans="1:11" ht="60" customHeight="1" x14ac:dyDescent="0.25">
      <c r="A14" s="119">
        <f t="shared" ref="A14:A77" si="0">ROW(A2)</f>
        <v>2</v>
      </c>
      <c r="B14" s="116">
        <f>'Initial Client Information'!B14</f>
        <v>0</v>
      </c>
      <c r="C14" s="117">
        <f>'Initial Client Information'!C14</f>
        <v>0</v>
      </c>
      <c r="D14" s="118">
        <f>'Initial Client Information'!D14</f>
        <v>0</v>
      </c>
      <c r="E14" s="130">
        <f>'Initial Client Information'!E14</f>
        <v>0</v>
      </c>
      <c r="F14" s="140"/>
      <c r="G14" s="136"/>
      <c r="H14" s="141"/>
      <c r="I14" s="142"/>
      <c r="J14" s="176">
        <f>'Discharge Information'!F14</f>
        <v>0</v>
      </c>
      <c r="K14" s="87"/>
    </row>
    <row r="15" spans="1:11" ht="60" customHeight="1" x14ac:dyDescent="0.25">
      <c r="A15" s="119">
        <f t="shared" si="0"/>
        <v>3</v>
      </c>
      <c r="B15" s="116">
        <f>'Initial Client Information'!B15</f>
        <v>0</v>
      </c>
      <c r="C15" s="117">
        <f>'Initial Client Information'!C15</f>
        <v>0</v>
      </c>
      <c r="D15" s="118">
        <f>'Initial Client Information'!D15</f>
        <v>0</v>
      </c>
      <c r="E15" s="130">
        <f>'Initial Client Information'!E15</f>
        <v>0</v>
      </c>
      <c r="F15" s="140"/>
      <c r="G15" s="136"/>
      <c r="H15" s="141"/>
      <c r="I15" s="142"/>
      <c r="J15" s="176">
        <f>'Discharge Information'!F15</f>
        <v>0</v>
      </c>
      <c r="K15" s="87"/>
    </row>
    <row r="16" spans="1:11" ht="60" customHeight="1" x14ac:dyDescent="0.25">
      <c r="A16" s="119">
        <f t="shared" si="0"/>
        <v>4</v>
      </c>
      <c r="B16" s="116">
        <f>'Initial Client Information'!B16</f>
        <v>0</v>
      </c>
      <c r="C16" s="117">
        <f>'Initial Client Information'!C16</f>
        <v>0</v>
      </c>
      <c r="D16" s="118">
        <f>'Initial Client Information'!D16</f>
        <v>0</v>
      </c>
      <c r="E16" s="130">
        <f>'Initial Client Information'!E16</f>
        <v>0</v>
      </c>
      <c r="F16" s="140"/>
      <c r="G16" s="136"/>
      <c r="H16" s="141"/>
      <c r="I16" s="142"/>
      <c r="J16" s="176">
        <f>'Discharge Information'!F16</f>
        <v>0</v>
      </c>
      <c r="K16" s="87"/>
    </row>
    <row r="17" spans="1:11" ht="60" customHeight="1" x14ac:dyDescent="0.25">
      <c r="A17" s="119">
        <f t="shared" si="0"/>
        <v>5</v>
      </c>
      <c r="B17" s="116">
        <f>'Initial Client Information'!B17</f>
        <v>0</v>
      </c>
      <c r="C17" s="117">
        <f>'Initial Client Information'!C17</f>
        <v>0</v>
      </c>
      <c r="D17" s="118">
        <f>'Initial Client Information'!D17</f>
        <v>0</v>
      </c>
      <c r="E17" s="130">
        <f>'Initial Client Information'!E17</f>
        <v>0</v>
      </c>
      <c r="F17" s="140"/>
      <c r="G17" s="136"/>
      <c r="H17" s="141"/>
      <c r="I17" s="142"/>
      <c r="J17" s="176">
        <f>'Discharge Information'!F17</f>
        <v>0</v>
      </c>
      <c r="K17" s="87"/>
    </row>
    <row r="18" spans="1:11" ht="60" customHeight="1" x14ac:dyDescent="0.25">
      <c r="A18" s="119">
        <f t="shared" si="0"/>
        <v>6</v>
      </c>
      <c r="B18" s="116">
        <f>'Initial Client Information'!B18</f>
        <v>0</v>
      </c>
      <c r="C18" s="117">
        <f>'Initial Client Information'!C18</f>
        <v>0</v>
      </c>
      <c r="D18" s="118">
        <f>'Initial Client Information'!D18</f>
        <v>0</v>
      </c>
      <c r="E18" s="130">
        <f>'Initial Client Information'!E18</f>
        <v>0</v>
      </c>
      <c r="F18" s="140"/>
      <c r="G18" s="136"/>
      <c r="H18" s="141"/>
      <c r="I18" s="142"/>
      <c r="J18" s="176">
        <f>'Discharge Information'!F18</f>
        <v>0</v>
      </c>
      <c r="K18" s="87"/>
    </row>
    <row r="19" spans="1:11" ht="60" customHeight="1" x14ac:dyDescent="0.25">
      <c r="A19" s="119">
        <f t="shared" si="0"/>
        <v>7</v>
      </c>
      <c r="B19" s="116">
        <f>'Initial Client Information'!B19</f>
        <v>0</v>
      </c>
      <c r="C19" s="117">
        <f>'Initial Client Information'!C19</f>
        <v>0</v>
      </c>
      <c r="D19" s="118">
        <f>'Initial Client Information'!D19</f>
        <v>0</v>
      </c>
      <c r="E19" s="130">
        <f>'Initial Client Information'!E19</f>
        <v>0</v>
      </c>
      <c r="F19" s="140"/>
      <c r="G19" s="136"/>
      <c r="H19" s="141"/>
      <c r="I19" s="142"/>
      <c r="J19" s="176">
        <f>'Discharge Information'!F19</f>
        <v>0</v>
      </c>
      <c r="K19" s="87"/>
    </row>
    <row r="20" spans="1:11" ht="60" customHeight="1" x14ac:dyDescent="0.25">
      <c r="A20" s="119">
        <f t="shared" si="0"/>
        <v>8</v>
      </c>
      <c r="B20" s="116">
        <f>'Initial Client Information'!B20</f>
        <v>0</v>
      </c>
      <c r="C20" s="117">
        <f>'Initial Client Information'!C20</f>
        <v>0</v>
      </c>
      <c r="D20" s="118">
        <f>'Initial Client Information'!D20</f>
        <v>0</v>
      </c>
      <c r="E20" s="130">
        <f>'Initial Client Information'!E20</f>
        <v>0</v>
      </c>
      <c r="F20" s="140"/>
      <c r="G20" s="136"/>
      <c r="H20" s="141"/>
      <c r="I20" s="142"/>
      <c r="J20" s="176">
        <f>'Discharge Information'!F20</f>
        <v>0</v>
      </c>
      <c r="K20" s="87"/>
    </row>
    <row r="21" spans="1:11" ht="60" customHeight="1" x14ac:dyDescent="0.25">
      <c r="A21" s="119">
        <f t="shared" si="0"/>
        <v>9</v>
      </c>
      <c r="B21" s="116">
        <f>'Initial Client Information'!B21</f>
        <v>0</v>
      </c>
      <c r="C21" s="117">
        <f>'Initial Client Information'!C21</f>
        <v>0</v>
      </c>
      <c r="D21" s="118">
        <f>'Initial Client Information'!D21</f>
        <v>0</v>
      </c>
      <c r="E21" s="130">
        <f>'Initial Client Information'!E21</f>
        <v>0</v>
      </c>
      <c r="F21" s="140"/>
      <c r="G21" s="136"/>
      <c r="H21" s="141"/>
      <c r="I21" s="142"/>
      <c r="J21" s="176">
        <f>'Discharge Information'!F21</f>
        <v>0</v>
      </c>
      <c r="K21" s="87"/>
    </row>
    <row r="22" spans="1:11" ht="60" customHeight="1" x14ac:dyDescent="0.25">
      <c r="A22" s="119">
        <f t="shared" si="0"/>
        <v>10</v>
      </c>
      <c r="B22" s="116">
        <f>'Initial Client Information'!B22</f>
        <v>0</v>
      </c>
      <c r="C22" s="117">
        <f>'Initial Client Information'!C22</f>
        <v>0</v>
      </c>
      <c r="D22" s="118">
        <f>'Initial Client Information'!D22</f>
        <v>0</v>
      </c>
      <c r="E22" s="130">
        <f>'Initial Client Information'!E22</f>
        <v>0</v>
      </c>
      <c r="F22" s="140"/>
      <c r="G22" s="136"/>
      <c r="H22" s="141"/>
      <c r="I22" s="142"/>
      <c r="J22" s="176">
        <f>'Discharge Information'!F22</f>
        <v>0</v>
      </c>
      <c r="K22" s="87"/>
    </row>
    <row r="23" spans="1:11" ht="60" customHeight="1" x14ac:dyDescent="0.25">
      <c r="A23" s="119">
        <f t="shared" si="0"/>
        <v>11</v>
      </c>
      <c r="B23" s="116">
        <f>'Initial Client Information'!B23</f>
        <v>0</v>
      </c>
      <c r="C23" s="117">
        <f>'Initial Client Information'!C23</f>
        <v>0</v>
      </c>
      <c r="D23" s="118">
        <f>'Initial Client Information'!D23</f>
        <v>0</v>
      </c>
      <c r="E23" s="130">
        <f>'Initial Client Information'!E23</f>
        <v>0</v>
      </c>
      <c r="F23" s="140"/>
      <c r="G23" s="136"/>
      <c r="H23" s="141"/>
      <c r="I23" s="142"/>
      <c r="J23" s="176">
        <f>'Discharge Information'!F23</f>
        <v>0</v>
      </c>
      <c r="K23" s="87"/>
    </row>
    <row r="24" spans="1:11" ht="60" customHeight="1" x14ac:dyDescent="0.25">
      <c r="A24" s="119">
        <f t="shared" si="0"/>
        <v>12</v>
      </c>
      <c r="B24" s="116">
        <f>'Initial Client Information'!B24</f>
        <v>0</v>
      </c>
      <c r="C24" s="117">
        <f>'Initial Client Information'!C24</f>
        <v>0</v>
      </c>
      <c r="D24" s="118">
        <f>'Initial Client Information'!D24</f>
        <v>0</v>
      </c>
      <c r="E24" s="130">
        <f>'Initial Client Information'!E24</f>
        <v>0</v>
      </c>
      <c r="F24" s="140"/>
      <c r="G24" s="136"/>
      <c r="H24" s="141"/>
      <c r="I24" s="142"/>
      <c r="J24" s="176">
        <f>'Discharge Information'!F24</f>
        <v>0</v>
      </c>
      <c r="K24" s="87"/>
    </row>
    <row r="25" spans="1:11" ht="60" customHeight="1" x14ac:dyDescent="0.25">
      <c r="A25" s="119">
        <f t="shared" si="0"/>
        <v>13</v>
      </c>
      <c r="B25" s="116">
        <f>'Initial Client Information'!B25</f>
        <v>0</v>
      </c>
      <c r="C25" s="117">
        <f>'Initial Client Information'!C25</f>
        <v>0</v>
      </c>
      <c r="D25" s="118">
        <f>'Initial Client Information'!D25</f>
        <v>0</v>
      </c>
      <c r="E25" s="130">
        <f>'Initial Client Information'!E25</f>
        <v>0</v>
      </c>
      <c r="F25" s="140"/>
      <c r="G25" s="136"/>
      <c r="H25" s="136"/>
      <c r="I25" s="142"/>
      <c r="J25" s="176">
        <f>'Discharge Information'!F25</f>
        <v>0</v>
      </c>
      <c r="K25" s="87"/>
    </row>
    <row r="26" spans="1:11" ht="60" customHeight="1" x14ac:dyDescent="0.25">
      <c r="A26" s="119">
        <f t="shared" si="0"/>
        <v>14</v>
      </c>
      <c r="B26" s="116">
        <f>'Initial Client Information'!B26</f>
        <v>0</v>
      </c>
      <c r="C26" s="117">
        <f>'Initial Client Information'!C26</f>
        <v>0</v>
      </c>
      <c r="D26" s="118">
        <f>'Initial Client Information'!D26</f>
        <v>0</v>
      </c>
      <c r="E26" s="130">
        <f>'Initial Client Information'!E26</f>
        <v>0</v>
      </c>
      <c r="F26" s="140"/>
      <c r="G26" s="136"/>
      <c r="H26" s="136"/>
      <c r="I26" s="142"/>
      <c r="J26" s="176">
        <f>'Discharge Information'!F26</f>
        <v>0</v>
      </c>
      <c r="K26" s="87"/>
    </row>
    <row r="27" spans="1:11" ht="60" customHeight="1" x14ac:dyDescent="0.25">
      <c r="A27" s="119">
        <f t="shared" si="0"/>
        <v>15</v>
      </c>
      <c r="B27" s="116">
        <f>'Initial Client Information'!B27</f>
        <v>0</v>
      </c>
      <c r="C27" s="117">
        <f>'Initial Client Information'!C27</f>
        <v>0</v>
      </c>
      <c r="D27" s="118">
        <f>'Initial Client Information'!D27</f>
        <v>0</v>
      </c>
      <c r="E27" s="130">
        <f>'Initial Client Information'!E27</f>
        <v>0</v>
      </c>
      <c r="F27" s="140"/>
      <c r="G27" s="136"/>
      <c r="H27" s="136"/>
      <c r="I27" s="142"/>
      <c r="J27" s="176">
        <f>'Discharge Information'!F27</f>
        <v>0</v>
      </c>
      <c r="K27" s="87"/>
    </row>
    <row r="28" spans="1:11" ht="60" customHeight="1" x14ac:dyDescent="0.25">
      <c r="A28" s="119">
        <f t="shared" si="0"/>
        <v>16</v>
      </c>
      <c r="B28" s="116">
        <f>'Initial Client Information'!B28</f>
        <v>0</v>
      </c>
      <c r="C28" s="117">
        <f>'Initial Client Information'!C28</f>
        <v>0</v>
      </c>
      <c r="D28" s="118">
        <f>'Initial Client Information'!D28</f>
        <v>0</v>
      </c>
      <c r="E28" s="130">
        <f>'Initial Client Information'!E28</f>
        <v>0</v>
      </c>
      <c r="F28" s="140"/>
      <c r="G28" s="136"/>
      <c r="H28" s="136"/>
      <c r="I28" s="142"/>
      <c r="J28" s="176">
        <f>'Discharge Information'!F28</f>
        <v>0</v>
      </c>
      <c r="K28" s="87"/>
    </row>
    <row r="29" spans="1:11" ht="60" customHeight="1" x14ac:dyDescent="0.25">
      <c r="A29" s="119">
        <f t="shared" si="0"/>
        <v>17</v>
      </c>
      <c r="B29" s="116">
        <f>'Initial Client Information'!B29</f>
        <v>0</v>
      </c>
      <c r="C29" s="117">
        <f>'Initial Client Information'!C29</f>
        <v>0</v>
      </c>
      <c r="D29" s="118">
        <f>'Initial Client Information'!D29</f>
        <v>0</v>
      </c>
      <c r="E29" s="130">
        <f>'Initial Client Information'!E29</f>
        <v>0</v>
      </c>
      <c r="F29" s="140"/>
      <c r="G29" s="136"/>
      <c r="H29" s="136"/>
      <c r="I29" s="142"/>
      <c r="J29" s="176">
        <f>'Discharge Information'!F29</f>
        <v>0</v>
      </c>
      <c r="K29" s="87"/>
    </row>
    <row r="30" spans="1:11" ht="60" customHeight="1" x14ac:dyDescent="0.25">
      <c r="A30" s="119">
        <f t="shared" si="0"/>
        <v>18</v>
      </c>
      <c r="B30" s="116">
        <f>'Initial Client Information'!B30</f>
        <v>0</v>
      </c>
      <c r="C30" s="117">
        <f>'Initial Client Information'!C30</f>
        <v>0</v>
      </c>
      <c r="D30" s="118">
        <f>'Initial Client Information'!D30</f>
        <v>0</v>
      </c>
      <c r="E30" s="130">
        <f>'Initial Client Information'!E30</f>
        <v>0</v>
      </c>
      <c r="F30" s="140"/>
      <c r="G30" s="136"/>
      <c r="H30" s="136"/>
      <c r="I30" s="142"/>
      <c r="J30" s="176">
        <f>'Discharge Information'!F30</f>
        <v>0</v>
      </c>
      <c r="K30" s="87"/>
    </row>
    <row r="31" spans="1:11" ht="60" customHeight="1" x14ac:dyDescent="0.25">
      <c r="A31" s="119">
        <f t="shared" si="0"/>
        <v>19</v>
      </c>
      <c r="B31" s="116">
        <f>'Initial Client Information'!B31</f>
        <v>0</v>
      </c>
      <c r="C31" s="117">
        <f>'Initial Client Information'!C31</f>
        <v>0</v>
      </c>
      <c r="D31" s="118">
        <f>'Initial Client Information'!D31</f>
        <v>0</v>
      </c>
      <c r="E31" s="130">
        <f>'Initial Client Information'!E31</f>
        <v>0</v>
      </c>
      <c r="F31" s="140"/>
      <c r="G31" s="136"/>
      <c r="H31" s="136"/>
      <c r="I31" s="142"/>
      <c r="J31" s="176">
        <f>'Discharge Information'!F31</f>
        <v>0</v>
      </c>
      <c r="K31" s="87"/>
    </row>
    <row r="32" spans="1:11" ht="60" customHeight="1" x14ac:dyDescent="0.25">
      <c r="A32" s="119">
        <f t="shared" si="0"/>
        <v>20</v>
      </c>
      <c r="B32" s="116">
        <f>'Initial Client Information'!B32</f>
        <v>0</v>
      </c>
      <c r="C32" s="117">
        <f>'Initial Client Information'!C32</f>
        <v>0</v>
      </c>
      <c r="D32" s="118">
        <f>'Initial Client Information'!D32</f>
        <v>0</v>
      </c>
      <c r="E32" s="130">
        <f>'Initial Client Information'!E32</f>
        <v>0</v>
      </c>
      <c r="F32" s="140"/>
      <c r="G32" s="136"/>
      <c r="H32" s="136"/>
      <c r="I32" s="142"/>
      <c r="J32" s="176">
        <f>'Discharge Information'!F32</f>
        <v>0</v>
      </c>
      <c r="K32" s="87"/>
    </row>
    <row r="33" spans="1:11" ht="60" customHeight="1" x14ac:dyDescent="0.25">
      <c r="A33" s="119">
        <f t="shared" si="0"/>
        <v>21</v>
      </c>
      <c r="B33" s="116">
        <f>'Initial Client Information'!B33</f>
        <v>0</v>
      </c>
      <c r="C33" s="117">
        <f>'Initial Client Information'!C33</f>
        <v>0</v>
      </c>
      <c r="D33" s="118">
        <f>'Initial Client Information'!D33</f>
        <v>0</v>
      </c>
      <c r="E33" s="130">
        <f>'Initial Client Information'!E33</f>
        <v>0</v>
      </c>
      <c r="F33" s="140"/>
      <c r="G33" s="136"/>
      <c r="H33" s="136"/>
      <c r="I33" s="142"/>
      <c r="J33" s="176">
        <f>'Discharge Information'!F33</f>
        <v>0</v>
      </c>
      <c r="K33" s="87"/>
    </row>
    <row r="34" spans="1:11" ht="60" customHeight="1" x14ac:dyDescent="0.25">
      <c r="A34" s="119">
        <f t="shared" si="0"/>
        <v>22</v>
      </c>
      <c r="B34" s="116">
        <f>'Initial Client Information'!B34</f>
        <v>0</v>
      </c>
      <c r="C34" s="117">
        <f>'Initial Client Information'!C34</f>
        <v>0</v>
      </c>
      <c r="D34" s="118">
        <f>'Initial Client Information'!D34</f>
        <v>0</v>
      </c>
      <c r="E34" s="130">
        <f>'Initial Client Information'!E34</f>
        <v>0</v>
      </c>
      <c r="F34" s="140"/>
      <c r="G34" s="136"/>
      <c r="H34" s="136"/>
      <c r="I34" s="142"/>
      <c r="J34" s="176">
        <f>'Discharge Information'!F34</f>
        <v>0</v>
      </c>
      <c r="K34" s="87"/>
    </row>
    <row r="35" spans="1:11" ht="60" customHeight="1" x14ac:dyDescent="0.25">
      <c r="A35" s="119">
        <f t="shared" si="0"/>
        <v>23</v>
      </c>
      <c r="B35" s="116">
        <f>'Initial Client Information'!B35</f>
        <v>0</v>
      </c>
      <c r="C35" s="117">
        <f>'Initial Client Information'!C35</f>
        <v>0</v>
      </c>
      <c r="D35" s="118">
        <f>'Initial Client Information'!D35</f>
        <v>0</v>
      </c>
      <c r="E35" s="130">
        <f>'Initial Client Information'!E35</f>
        <v>0</v>
      </c>
      <c r="F35" s="140"/>
      <c r="G35" s="136"/>
      <c r="H35" s="136"/>
      <c r="I35" s="142"/>
      <c r="J35" s="176">
        <f>'Discharge Information'!F35</f>
        <v>0</v>
      </c>
      <c r="K35" s="87"/>
    </row>
    <row r="36" spans="1:11" ht="60" customHeight="1" x14ac:dyDescent="0.25">
      <c r="A36" s="119">
        <f t="shared" si="0"/>
        <v>24</v>
      </c>
      <c r="B36" s="116">
        <f>'Initial Client Information'!B36</f>
        <v>0</v>
      </c>
      <c r="C36" s="117">
        <f>'Initial Client Information'!C36</f>
        <v>0</v>
      </c>
      <c r="D36" s="118">
        <f>'Initial Client Information'!D36</f>
        <v>0</v>
      </c>
      <c r="E36" s="130">
        <f>'Initial Client Information'!E36</f>
        <v>0</v>
      </c>
      <c r="F36" s="140"/>
      <c r="G36" s="136"/>
      <c r="H36" s="136"/>
      <c r="I36" s="142"/>
      <c r="J36" s="176">
        <f>'Discharge Information'!F36</f>
        <v>0</v>
      </c>
      <c r="K36" s="87"/>
    </row>
    <row r="37" spans="1:11" ht="60" customHeight="1" x14ac:dyDescent="0.25">
      <c r="A37" s="119">
        <f t="shared" si="0"/>
        <v>25</v>
      </c>
      <c r="B37" s="116">
        <f>'Initial Client Information'!B37</f>
        <v>0</v>
      </c>
      <c r="C37" s="117">
        <f>'Initial Client Information'!C37</f>
        <v>0</v>
      </c>
      <c r="D37" s="118">
        <f>'Initial Client Information'!D37</f>
        <v>0</v>
      </c>
      <c r="E37" s="130">
        <f>'Initial Client Information'!E37</f>
        <v>0</v>
      </c>
      <c r="F37" s="140"/>
      <c r="G37" s="136"/>
      <c r="H37" s="136"/>
      <c r="I37" s="142"/>
      <c r="J37" s="176">
        <f>'Discharge Information'!F37</f>
        <v>0</v>
      </c>
      <c r="K37" s="87"/>
    </row>
    <row r="38" spans="1:11" ht="60" customHeight="1" x14ac:dyDescent="0.25">
      <c r="A38" s="119">
        <f t="shared" si="0"/>
        <v>26</v>
      </c>
      <c r="B38" s="116">
        <f>'Initial Client Information'!B38</f>
        <v>0</v>
      </c>
      <c r="C38" s="117">
        <f>'Initial Client Information'!C38</f>
        <v>0</v>
      </c>
      <c r="D38" s="118">
        <f>'Initial Client Information'!D38</f>
        <v>0</v>
      </c>
      <c r="E38" s="130">
        <f>'Initial Client Information'!E38</f>
        <v>0</v>
      </c>
      <c r="F38" s="140"/>
      <c r="G38" s="136"/>
      <c r="H38" s="136"/>
      <c r="I38" s="142"/>
      <c r="J38" s="176">
        <f>'Discharge Information'!F38</f>
        <v>0</v>
      </c>
      <c r="K38" s="87"/>
    </row>
    <row r="39" spans="1:11" ht="60" customHeight="1" x14ac:dyDescent="0.25">
      <c r="A39" s="119">
        <f t="shared" si="0"/>
        <v>27</v>
      </c>
      <c r="B39" s="116">
        <f>'Initial Client Information'!B39</f>
        <v>0</v>
      </c>
      <c r="C39" s="117">
        <f>'Initial Client Information'!C39</f>
        <v>0</v>
      </c>
      <c r="D39" s="118">
        <f>'Initial Client Information'!D39</f>
        <v>0</v>
      </c>
      <c r="E39" s="130">
        <f>'Initial Client Information'!E39</f>
        <v>0</v>
      </c>
      <c r="F39" s="140"/>
      <c r="G39" s="136"/>
      <c r="H39" s="136"/>
      <c r="I39" s="142"/>
      <c r="J39" s="176">
        <f>'Discharge Information'!F39</f>
        <v>0</v>
      </c>
      <c r="K39" s="87"/>
    </row>
    <row r="40" spans="1:11" ht="60" customHeight="1" x14ac:dyDescent="0.25">
      <c r="A40" s="119">
        <f t="shared" si="0"/>
        <v>28</v>
      </c>
      <c r="B40" s="116">
        <f>'Initial Client Information'!B40</f>
        <v>0</v>
      </c>
      <c r="C40" s="117">
        <f>'Initial Client Information'!C40</f>
        <v>0</v>
      </c>
      <c r="D40" s="118">
        <f>'Initial Client Information'!D40</f>
        <v>0</v>
      </c>
      <c r="E40" s="130">
        <f>'Initial Client Information'!E40</f>
        <v>0</v>
      </c>
      <c r="F40" s="140"/>
      <c r="G40" s="136"/>
      <c r="H40" s="136"/>
      <c r="I40" s="142"/>
      <c r="J40" s="176">
        <f>'Discharge Information'!F40</f>
        <v>0</v>
      </c>
      <c r="K40" s="87"/>
    </row>
    <row r="41" spans="1:11" ht="60" customHeight="1" x14ac:dyDescent="0.25">
      <c r="A41" s="119">
        <f t="shared" si="0"/>
        <v>29</v>
      </c>
      <c r="B41" s="116">
        <f>'Initial Client Information'!B41</f>
        <v>0</v>
      </c>
      <c r="C41" s="117">
        <f>'Initial Client Information'!C41</f>
        <v>0</v>
      </c>
      <c r="D41" s="118">
        <f>'Initial Client Information'!D41</f>
        <v>0</v>
      </c>
      <c r="E41" s="130">
        <f>'Initial Client Information'!E41</f>
        <v>0</v>
      </c>
      <c r="F41" s="140"/>
      <c r="G41" s="136"/>
      <c r="H41" s="136"/>
      <c r="I41" s="142"/>
      <c r="J41" s="176">
        <f>'Discharge Information'!F41</f>
        <v>0</v>
      </c>
      <c r="K41" s="87"/>
    </row>
    <row r="42" spans="1:11" ht="60" customHeight="1" x14ac:dyDescent="0.25">
      <c r="A42" s="119">
        <f t="shared" si="0"/>
        <v>30</v>
      </c>
      <c r="B42" s="116">
        <f>'Initial Client Information'!B42</f>
        <v>0</v>
      </c>
      <c r="C42" s="117">
        <f>'Initial Client Information'!C42</f>
        <v>0</v>
      </c>
      <c r="D42" s="118">
        <f>'Initial Client Information'!D42</f>
        <v>0</v>
      </c>
      <c r="E42" s="130">
        <f>'Initial Client Information'!E42</f>
        <v>0</v>
      </c>
      <c r="F42" s="140"/>
      <c r="G42" s="136"/>
      <c r="H42" s="136"/>
      <c r="I42" s="142"/>
      <c r="J42" s="176">
        <f>'Discharge Information'!F42</f>
        <v>0</v>
      </c>
      <c r="K42" s="87"/>
    </row>
    <row r="43" spans="1:11" ht="60" customHeight="1" x14ac:dyDescent="0.25">
      <c r="A43" s="119">
        <f t="shared" si="0"/>
        <v>31</v>
      </c>
      <c r="B43" s="116">
        <f>'Initial Client Information'!B43</f>
        <v>0</v>
      </c>
      <c r="C43" s="117">
        <f>'Initial Client Information'!C43</f>
        <v>0</v>
      </c>
      <c r="D43" s="118">
        <f>'Initial Client Information'!D43</f>
        <v>0</v>
      </c>
      <c r="E43" s="130">
        <f>'Initial Client Information'!E43</f>
        <v>0</v>
      </c>
      <c r="F43" s="140"/>
      <c r="G43" s="136"/>
      <c r="H43" s="136"/>
      <c r="I43" s="142"/>
      <c r="J43" s="176">
        <f>'Discharge Information'!F43</f>
        <v>0</v>
      </c>
      <c r="K43" s="87"/>
    </row>
    <row r="44" spans="1:11" ht="60" customHeight="1" x14ac:dyDescent="0.25">
      <c r="A44" s="119">
        <f t="shared" si="0"/>
        <v>32</v>
      </c>
      <c r="B44" s="116">
        <f>'Initial Client Information'!B44</f>
        <v>0</v>
      </c>
      <c r="C44" s="117">
        <f>'Initial Client Information'!C44</f>
        <v>0</v>
      </c>
      <c r="D44" s="118">
        <f>'Initial Client Information'!D44</f>
        <v>0</v>
      </c>
      <c r="E44" s="130">
        <f>'Initial Client Information'!E44</f>
        <v>0</v>
      </c>
      <c r="F44" s="140"/>
      <c r="G44" s="136"/>
      <c r="H44" s="136"/>
      <c r="I44" s="142"/>
      <c r="J44" s="176">
        <f>'Discharge Information'!F44</f>
        <v>0</v>
      </c>
      <c r="K44" s="87"/>
    </row>
    <row r="45" spans="1:11" ht="60" customHeight="1" x14ac:dyDescent="0.25">
      <c r="A45" s="119">
        <f t="shared" si="0"/>
        <v>33</v>
      </c>
      <c r="B45" s="116">
        <f>'Initial Client Information'!B45</f>
        <v>0</v>
      </c>
      <c r="C45" s="117">
        <f>'Initial Client Information'!C45</f>
        <v>0</v>
      </c>
      <c r="D45" s="118">
        <f>'Initial Client Information'!D45</f>
        <v>0</v>
      </c>
      <c r="E45" s="130">
        <f>'Initial Client Information'!E45</f>
        <v>0</v>
      </c>
      <c r="F45" s="140"/>
      <c r="G45" s="136"/>
      <c r="H45" s="136"/>
      <c r="I45" s="142"/>
      <c r="J45" s="176">
        <f>'Discharge Information'!F45</f>
        <v>0</v>
      </c>
      <c r="K45" s="87"/>
    </row>
    <row r="46" spans="1:11" ht="60" customHeight="1" x14ac:dyDescent="0.25">
      <c r="A46" s="119">
        <f t="shared" si="0"/>
        <v>34</v>
      </c>
      <c r="B46" s="116">
        <f>'Initial Client Information'!B46</f>
        <v>0</v>
      </c>
      <c r="C46" s="117">
        <f>'Initial Client Information'!C46</f>
        <v>0</v>
      </c>
      <c r="D46" s="118">
        <f>'Initial Client Information'!D46</f>
        <v>0</v>
      </c>
      <c r="E46" s="130">
        <f>'Initial Client Information'!E46</f>
        <v>0</v>
      </c>
      <c r="F46" s="140"/>
      <c r="G46" s="136"/>
      <c r="H46" s="136"/>
      <c r="I46" s="142"/>
      <c r="J46" s="176">
        <f>'Discharge Information'!F46</f>
        <v>0</v>
      </c>
      <c r="K46" s="87"/>
    </row>
    <row r="47" spans="1:11" ht="60" customHeight="1" x14ac:dyDescent="0.25">
      <c r="A47" s="119">
        <f t="shared" si="0"/>
        <v>35</v>
      </c>
      <c r="B47" s="116">
        <f>'Initial Client Information'!B47</f>
        <v>0</v>
      </c>
      <c r="C47" s="117">
        <f>'Initial Client Information'!C47</f>
        <v>0</v>
      </c>
      <c r="D47" s="118">
        <f>'Initial Client Information'!D47</f>
        <v>0</v>
      </c>
      <c r="E47" s="130">
        <f>'Initial Client Information'!E47</f>
        <v>0</v>
      </c>
      <c r="F47" s="140"/>
      <c r="G47" s="136"/>
      <c r="H47" s="136"/>
      <c r="I47" s="142"/>
      <c r="J47" s="176">
        <f>'Discharge Information'!F47</f>
        <v>0</v>
      </c>
      <c r="K47" s="87"/>
    </row>
    <row r="48" spans="1:11" ht="60" customHeight="1" x14ac:dyDescent="0.25">
      <c r="A48" s="119">
        <f t="shared" si="0"/>
        <v>36</v>
      </c>
      <c r="B48" s="116">
        <f>'Initial Client Information'!B48</f>
        <v>0</v>
      </c>
      <c r="C48" s="117">
        <f>'Initial Client Information'!C48</f>
        <v>0</v>
      </c>
      <c r="D48" s="118">
        <f>'Initial Client Information'!D48</f>
        <v>0</v>
      </c>
      <c r="E48" s="130">
        <f>'Initial Client Information'!E48</f>
        <v>0</v>
      </c>
      <c r="F48" s="140"/>
      <c r="G48" s="136"/>
      <c r="H48" s="136"/>
      <c r="I48" s="142"/>
      <c r="J48" s="176">
        <f>'Discharge Information'!F48</f>
        <v>0</v>
      </c>
      <c r="K48" s="87"/>
    </row>
    <row r="49" spans="1:11" ht="60" customHeight="1" x14ac:dyDescent="0.25">
      <c r="A49" s="119">
        <f t="shared" si="0"/>
        <v>37</v>
      </c>
      <c r="B49" s="116">
        <f>'Initial Client Information'!B49</f>
        <v>0</v>
      </c>
      <c r="C49" s="117">
        <f>'Initial Client Information'!C49</f>
        <v>0</v>
      </c>
      <c r="D49" s="118">
        <f>'Initial Client Information'!D49</f>
        <v>0</v>
      </c>
      <c r="E49" s="130">
        <f>'Initial Client Information'!E49</f>
        <v>0</v>
      </c>
      <c r="F49" s="140"/>
      <c r="G49" s="136"/>
      <c r="H49" s="136"/>
      <c r="I49" s="142"/>
      <c r="J49" s="176">
        <f>'Discharge Information'!F49</f>
        <v>0</v>
      </c>
      <c r="K49" s="87"/>
    </row>
    <row r="50" spans="1:11" ht="60" customHeight="1" x14ac:dyDescent="0.25">
      <c r="A50" s="119">
        <f t="shared" si="0"/>
        <v>38</v>
      </c>
      <c r="B50" s="116">
        <f>'Initial Client Information'!B50</f>
        <v>0</v>
      </c>
      <c r="C50" s="117">
        <f>'Initial Client Information'!C50</f>
        <v>0</v>
      </c>
      <c r="D50" s="118">
        <f>'Initial Client Information'!D50</f>
        <v>0</v>
      </c>
      <c r="E50" s="130">
        <f>'Initial Client Information'!E50</f>
        <v>0</v>
      </c>
      <c r="F50" s="140"/>
      <c r="G50" s="136"/>
      <c r="H50" s="136"/>
      <c r="I50" s="142"/>
      <c r="J50" s="176">
        <f>'Discharge Information'!F50</f>
        <v>0</v>
      </c>
      <c r="K50" s="87"/>
    </row>
    <row r="51" spans="1:11" ht="60" customHeight="1" x14ac:dyDescent="0.25">
      <c r="A51" s="119">
        <f t="shared" si="0"/>
        <v>39</v>
      </c>
      <c r="B51" s="116">
        <f>'Initial Client Information'!B51</f>
        <v>0</v>
      </c>
      <c r="C51" s="117">
        <f>'Initial Client Information'!C51</f>
        <v>0</v>
      </c>
      <c r="D51" s="118">
        <f>'Initial Client Information'!D51</f>
        <v>0</v>
      </c>
      <c r="E51" s="130">
        <f>'Initial Client Information'!E51</f>
        <v>0</v>
      </c>
      <c r="F51" s="140"/>
      <c r="G51" s="136"/>
      <c r="H51" s="136"/>
      <c r="I51" s="142"/>
      <c r="J51" s="176">
        <f>'Discharge Information'!F51</f>
        <v>0</v>
      </c>
      <c r="K51" s="87"/>
    </row>
    <row r="52" spans="1:11" ht="60" customHeight="1" x14ac:dyDescent="0.25">
      <c r="A52" s="119">
        <f t="shared" si="0"/>
        <v>40</v>
      </c>
      <c r="B52" s="116">
        <f>'Initial Client Information'!B52</f>
        <v>0</v>
      </c>
      <c r="C52" s="117">
        <f>'Initial Client Information'!C52</f>
        <v>0</v>
      </c>
      <c r="D52" s="118">
        <f>'Initial Client Information'!D52</f>
        <v>0</v>
      </c>
      <c r="E52" s="130">
        <f>'Initial Client Information'!E52</f>
        <v>0</v>
      </c>
      <c r="F52" s="140"/>
      <c r="G52" s="136"/>
      <c r="H52" s="136"/>
      <c r="I52" s="142"/>
      <c r="J52" s="176">
        <f>'Discharge Information'!F52</f>
        <v>0</v>
      </c>
      <c r="K52" s="87"/>
    </row>
    <row r="53" spans="1:11" ht="60" customHeight="1" x14ac:dyDescent="0.25">
      <c r="A53" s="119">
        <f t="shared" si="0"/>
        <v>41</v>
      </c>
      <c r="B53" s="116">
        <f>'Initial Client Information'!B53</f>
        <v>0</v>
      </c>
      <c r="C53" s="117">
        <f>'Initial Client Information'!C53</f>
        <v>0</v>
      </c>
      <c r="D53" s="118">
        <f>'Initial Client Information'!D53</f>
        <v>0</v>
      </c>
      <c r="E53" s="130">
        <f>'Initial Client Information'!E53</f>
        <v>0</v>
      </c>
      <c r="F53" s="140"/>
      <c r="G53" s="136"/>
      <c r="H53" s="136"/>
      <c r="I53" s="142"/>
      <c r="J53" s="176">
        <f>'Discharge Information'!F53</f>
        <v>0</v>
      </c>
      <c r="K53" s="87"/>
    </row>
    <row r="54" spans="1:11" ht="60" customHeight="1" x14ac:dyDescent="0.25">
      <c r="A54" s="119">
        <f t="shared" si="0"/>
        <v>42</v>
      </c>
      <c r="B54" s="116">
        <f>'Initial Client Information'!B54</f>
        <v>0</v>
      </c>
      <c r="C54" s="117">
        <f>'Initial Client Information'!C54</f>
        <v>0</v>
      </c>
      <c r="D54" s="118">
        <f>'Initial Client Information'!D54</f>
        <v>0</v>
      </c>
      <c r="E54" s="130">
        <f>'Initial Client Information'!E54</f>
        <v>0</v>
      </c>
      <c r="F54" s="140"/>
      <c r="G54" s="136"/>
      <c r="H54" s="136"/>
      <c r="I54" s="142"/>
      <c r="J54" s="176">
        <f>'Discharge Information'!F54</f>
        <v>0</v>
      </c>
      <c r="K54" s="87"/>
    </row>
    <row r="55" spans="1:11" ht="60" customHeight="1" x14ac:dyDescent="0.25">
      <c r="A55" s="119">
        <f t="shared" si="0"/>
        <v>43</v>
      </c>
      <c r="B55" s="116">
        <f>'Initial Client Information'!B55</f>
        <v>0</v>
      </c>
      <c r="C55" s="117">
        <f>'Initial Client Information'!C55</f>
        <v>0</v>
      </c>
      <c r="D55" s="118">
        <f>'Initial Client Information'!D55</f>
        <v>0</v>
      </c>
      <c r="E55" s="130">
        <f>'Initial Client Information'!E55</f>
        <v>0</v>
      </c>
      <c r="F55" s="140"/>
      <c r="G55" s="136"/>
      <c r="H55" s="136"/>
      <c r="I55" s="142"/>
      <c r="J55" s="176">
        <f>'Discharge Information'!F55</f>
        <v>0</v>
      </c>
      <c r="K55" s="87"/>
    </row>
    <row r="56" spans="1:11" ht="60" customHeight="1" x14ac:dyDescent="0.25">
      <c r="A56" s="119">
        <f t="shared" si="0"/>
        <v>44</v>
      </c>
      <c r="B56" s="116">
        <f>'Initial Client Information'!B56</f>
        <v>0</v>
      </c>
      <c r="C56" s="117">
        <f>'Initial Client Information'!C56</f>
        <v>0</v>
      </c>
      <c r="D56" s="118">
        <f>'Initial Client Information'!D56</f>
        <v>0</v>
      </c>
      <c r="E56" s="130">
        <f>'Initial Client Information'!E56</f>
        <v>0</v>
      </c>
      <c r="F56" s="140"/>
      <c r="G56" s="136"/>
      <c r="H56" s="136"/>
      <c r="I56" s="142"/>
      <c r="J56" s="176">
        <f>'Discharge Information'!F56</f>
        <v>0</v>
      </c>
      <c r="K56" s="87"/>
    </row>
    <row r="57" spans="1:11" ht="60" customHeight="1" x14ac:dyDescent="0.25">
      <c r="A57" s="119">
        <f t="shared" si="0"/>
        <v>45</v>
      </c>
      <c r="B57" s="116">
        <f>'Initial Client Information'!B57</f>
        <v>0</v>
      </c>
      <c r="C57" s="117">
        <f>'Initial Client Information'!C57</f>
        <v>0</v>
      </c>
      <c r="D57" s="118">
        <f>'Initial Client Information'!D57</f>
        <v>0</v>
      </c>
      <c r="E57" s="130">
        <f>'Initial Client Information'!E57</f>
        <v>0</v>
      </c>
      <c r="F57" s="140"/>
      <c r="G57" s="136"/>
      <c r="H57" s="136"/>
      <c r="I57" s="142"/>
      <c r="J57" s="176">
        <f>'Discharge Information'!F57</f>
        <v>0</v>
      </c>
      <c r="K57" s="87"/>
    </row>
    <row r="58" spans="1:11" ht="60" customHeight="1" x14ac:dyDescent="0.25">
      <c r="A58" s="119">
        <f t="shared" si="0"/>
        <v>46</v>
      </c>
      <c r="B58" s="116">
        <f>'Initial Client Information'!B58</f>
        <v>0</v>
      </c>
      <c r="C58" s="117">
        <f>'Initial Client Information'!C58</f>
        <v>0</v>
      </c>
      <c r="D58" s="118">
        <f>'Initial Client Information'!D58</f>
        <v>0</v>
      </c>
      <c r="E58" s="130">
        <f>'Initial Client Information'!E58</f>
        <v>0</v>
      </c>
      <c r="F58" s="140"/>
      <c r="G58" s="136"/>
      <c r="H58" s="136"/>
      <c r="I58" s="142"/>
      <c r="J58" s="176">
        <f>'Discharge Information'!F58</f>
        <v>0</v>
      </c>
      <c r="K58" s="87"/>
    </row>
    <row r="59" spans="1:11" ht="60" customHeight="1" x14ac:dyDescent="0.25">
      <c r="A59" s="119">
        <f t="shared" si="0"/>
        <v>47</v>
      </c>
      <c r="B59" s="116">
        <f>'Initial Client Information'!B59</f>
        <v>0</v>
      </c>
      <c r="C59" s="117">
        <f>'Initial Client Information'!C59</f>
        <v>0</v>
      </c>
      <c r="D59" s="118">
        <f>'Initial Client Information'!D59</f>
        <v>0</v>
      </c>
      <c r="E59" s="130">
        <f>'Initial Client Information'!E59</f>
        <v>0</v>
      </c>
      <c r="F59" s="140"/>
      <c r="G59" s="136"/>
      <c r="H59" s="136"/>
      <c r="I59" s="142"/>
      <c r="J59" s="176">
        <f>'Discharge Information'!F59</f>
        <v>0</v>
      </c>
      <c r="K59" s="87"/>
    </row>
    <row r="60" spans="1:11" ht="60" customHeight="1" x14ac:dyDescent="0.25">
      <c r="A60" s="119">
        <f t="shared" si="0"/>
        <v>48</v>
      </c>
      <c r="B60" s="116">
        <f>'Initial Client Information'!B60</f>
        <v>0</v>
      </c>
      <c r="C60" s="117">
        <f>'Initial Client Information'!C60</f>
        <v>0</v>
      </c>
      <c r="D60" s="118">
        <f>'Initial Client Information'!D60</f>
        <v>0</v>
      </c>
      <c r="E60" s="130">
        <f>'Initial Client Information'!E60</f>
        <v>0</v>
      </c>
      <c r="F60" s="140"/>
      <c r="G60" s="136"/>
      <c r="H60" s="136"/>
      <c r="I60" s="142"/>
      <c r="J60" s="176">
        <f>'Discharge Information'!F60</f>
        <v>0</v>
      </c>
      <c r="K60" s="87"/>
    </row>
    <row r="61" spans="1:11" ht="60" customHeight="1" x14ac:dyDescent="0.25">
      <c r="A61" s="119">
        <f t="shared" si="0"/>
        <v>49</v>
      </c>
      <c r="B61" s="116">
        <f>'Initial Client Information'!B61</f>
        <v>0</v>
      </c>
      <c r="C61" s="117">
        <f>'Initial Client Information'!C61</f>
        <v>0</v>
      </c>
      <c r="D61" s="118">
        <f>'Initial Client Information'!D61</f>
        <v>0</v>
      </c>
      <c r="E61" s="130">
        <f>'Initial Client Information'!E61</f>
        <v>0</v>
      </c>
      <c r="F61" s="140"/>
      <c r="G61" s="136"/>
      <c r="H61" s="136"/>
      <c r="I61" s="142"/>
      <c r="J61" s="176">
        <f>'Discharge Information'!F61</f>
        <v>0</v>
      </c>
      <c r="K61" s="87"/>
    </row>
    <row r="62" spans="1:11" ht="60" customHeight="1" x14ac:dyDescent="0.25">
      <c r="A62" s="119">
        <f t="shared" si="0"/>
        <v>50</v>
      </c>
      <c r="B62" s="116">
        <f>'Initial Client Information'!B62</f>
        <v>0</v>
      </c>
      <c r="C62" s="117">
        <f>'Initial Client Information'!C62</f>
        <v>0</v>
      </c>
      <c r="D62" s="118">
        <f>'Initial Client Information'!D62</f>
        <v>0</v>
      </c>
      <c r="E62" s="130">
        <f>'Initial Client Information'!E62</f>
        <v>0</v>
      </c>
      <c r="F62" s="140"/>
      <c r="G62" s="136"/>
      <c r="H62" s="136"/>
      <c r="I62" s="142"/>
      <c r="J62" s="176">
        <f>'Discharge Information'!F62</f>
        <v>0</v>
      </c>
      <c r="K62" s="87"/>
    </row>
    <row r="63" spans="1:11" ht="60" customHeight="1" x14ac:dyDescent="0.25">
      <c r="A63" s="119">
        <f t="shared" si="0"/>
        <v>51</v>
      </c>
      <c r="B63" s="116">
        <f>'Initial Client Information'!B63</f>
        <v>0</v>
      </c>
      <c r="C63" s="117">
        <f>'Initial Client Information'!C63</f>
        <v>0</v>
      </c>
      <c r="D63" s="118">
        <f>'Initial Client Information'!D63</f>
        <v>0</v>
      </c>
      <c r="E63" s="130">
        <f>'Initial Client Information'!E63</f>
        <v>0</v>
      </c>
      <c r="F63" s="140"/>
      <c r="G63" s="136"/>
      <c r="H63" s="136"/>
      <c r="I63" s="142"/>
      <c r="J63" s="176">
        <f>'Discharge Information'!F63</f>
        <v>0</v>
      </c>
      <c r="K63" s="87"/>
    </row>
    <row r="64" spans="1:11" ht="60" customHeight="1" x14ac:dyDescent="0.25">
      <c r="A64" s="119">
        <f t="shared" si="0"/>
        <v>52</v>
      </c>
      <c r="B64" s="116">
        <f>'Initial Client Information'!B64</f>
        <v>0</v>
      </c>
      <c r="C64" s="117">
        <f>'Initial Client Information'!C64</f>
        <v>0</v>
      </c>
      <c r="D64" s="118">
        <f>'Initial Client Information'!D64</f>
        <v>0</v>
      </c>
      <c r="E64" s="130">
        <f>'Initial Client Information'!E64</f>
        <v>0</v>
      </c>
      <c r="F64" s="140"/>
      <c r="G64" s="136"/>
      <c r="H64" s="136"/>
      <c r="I64" s="142"/>
      <c r="J64" s="176">
        <f>'Discharge Information'!F64</f>
        <v>0</v>
      </c>
      <c r="K64" s="87"/>
    </row>
    <row r="65" spans="1:11" ht="60" customHeight="1" x14ac:dyDescent="0.25">
      <c r="A65" s="119">
        <f t="shared" si="0"/>
        <v>53</v>
      </c>
      <c r="B65" s="116">
        <f>'Initial Client Information'!B65</f>
        <v>0</v>
      </c>
      <c r="C65" s="117">
        <f>'Initial Client Information'!C65</f>
        <v>0</v>
      </c>
      <c r="D65" s="118">
        <f>'Initial Client Information'!D65</f>
        <v>0</v>
      </c>
      <c r="E65" s="130">
        <f>'Initial Client Information'!E65</f>
        <v>0</v>
      </c>
      <c r="F65" s="140"/>
      <c r="G65" s="136"/>
      <c r="H65" s="136"/>
      <c r="I65" s="142"/>
      <c r="J65" s="176">
        <f>'Discharge Information'!F65</f>
        <v>0</v>
      </c>
      <c r="K65" s="87"/>
    </row>
    <row r="66" spans="1:11" ht="60" customHeight="1" x14ac:dyDescent="0.25">
      <c r="A66" s="119">
        <f t="shared" si="0"/>
        <v>54</v>
      </c>
      <c r="B66" s="116">
        <f>'Initial Client Information'!B66</f>
        <v>0</v>
      </c>
      <c r="C66" s="117">
        <f>'Initial Client Information'!C66</f>
        <v>0</v>
      </c>
      <c r="D66" s="118">
        <f>'Initial Client Information'!D66</f>
        <v>0</v>
      </c>
      <c r="E66" s="130">
        <f>'Initial Client Information'!E66</f>
        <v>0</v>
      </c>
      <c r="F66" s="140"/>
      <c r="G66" s="136"/>
      <c r="H66" s="136"/>
      <c r="I66" s="142"/>
      <c r="J66" s="176">
        <f>'Discharge Information'!F66</f>
        <v>0</v>
      </c>
      <c r="K66" s="87"/>
    </row>
    <row r="67" spans="1:11" ht="60" customHeight="1" x14ac:dyDescent="0.25">
      <c r="A67" s="119">
        <f t="shared" si="0"/>
        <v>55</v>
      </c>
      <c r="B67" s="116">
        <f>'Initial Client Information'!B67</f>
        <v>0</v>
      </c>
      <c r="C67" s="117">
        <f>'Initial Client Information'!C67</f>
        <v>0</v>
      </c>
      <c r="D67" s="118">
        <f>'Initial Client Information'!D67</f>
        <v>0</v>
      </c>
      <c r="E67" s="130">
        <f>'Initial Client Information'!E67</f>
        <v>0</v>
      </c>
      <c r="F67" s="140"/>
      <c r="G67" s="136"/>
      <c r="H67" s="136"/>
      <c r="I67" s="142"/>
      <c r="J67" s="176">
        <f>'Discharge Information'!F67</f>
        <v>0</v>
      </c>
      <c r="K67" s="87"/>
    </row>
    <row r="68" spans="1:11" ht="60" customHeight="1" x14ac:dyDescent="0.25">
      <c r="A68" s="119">
        <f t="shared" si="0"/>
        <v>56</v>
      </c>
      <c r="B68" s="116">
        <f>'Initial Client Information'!B68</f>
        <v>0</v>
      </c>
      <c r="C68" s="117">
        <f>'Initial Client Information'!C68</f>
        <v>0</v>
      </c>
      <c r="D68" s="118">
        <f>'Initial Client Information'!D68</f>
        <v>0</v>
      </c>
      <c r="E68" s="130">
        <f>'Initial Client Information'!E68</f>
        <v>0</v>
      </c>
      <c r="F68" s="140"/>
      <c r="G68" s="136"/>
      <c r="H68" s="136"/>
      <c r="I68" s="142"/>
      <c r="J68" s="176">
        <f>'Discharge Information'!F68</f>
        <v>0</v>
      </c>
      <c r="K68" s="87"/>
    </row>
    <row r="69" spans="1:11" ht="60" customHeight="1" x14ac:dyDescent="0.25">
      <c r="A69" s="119">
        <f t="shared" si="0"/>
        <v>57</v>
      </c>
      <c r="B69" s="116">
        <f>'Initial Client Information'!B69</f>
        <v>0</v>
      </c>
      <c r="C69" s="117">
        <f>'Initial Client Information'!C69</f>
        <v>0</v>
      </c>
      <c r="D69" s="118">
        <f>'Initial Client Information'!D69</f>
        <v>0</v>
      </c>
      <c r="E69" s="130">
        <f>'Initial Client Information'!E69</f>
        <v>0</v>
      </c>
      <c r="F69" s="140"/>
      <c r="G69" s="136"/>
      <c r="H69" s="136"/>
      <c r="I69" s="142"/>
      <c r="J69" s="176">
        <f>'Discharge Information'!F69</f>
        <v>0</v>
      </c>
      <c r="K69" s="87"/>
    </row>
    <row r="70" spans="1:11" ht="60" customHeight="1" x14ac:dyDescent="0.25">
      <c r="A70" s="119">
        <f t="shared" si="0"/>
        <v>58</v>
      </c>
      <c r="B70" s="116">
        <f>'Initial Client Information'!B70</f>
        <v>0</v>
      </c>
      <c r="C70" s="117">
        <f>'Initial Client Information'!C70</f>
        <v>0</v>
      </c>
      <c r="D70" s="118">
        <f>'Initial Client Information'!D70</f>
        <v>0</v>
      </c>
      <c r="E70" s="130">
        <f>'Initial Client Information'!E70</f>
        <v>0</v>
      </c>
      <c r="F70" s="140"/>
      <c r="G70" s="136"/>
      <c r="H70" s="136"/>
      <c r="I70" s="142"/>
      <c r="J70" s="176">
        <f>'Discharge Information'!F70</f>
        <v>0</v>
      </c>
      <c r="K70" s="87"/>
    </row>
    <row r="71" spans="1:11" ht="60" customHeight="1" x14ac:dyDescent="0.25">
      <c r="A71" s="119">
        <f t="shared" si="0"/>
        <v>59</v>
      </c>
      <c r="B71" s="116">
        <f>'Initial Client Information'!B71</f>
        <v>0</v>
      </c>
      <c r="C71" s="117">
        <f>'Initial Client Information'!C71</f>
        <v>0</v>
      </c>
      <c r="D71" s="118">
        <f>'Initial Client Information'!D71</f>
        <v>0</v>
      </c>
      <c r="E71" s="130">
        <f>'Initial Client Information'!E71</f>
        <v>0</v>
      </c>
      <c r="F71" s="140"/>
      <c r="G71" s="136"/>
      <c r="H71" s="136"/>
      <c r="I71" s="142"/>
      <c r="J71" s="176">
        <f>'Discharge Information'!F71</f>
        <v>0</v>
      </c>
      <c r="K71" s="87"/>
    </row>
    <row r="72" spans="1:11" ht="60" customHeight="1" x14ac:dyDescent="0.25">
      <c r="A72" s="119">
        <f t="shared" si="0"/>
        <v>60</v>
      </c>
      <c r="B72" s="116">
        <f>'Initial Client Information'!B72</f>
        <v>0</v>
      </c>
      <c r="C72" s="117">
        <f>'Initial Client Information'!C72</f>
        <v>0</v>
      </c>
      <c r="D72" s="118">
        <f>'Initial Client Information'!D72</f>
        <v>0</v>
      </c>
      <c r="E72" s="130">
        <f>'Initial Client Information'!E72</f>
        <v>0</v>
      </c>
      <c r="F72" s="140"/>
      <c r="G72" s="136"/>
      <c r="H72" s="136"/>
      <c r="I72" s="142"/>
      <c r="J72" s="176">
        <f>'Discharge Information'!F72</f>
        <v>0</v>
      </c>
      <c r="K72" s="87"/>
    </row>
    <row r="73" spans="1:11" ht="60" customHeight="1" x14ac:dyDescent="0.25">
      <c r="A73" s="119">
        <f t="shared" si="0"/>
        <v>61</v>
      </c>
      <c r="B73" s="116">
        <f>'Initial Client Information'!B73</f>
        <v>0</v>
      </c>
      <c r="C73" s="117">
        <f>'Initial Client Information'!C73</f>
        <v>0</v>
      </c>
      <c r="D73" s="118">
        <f>'Initial Client Information'!D73</f>
        <v>0</v>
      </c>
      <c r="E73" s="130">
        <f>'Initial Client Information'!E73</f>
        <v>0</v>
      </c>
      <c r="F73" s="140"/>
      <c r="G73" s="136"/>
      <c r="H73" s="136"/>
      <c r="I73" s="142"/>
      <c r="J73" s="176">
        <f>'Discharge Information'!F73</f>
        <v>0</v>
      </c>
      <c r="K73" s="87"/>
    </row>
    <row r="74" spans="1:11" ht="60" customHeight="1" x14ac:dyDescent="0.25">
      <c r="A74" s="119">
        <f t="shared" si="0"/>
        <v>62</v>
      </c>
      <c r="B74" s="116">
        <f>'Initial Client Information'!B74</f>
        <v>0</v>
      </c>
      <c r="C74" s="117">
        <f>'Initial Client Information'!C74</f>
        <v>0</v>
      </c>
      <c r="D74" s="118">
        <f>'Initial Client Information'!D74</f>
        <v>0</v>
      </c>
      <c r="E74" s="130">
        <f>'Initial Client Information'!E74</f>
        <v>0</v>
      </c>
      <c r="F74" s="140"/>
      <c r="G74" s="136"/>
      <c r="H74" s="136"/>
      <c r="I74" s="142"/>
      <c r="J74" s="176">
        <f>'Discharge Information'!F74</f>
        <v>0</v>
      </c>
      <c r="K74" s="87"/>
    </row>
    <row r="75" spans="1:11" ht="60" customHeight="1" x14ac:dyDescent="0.25">
      <c r="A75" s="119">
        <f t="shared" si="0"/>
        <v>63</v>
      </c>
      <c r="B75" s="116">
        <f>'Initial Client Information'!B75</f>
        <v>0</v>
      </c>
      <c r="C75" s="117">
        <f>'Initial Client Information'!C75</f>
        <v>0</v>
      </c>
      <c r="D75" s="118">
        <f>'Initial Client Information'!D75</f>
        <v>0</v>
      </c>
      <c r="E75" s="130">
        <f>'Initial Client Information'!E75</f>
        <v>0</v>
      </c>
      <c r="F75" s="140"/>
      <c r="G75" s="136"/>
      <c r="H75" s="136"/>
      <c r="I75" s="142"/>
      <c r="J75" s="176">
        <f>'Discharge Information'!F75</f>
        <v>0</v>
      </c>
      <c r="K75" s="87"/>
    </row>
    <row r="76" spans="1:11" ht="60" customHeight="1" x14ac:dyDescent="0.25">
      <c r="A76" s="119">
        <f t="shared" si="0"/>
        <v>64</v>
      </c>
      <c r="B76" s="116">
        <f>'Initial Client Information'!B76</f>
        <v>0</v>
      </c>
      <c r="C76" s="117">
        <f>'Initial Client Information'!C76</f>
        <v>0</v>
      </c>
      <c r="D76" s="118">
        <f>'Initial Client Information'!D76</f>
        <v>0</v>
      </c>
      <c r="E76" s="130">
        <f>'Initial Client Information'!E76</f>
        <v>0</v>
      </c>
      <c r="F76" s="140"/>
      <c r="G76" s="136"/>
      <c r="H76" s="136"/>
      <c r="I76" s="142"/>
      <c r="J76" s="176">
        <f>'Discharge Information'!F76</f>
        <v>0</v>
      </c>
      <c r="K76" s="87"/>
    </row>
    <row r="77" spans="1:11" ht="60" customHeight="1" x14ac:dyDescent="0.25">
      <c r="A77" s="119">
        <f t="shared" si="0"/>
        <v>65</v>
      </c>
      <c r="B77" s="116">
        <f>'Initial Client Information'!B77</f>
        <v>0</v>
      </c>
      <c r="C77" s="117">
        <f>'Initial Client Information'!C77</f>
        <v>0</v>
      </c>
      <c r="D77" s="118">
        <f>'Initial Client Information'!D77</f>
        <v>0</v>
      </c>
      <c r="E77" s="130">
        <f>'Initial Client Information'!E77</f>
        <v>0</v>
      </c>
      <c r="F77" s="140"/>
      <c r="G77" s="136"/>
      <c r="H77" s="136"/>
      <c r="I77" s="142"/>
      <c r="J77" s="176">
        <f>'Discharge Information'!F77</f>
        <v>0</v>
      </c>
      <c r="K77" s="87"/>
    </row>
    <row r="78" spans="1:11" ht="60" customHeight="1" x14ac:dyDescent="0.25">
      <c r="A78" s="119">
        <f t="shared" ref="A78:A141" si="1">ROW(A66)</f>
        <v>66</v>
      </c>
      <c r="B78" s="116">
        <f>'Initial Client Information'!B78</f>
        <v>0</v>
      </c>
      <c r="C78" s="117">
        <f>'Initial Client Information'!C78</f>
        <v>0</v>
      </c>
      <c r="D78" s="118">
        <f>'Initial Client Information'!D78</f>
        <v>0</v>
      </c>
      <c r="E78" s="130">
        <f>'Initial Client Information'!E78</f>
        <v>0</v>
      </c>
      <c r="F78" s="140"/>
      <c r="G78" s="136"/>
      <c r="H78" s="136"/>
      <c r="I78" s="142"/>
      <c r="J78" s="176">
        <f>'Discharge Information'!F78</f>
        <v>0</v>
      </c>
      <c r="K78" s="87"/>
    </row>
    <row r="79" spans="1:11" ht="60" customHeight="1" x14ac:dyDescent="0.25">
      <c r="A79" s="119">
        <f t="shared" si="1"/>
        <v>67</v>
      </c>
      <c r="B79" s="116">
        <f>'Initial Client Information'!B79</f>
        <v>0</v>
      </c>
      <c r="C79" s="117">
        <f>'Initial Client Information'!C79</f>
        <v>0</v>
      </c>
      <c r="D79" s="118">
        <f>'Initial Client Information'!D79</f>
        <v>0</v>
      </c>
      <c r="E79" s="130">
        <f>'Initial Client Information'!E79</f>
        <v>0</v>
      </c>
      <c r="F79" s="140"/>
      <c r="G79" s="136"/>
      <c r="H79" s="136"/>
      <c r="I79" s="142"/>
      <c r="J79" s="176">
        <f>'Discharge Information'!F79</f>
        <v>0</v>
      </c>
      <c r="K79" s="87"/>
    </row>
    <row r="80" spans="1:11" ht="60" customHeight="1" x14ac:dyDescent="0.25">
      <c r="A80" s="119">
        <f t="shared" si="1"/>
        <v>68</v>
      </c>
      <c r="B80" s="116">
        <f>'Initial Client Information'!B80</f>
        <v>0</v>
      </c>
      <c r="C80" s="117">
        <f>'Initial Client Information'!C80</f>
        <v>0</v>
      </c>
      <c r="D80" s="118">
        <f>'Initial Client Information'!D80</f>
        <v>0</v>
      </c>
      <c r="E80" s="130">
        <f>'Initial Client Information'!E80</f>
        <v>0</v>
      </c>
      <c r="F80" s="140"/>
      <c r="G80" s="136"/>
      <c r="H80" s="136"/>
      <c r="I80" s="142"/>
      <c r="J80" s="176">
        <f>'Discharge Information'!F80</f>
        <v>0</v>
      </c>
      <c r="K80" s="87"/>
    </row>
    <row r="81" spans="1:11" ht="60" customHeight="1" x14ac:dyDescent="0.25">
      <c r="A81" s="119">
        <f t="shared" si="1"/>
        <v>69</v>
      </c>
      <c r="B81" s="116">
        <f>'Initial Client Information'!B81</f>
        <v>0</v>
      </c>
      <c r="C81" s="117">
        <f>'Initial Client Information'!C81</f>
        <v>0</v>
      </c>
      <c r="D81" s="118">
        <f>'Initial Client Information'!D81</f>
        <v>0</v>
      </c>
      <c r="E81" s="130">
        <f>'Initial Client Information'!E81</f>
        <v>0</v>
      </c>
      <c r="F81" s="140"/>
      <c r="G81" s="136"/>
      <c r="H81" s="136"/>
      <c r="I81" s="142"/>
      <c r="J81" s="176">
        <f>'Discharge Information'!F81</f>
        <v>0</v>
      </c>
      <c r="K81" s="87"/>
    </row>
    <row r="82" spans="1:11" ht="60" customHeight="1" x14ac:dyDescent="0.25">
      <c r="A82" s="119">
        <f t="shared" si="1"/>
        <v>70</v>
      </c>
      <c r="B82" s="116">
        <f>'Initial Client Information'!B82</f>
        <v>0</v>
      </c>
      <c r="C82" s="117">
        <f>'Initial Client Information'!C82</f>
        <v>0</v>
      </c>
      <c r="D82" s="118">
        <f>'Initial Client Information'!D82</f>
        <v>0</v>
      </c>
      <c r="E82" s="130">
        <f>'Initial Client Information'!E82</f>
        <v>0</v>
      </c>
      <c r="F82" s="140"/>
      <c r="G82" s="136"/>
      <c r="H82" s="136"/>
      <c r="I82" s="142"/>
      <c r="J82" s="176">
        <f>'Discharge Information'!F82</f>
        <v>0</v>
      </c>
      <c r="K82" s="87"/>
    </row>
    <row r="83" spans="1:11" ht="60" customHeight="1" x14ac:dyDescent="0.25">
      <c r="A83" s="119">
        <f t="shared" si="1"/>
        <v>71</v>
      </c>
      <c r="B83" s="116">
        <f>'Initial Client Information'!B83</f>
        <v>0</v>
      </c>
      <c r="C83" s="117">
        <f>'Initial Client Information'!C83</f>
        <v>0</v>
      </c>
      <c r="D83" s="118">
        <f>'Initial Client Information'!D83</f>
        <v>0</v>
      </c>
      <c r="E83" s="130">
        <f>'Initial Client Information'!E83</f>
        <v>0</v>
      </c>
      <c r="F83" s="140"/>
      <c r="G83" s="136"/>
      <c r="H83" s="136"/>
      <c r="I83" s="142"/>
      <c r="J83" s="176">
        <f>'Discharge Information'!F83</f>
        <v>0</v>
      </c>
      <c r="K83" s="87"/>
    </row>
    <row r="84" spans="1:11" ht="60" customHeight="1" x14ac:dyDescent="0.25">
      <c r="A84" s="119">
        <f t="shared" si="1"/>
        <v>72</v>
      </c>
      <c r="B84" s="116">
        <f>'Initial Client Information'!B84</f>
        <v>0</v>
      </c>
      <c r="C84" s="117">
        <f>'Initial Client Information'!C84</f>
        <v>0</v>
      </c>
      <c r="D84" s="118">
        <f>'Initial Client Information'!D84</f>
        <v>0</v>
      </c>
      <c r="E84" s="130">
        <f>'Initial Client Information'!E84</f>
        <v>0</v>
      </c>
      <c r="F84" s="140"/>
      <c r="G84" s="136"/>
      <c r="H84" s="136"/>
      <c r="I84" s="142"/>
      <c r="J84" s="176">
        <f>'Discharge Information'!F84</f>
        <v>0</v>
      </c>
      <c r="K84" s="87"/>
    </row>
    <row r="85" spans="1:11" ht="60" customHeight="1" x14ac:dyDescent="0.25">
      <c r="A85" s="119">
        <f t="shared" si="1"/>
        <v>73</v>
      </c>
      <c r="B85" s="116">
        <f>'Initial Client Information'!B85</f>
        <v>0</v>
      </c>
      <c r="C85" s="117">
        <f>'Initial Client Information'!C85</f>
        <v>0</v>
      </c>
      <c r="D85" s="118">
        <f>'Initial Client Information'!D85</f>
        <v>0</v>
      </c>
      <c r="E85" s="130">
        <f>'Initial Client Information'!E85</f>
        <v>0</v>
      </c>
      <c r="F85" s="140"/>
      <c r="G85" s="136"/>
      <c r="H85" s="136"/>
      <c r="I85" s="142"/>
      <c r="J85" s="176">
        <f>'Discharge Information'!F85</f>
        <v>0</v>
      </c>
      <c r="K85" s="87"/>
    </row>
    <row r="86" spans="1:11" ht="60" customHeight="1" x14ac:dyDescent="0.25">
      <c r="A86" s="119">
        <f t="shared" si="1"/>
        <v>74</v>
      </c>
      <c r="B86" s="116">
        <f>'Initial Client Information'!B86</f>
        <v>0</v>
      </c>
      <c r="C86" s="117">
        <f>'Initial Client Information'!C86</f>
        <v>0</v>
      </c>
      <c r="D86" s="118">
        <f>'Initial Client Information'!D86</f>
        <v>0</v>
      </c>
      <c r="E86" s="130">
        <f>'Initial Client Information'!E86</f>
        <v>0</v>
      </c>
      <c r="F86" s="140"/>
      <c r="G86" s="136"/>
      <c r="H86" s="136"/>
      <c r="I86" s="142"/>
      <c r="J86" s="176">
        <f>'Discharge Information'!F86</f>
        <v>0</v>
      </c>
      <c r="K86" s="87"/>
    </row>
    <row r="87" spans="1:11" ht="60" customHeight="1" x14ac:dyDescent="0.25">
      <c r="A87" s="119">
        <f t="shared" si="1"/>
        <v>75</v>
      </c>
      <c r="B87" s="116">
        <f>'Initial Client Information'!B87</f>
        <v>0</v>
      </c>
      <c r="C87" s="117">
        <f>'Initial Client Information'!C87</f>
        <v>0</v>
      </c>
      <c r="D87" s="118">
        <f>'Initial Client Information'!D87</f>
        <v>0</v>
      </c>
      <c r="E87" s="130">
        <f>'Initial Client Information'!E87</f>
        <v>0</v>
      </c>
      <c r="F87" s="140"/>
      <c r="G87" s="136"/>
      <c r="H87" s="136"/>
      <c r="I87" s="142"/>
      <c r="J87" s="176">
        <f>'Discharge Information'!F87</f>
        <v>0</v>
      </c>
      <c r="K87" s="87"/>
    </row>
    <row r="88" spans="1:11" ht="60" customHeight="1" x14ac:dyDescent="0.25">
      <c r="A88" s="119">
        <f t="shared" si="1"/>
        <v>76</v>
      </c>
      <c r="B88" s="116">
        <f>'Initial Client Information'!B88</f>
        <v>0</v>
      </c>
      <c r="C88" s="117">
        <f>'Initial Client Information'!C88</f>
        <v>0</v>
      </c>
      <c r="D88" s="118">
        <f>'Initial Client Information'!D88</f>
        <v>0</v>
      </c>
      <c r="E88" s="130">
        <f>'Initial Client Information'!E88</f>
        <v>0</v>
      </c>
      <c r="F88" s="140"/>
      <c r="G88" s="136"/>
      <c r="H88" s="136"/>
      <c r="I88" s="142"/>
      <c r="J88" s="176">
        <f>'Discharge Information'!F88</f>
        <v>0</v>
      </c>
      <c r="K88" s="87"/>
    </row>
    <row r="89" spans="1:11" ht="60" customHeight="1" x14ac:dyDescent="0.25">
      <c r="A89" s="119">
        <f t="shared" si="1"/>
        <v>77</v>
      </c>
      <c r="B89" s="116">
        <f>'Initial Client Information'!B89</f>
        <v>0</v>
      </c>
      <c r="C89" s="117">
        <f>'Initial Client Information'!C89</f>
        <v>0</v>
      </c>
      <c r="D89" s="118">
        <f>'Initial Client Information'!D89</f>
        <v>0</v>
      </c>
      <c r="E89" s="130">
        <f>'Initial Client Information'!E89</f>
        <v>0</v>
      </c>
      <c r="F89" s="140"/>
      <c r="G89" s="136"/>
      <c r="H89" s="136"/>
      <c r="I89" s="142"/>
      <c r="J89" s="176">
        <f>'Discharge Information'!F89</f>
        <v>0</v>
      </c>
      <c r="K89" s="87"/>
    </row>
    <row r="90" spans="1:11" ht="60" customHeight="1" x14ac:dyDescent="0.25">
      <c r="A90" s="119">
        <f t="shared" si="1"/>
        <v>78</v>
      </c>
      <c r="B90" s="116">
        <f>'Initial Client Information'!B90</f>
        <v>0</v>
      </c>
      <c r="C90" s="117">
        <f>'Initial Client Information'!C90</f>
        <v>0</v>
      </c>
      <c r="D90" s="118">
        <f>'Initial Client Information'!D90</f>
        <v>0</v>
      </c>
      <c r="E90" s="130">
        <f>'Initial Client Information'!E90</f>
        <v>0</v>
      </c>
      <c r="F90" s="140"/>
      <c r="G90" s="136"/>
      <c r="H90" s="136"/>
      <c r="I90" s="142"/>
      <c r="J90" s="176">
        <f>'Discharge Information'!F90</f>
        <v>0</v>
      </c>
      <c r="K90" s="87"/>
    </row>
    <row r="91" spans="1:11" ht="60" customHeight="1" x14ac:dyDescent="0.25">
      <c r="A91" s="119">
        <f t="shared" si="1"/>
        <v>79</v>
      </c>
      <c r="B91" s="116">
        <f>'Initial Client Information'!B91</f>
        <v>0</v>
      </c>
      <c r="C91" s="117">
        <f>'Initial Client Information'!C91</f>
        <v>0</v>
      </c>
      <c r="D91" s="118">
        <f>'Initial Client Information'!D91</f>
        <v>0</v>
      </c>
      <c r="E91" s="130">
        <f>'Initial Client Information'!E91</f>
        <v>0</v>
      </c>
      <c r="F91" s="140"/>
      <c r="G91" s="136"/>
      <c r="H91" s="136"/>
      <c r="I91" s="142"/>
      <c r="J91" s="176">
        <f>'Discharge Information'!F91</f>
        <v>0</v>
      </c>
      <c r="K91" s="87"/>
    </row>
    <row r="92" spans="1:11" ht="60" customHeight="1" x14ac:dyDescent="0.25">
      <c r="A92" s="119">
        <f t="shared" si="1"/>
        <v>80</v>
      </c>
      <c r="B92" s="116">
        <f>'Initial Client Information'!B92</f>
        <v>0</v>
      </c>
      <c r="C92" s="117">
        <f>'Initial Client Information'!C92</f>
        <v>0</v>
      </c>
      <c r="D92" s="118">
        <f>'Initial Client Information'!D92</f>
        <v>0</v>
      </c>
      <c r="E92" s="130">
        <f>'Initial Client Information'!E92</f>
        <v>0</v>
      </c>
      <c r="F92" s="140"/>
      <c r="G92" s="136"/>
      <c r="H92" s="136"/>
      <c r="I92" s="142"/>
      <c r="J92" s="176">
        <f>'Discharge Information'!F92</f>
        <v>0</v>
      </c>
      <c r="K92" s="87"/>
    </row>
    <row r="93" spans="1:11" ht="60" customHeight="1" x14ac:dyDescent="0.25">
      <c r="A93" s="119">
        <f t="shared" si="1"/>
        <v>81</v>
      </c>
      <c r="B93" s="116">
        <f>'Initial Client Information'!B93</f>
        <v>0</v>
      </c>
      <c r="C93" s="117">
        <f>'Initial Client Information'!C93</f>
        <v>0</v>
      </c>
      <c r="D93" s="118">
        <f>'Initial Client Information'!D93</f>
        <v>0</v>
      </c>
      <c r="E93" s="130">
        <f>'Initial Client Information'!E93</f>
        <v>0</v>
      </c>
      <c r="F93" s="140"/>
      <c r="G93" s="136"/>
      <c r="H93" s="136"/>
      <c r="I93" s="142"/>
      <c r="J93" s="176">
        <f>'Discharge Information'!F93</f>
        <v>0</v>
      </c>
      <c r="K93" s="87"/>
    </row>
    <row r="94" spans="1:11" ht="60" customHeight="1" x14ac:dyDescent="0.25">
      <c r="A94" s="119">
        <f t="shared" si="1"/>
        <v>82</v>
      </c>
      <c r="B94" s="116">
        <f>'Initial Client Information'!B94</f>
        <v>0</v>
      </c>
      <c r="C94" s="117">
        <f>'Initial Client Information'!C94</f>
        <v>0</v>
      </c>
      <c r="D94" s="118">
        <f>'Initial Client Information'!D94</f>
        <v>0</v>
      </c>
      <c r="E94" s="130">
        <f>'Initial Client Information'!E94</f>
        <v>0</v>
      </c>
      <c r="F94" s="140"/>
      <c r="G94" s="136"/>
      <c r="H94" s="136"/>
      <c r="I94" s="142"/>
      <c r="J94" s="176">
        <f>'Discharge Information'!F94</f>
        <v>0</v>
      </c>
      <c r="K94" s="87"/>
    </row>
    <row r="95" spans="1:11" ht="60" customHeight="1" x14ac:dyDescent="0.25">
      <c r="A95" s="119">
        <f t="shared" si="1"/>
        <v>83</v>
      </c>
      <c r="B95" s="116">
        <f>'Initial Client Information'!B95</f>
        <v>0</v>
      </c>
      <c r="C95" s="117">
        <f>'Initial Client Information'!C95</f>
        <v>0</v>
      </c>
      <c r="D95" s="118">
        <f>'Initial Client Information'!D95</f>
        <v>0</v>
      </c>
      <c r="E95" s="130">
        <f>'Initial Client Information'!E95</f>
        <v>0</v>
      </c>
      <c r="F95" s="140"/>
      <c r="G95" s="136"/>
      <c r="H95" s="136"/>
      <c r="I95" s="142"/>
      <c r="J95" s="176">
        <f>'Discharge Information'!F95</f>
        <v>0</v>
      </c>
      <c r="K95" s="87"/>
    </row>
    <row r="96" spans="1:11" ht="60" customHeight="1" x14ac:dyDescent="0.25">
      <c r="A96" s="119">
        <f t="shared" si="1"/>
        <v>84</v>
      </c>
      <c r="B96" s="116">
        <f>'Initial Client Information'!B96</f>
        <v>0</v>
      </c>
      <c r="C96" s="117">
        <f>'Initial Client Information'!C96</f>
        <v>0</v>
      </c>
      <c r="D96" s="118">
        <f>'Initial Client Information'!D96</f>
        <v>0</v>
      </c>
      <c r="E96" s="130">
        <f>'Initial Client Information'!E96</f>
        <v>0</v>
      </c>
      <c r="F96" s="140"/>
      <c r="G96" s="136"/>
      <c r="H96" s="136"/>
      <c r="I96" s="142"/>
      <c r="J96" s="176">
        <f>'Discharge Information'!F96</f>
        <v>0</v>
      </c>
      <c r="K96" s="87"/>
    </row>
    <row r="97" spans="1:11" ht="60" customHeight="1" x14ac:dyDescent="0.25">
      <c r="A97" s="119">
        <f t="shared" si="1"/>
        <v>85</v>
      </c>
      <c r="B97" s="116">
        <f>'Initial Client Information'!B97</f>
        <v>0</v>
      </c>
      <c r="C97" s="117">
        <f>'Initial Client Information'!C97</f>
        <v>0</v>
      </c>
      <c r="D97" s="118">
        <f>'Initial Client Information'!D97</f>
        <v>0</v>
      </c>
      <c r="E97" s="130">
        <f>'Initial Client Information'!E97</f>
        <v>0</v>
      </c>
      <c r="F97" s="140"/>
      <c r="G97" s="136"/>
      <c r="H97" s="136"/>
      <c r="I97" s="142"/>
      <c r="J97" s="176">
        <f>'Discharge Information'!F97</f>
        <v>0</v>
      </c>
      <c r="K97" s="87"/>
    </row>
    <row r="98" spans="1:11" ht="60" customHeight="1" x14ac:dyDescent="0.25">
      <c r="A98" s="119">
        <f t="shared" si="1"/>
        <v>86</v>
      </c>
      <c r="B98" s="116">
        <f>'Initial Client Information'!B98</f>
        <v>0</v>
      </c>
      <c r="C98" s="117">
        <f>'Initial Client Information'!C98</f>
        <v>0</v>
      </c>
      <c r="D98" s="118">
        <f>'Initial Client Information'!D98</f>
        <v>0</v>
      </c>
      <c r="E98" s="130">
        <f>'Initial Client Information'!E98</f>
        <v>0</v>
      </c>
      <c r="F98" s="140"/>
      <c r="G98" s="136"/>
      <c r="H98" s="136"/>
      <c r="I98" s="142"/>
      <c r="J98" s="176">
        <f>'Discharge Information'!F98</f>
        <v>0</v>
      </c>
      <c r="K98" s="87"/>
    </row>
    <row r="99" spans="1:11" ht="60" customHeight="1" x14ac:dyDescent="0.25">
      <c r="A99" s="119">
        <f t="shared" si="1"/>
        <v>87</v>
      </c>
      <c r="B99" s="116">
        <f>'Initial Client Information'!B99</f>
        <v>0</v>
      </c>
      <c r="C99" s="117">
        <f>'Initial Client Information'!C99</f>
        <v>0</v>
      </c>
      <c r="D99" s="118">
        <f>'Initial Client Information'!D99</f>
        <v>0</v>
      </c>
      <c r="E99" s="130">
        <f>'Initial Client Information'!E99</f>
        <v>0</v>
      </c>
      <c r="F99" s="140"/>
      <c r="G99" s="136"/>
      <c r="H99" s="136"/>
      <c r="I99" s="142"/>
      <c r="J99" s="176">
        <f>'Discharge Information'!F99</f>
        <v>0</v>
      </c>
      <c r="K99" s="87"/>
    </row>
    <row r="100" spans="1:11" ht="60" customHeight="1" x14ac:dyDescent="0.25">
      <c r="A100" s="119">
        <f t="shared" si="1"/>
        <v>88</v>
      </c>
      <c r="B100" s="116">
        <f>'Initial Client Information'!B100</f>
        <v>0</v>
      </c>
      <c r="C100" s="117">
        <f>'Initial Client Information'!C100</f>
        <v>0</v>
      </c>
      <c r="D100" s="118">
        <f>'Initial Client Information'!D100</f>
        <v>0</v>
      </c>
      <c r="E100" s="130">
        <f>'Initial Client Information'!E100</f>
        <v>0</v>
      </c>
      <c r="F100" s="140"/>
      <c r="G100" s="136"/>
      <c r="H100" s="136"/>
      <c r="I100" s="142"/>
      <c r="J100" s="176">
        <f>'Discharge Information'!F100</f>
        <v>0</v>
      </c>
      <c r="K100" s="87"/>
    </row>
    <row r="101" spans="1:11" ht="60" customHeight="1" x14ac:dyDescent="0.25">
      <c r="A101" s="119">
        <f t="shared" si="1"/>
        <v>89</v>
      </c>
      <c r="B101" s="116">
        <f>'Initial Client Information'!B101</f>
        <v>0</v>
      </c>
      <c r="C101" s="117">
        <f>'Initial Client Information'!C101</f>
        <v>0</v>
      </c>
      <c r="D101" s="118">
        <f>'Initial Client Information'!D101</f>
        <v>0</v>
      </c>
      <c r="E101" s="130">
        <f>'Initial Client Information'!E101</f>
        <v>0</v>
      </c>
      <c r="F101" s="140"/>
      <c r="G101" s="136"/>
      <c r="H101" s="136"/>
      <c r="I101" s="142"/>
      <c r="J101" s="176">
        <f>'Discharge Information'!F101</f>
        <v>0</v>
      </c>
      <c r="K101" s="87"/>
    </row>
    <row r="102" spans="1:11" ht="60" customHeight="1" x14ac:dyDescent="0.25">
      <c r="A102" s="119">
        <f t="shared" si="1"/>
        <v>90</v>
      </c>
      <c r="B102" s="116">
        <f>'Initial Client Information'!B102</f>
        <v>0</v>
      </c>
      <c r="C102" s="117">
        <f>'Initial Client Information'!C102</f>
        <v>0</v>
      </c>
      <c r="D102" s="118">
        <f>'Initial Client Information'!D102</f>
        <v>0</v>
      </c>
      <c r="E102" s="130">
        <f>'Initial Client Information'!E102</f>
        <v>0</v>
      </c>
      <c r="F102" s="140"/>
      <c r="G102" s="136"/>
      <c r="H102" s="136"/>
      <c r="I102" s="142"/>
      <c r="J102" s="176">
        <f>'Discharge Information'!F102</f>
        <v>0</v>
      </c>
      <c r="K102" s="87"/>
    </row>
    <row r="103" spans="1:11" ht="60" customHeight="1" x14ac:dyDescent="0.25">
      <c r="A103" s="119">
        <f t="shared" si="1"/>
        <v>91</v>
      </c>
      <c r="B103" s="116">
        <f>'Initial Client Information'!B103</f>
        <v>0</v>
      </c>
      <c r="C103" s="117">
        <f>'Initial Client Information'!C103</f>
        <v>0</v>
      </c>
      <c r="D103" s="118">
        <f>'Initial Client Information'!D103</f>
        <v>0</v>
      </c>
      <c r="E103" s="130">
        <f>'Initial Client Information'!E103</f>
        <v>0</v>
      </c>
      <c r="F103" s="140"/>
      <c r="G103" s="136"/>
      <c r="H103" s="136"/>
      <c r="I103" s="142"/>
      <c r="J103" s="176">
        <f>'Discharge Information'!F103</f>
        <v>0</v>
      </c>
      <c r="K103" s="87"/>
    </row>
    <row r="104" spans="1:11" ht="60" customHeight="1" x14ac:dyDescent="0.25">
      <c r="A104" s="119">
        <f t="shared" si="1"/>
        <v>92</v>
      </c>
      <c r="B104" s="116">
        <f>'Initial Client Information'!B104</f>
        <v>0</v>
      </c>
      <c r="C104" s="117">
        <f>'Initial Client Information'!C104</f>
        <v>0</v>
      </c>
      <c r="D104" s="118">
        <f>'Initial Client Information'!D104</f>
        <v>0</v>
      </c>
      <c r="E104" s="130">
        <f>'Initial Client Information'!E104</f>
        <v>0</v>
      </c>
      <c r="F104" s="140"/>
      <c r="G104" s="136"/>
      <c r="H104" s="136"/>
      <c r="I104" s="142"/>
      <c r="J104" s="176">
        <f>'Discharge Information'!F104</f>
        <v>0</v>
      </c>
      <c r="K104" s="87"/>
    </row>
    <row r="105" spans="1:11" ht="60" customHeight="1" x14ac:dyDescent="0.25">
      <c r="A105" s="119">
        <f t="shared" si="1"/>
        <v>93</v>
      </c>
      <c r="B105" s="116">
        <f>'Initial Client Information'!B105</f>
        <v>0</v>
      </c>
      <c r="C105" s="117">
        <f>'Initial Client Information'!C105</f>
        <v>0</v>
      </c>
      <c r="D105" s="118">
        <f>'Initial Client Information'!D105</f>
        <v>0</v>
      </c>
      <c r="E105" s="130">
        <f>'Initial Client Information'!E105</f>
        <v>0</v>
      </c>
      <c r="F105" s="140"/>
      <c r="G105" s="136"/>
      <c r="H105" s="136"/>
      <c r="I105" s="142"/>
      <c r="J105" s="176">
        <f>'Discharge Information'!F105</f>
        <v>0</v>
      </c>
      <c r="K105" s="87"/>
    </row>
    <row r="106" spans="1:11" ht="60" customHeight="1" x14ac:dyDescent="0.25">
      <c r="A106" s="119">
        <f t="shared" si="1"/>
        <v>94</v>
      </c>
      <c r="B106" s="116">
        <f>'Initial Client Information'!B106</f>
        <v>0</v>
      </c>
      <c r="C106" s="117">
        <f>'Initial Client Information'!C106</f>
        <v>0</v>
      </c>
      <c r="D106" s="118">
        <f>'Initial Client Information'!D106</f>
        <v>0</v>
      </c>
      <c r="E106" s="130">
        <f>'Initial Client Information'!E106</f>
        <v>0</v>
      </c>
      <c r="F106" s="140"/>
      <c r="G106" s="136"/>
      <c r="H106" s="136"/>
      <c r="I106" s="142"/>
      <c r="J106" s="176">
        <f>'Discharge Information'!F106</f>
        <v>0</v>
      </c>
      <c r="K106" s="87"/>
    </row>
    <row r="107" spans="1:11" ht="60" customHeight="1" x14ac:dyDescent="0.25">
      <c r="A107" s="119">
        <f t="shared" si="1"/>
        <v>95</v>
      </c>
      <c r="B107" s="116">
        <f>'Initial Client Information'!B107</f>
        <v>0</v>
      </c>
      <c r="C107" s="117">
        <f>'Initial Client Information'!C107</f>
        <v>0</v>
      </c>
      <c r="D107" s="118">
        <f>'Initial Client Information'!D107</f>
        <v>0</v>
      </c>
      <c r="E107" s="130">
        <f>'Initial Client Information'!E107</f>
        <v>0</v>
      </c>
      <c r="F107" s="140"/>
      <c r="G107" s="136"/>
      <c r="H107" s="136"/>
      <c r="I107" s="142"/>
      <c r="J107" s="176">
        <f>'Discharge Information'!F107</f>
        <v>0</v>
      </c>
      <c r="K107" s="87"/>
    </row>
    <row r="108" spans="1:11" ht="60" customHeight="1" x14ac:dyDescent="0.25">
      <c r="A108" s="119">
        <f t="shared" si="1"/>
        <v>96</v>
      </c>
      <c r="B108" s="116">
        <f>'Initial Client Information'!B108</f>
        <v>0</v>
      </c>
      <c r="C108" s="117">
        <f>'Initial Client Information'!C108</f>
        <v>0</v>
      </c>
      <c r="D108" s="118">
        <f>'Initial Client Information'!D108</f>
        <v>0</v>
      </c>
      <c r="E108" s="130">
        <f>'Initial Client Information'!E108</f>
        <v>0</v>
      </c>
      <c r="F108" s="140"/>
      <c r="G108" s="136"/>
      <c r="H108" s="136"/>
      <c r="I108" s="142"/>
      <c r="J108" s="176">
        <f>'Discharge Information'!F108</f>
        <v>0</v>
      </c>
      <c r="K108" s="87"/>
    </row>
    <row r="109" spans="1:11" ht="60" customHeight="1" x14ac:dyDescent="0.25">
      <c r="A109" s="119">
        <f t="shared" si="1"/>
        <v>97</v>
      </c>
      <c r="B109" s="116">
        <f>'Initial Client Information'!B109</f>
        <v>0</v>
      </c>
      <c r="C109" s="117">
        <f>'Initial Client Information'!C109</f>
        <v>0</v>
      </c>
      <c r="D109" s="118">
        <f>'Initial Client Information'!D109</f>
        <v>0</v>
      </c>
      <c r="E109" s="130">
        <f>'Initial Client Information'!E109</f>
        <v>0</v>
      </c>
      <c r="F109" s="140"/>
      <c r="G109" s="136"/>
      <c r="H109" s="136"/>
      <c r="I109" s="142"/>
      <c r="J109" s="176">
        <f>'Discharge Information'!F109</f>
        <v>0</v>
      </c>
      <c r="K109" s="87"/>
    </row>
    <row r="110" spans="1:11" ht="60" customHeight="1" x14ac:dyDescent="0.25">
      <c r="A110" s="119">
        <f t="shared" si="1"/>
        <v>98</v>
      </c>
      <c r="B110" s="116">
        <f>'Initial Client Information'!B110</f>
        <v>0</v>
      </c>
      <c r="C110" s="117">
        <f>'Initial Client Information'!C110</f>
        <v>0</v>
      </c>
      <c r="D110" s="118">
        <f>'Initial Client Information'!D110</f>
        <v>0</v>
      </c>
      <c r="E110" s="130">
        <f>'Initial Client Information'!E110</f>
        <v>0</v>
      </c>
      <c r="F110" s="140"/>
      <c r="G110" s="136"/>
      <c r="H110" s="136"/>
      <c r="I110" s="142"/>
      <c r="J110" s="176">
        <f>'Discharge Information'!F110</f>
        <v>0</v>
      </c>
      <c r="K110" s="87"/>
    </row>
    <row r="111" spans="1:11" ht="60" customHeight="1" x14ac:dyDescent="0.25">
      <c r="A111" s="119">
        <f t="shared" si="1"/>
        <v>99</v>
      </c>
      <c r="B111" s="116">
        <f>'Initial Client Information'!B111</f>
        <v>0</v>
      </c>
      <c r="C111" s="117">
        <f>'Initial Client Information'!C111</f>
        <v>0</v>
      </c>
      <c r="D111" s="118">
        <f>'Initial Client Information'!D111</f>
        <v>0</v>
      </c>
      <c r="E111" s="130">
        <f>'Initial Client Information'!E111</f>
        <v>0</v>
      </c>
      <c r="F111" s="140"/>
      <c r="G111" s="136"/>
      <c r="H111" s="136"/>
      <c r="I111" s="142"/>
      <c r="J111" s="176">
        <f>'Discharge Information'!F111</f>
        <v>0</v>
      </c>
      <c r="K111" s="87"/>
    </row>
    <row r="112" spans="1:11" ht="60" customHeight="1" x14ac:dyDescent="0.25">
      <c r="A112" s="119">
        <f t="shared" si="1"/>
        <v>100</v>
      </c>
      <c r="B112" s="116">
        <f>'Initial Client Information'!B112</f>
        <v>0</v>
      </c>
      <c r="C112" s="117">
        <f>'Initial Client Information'!C112</f>
        <v>0</v>
      </c>
      <c r="D112" s="118">
        <f>'Initial Client Information'!D112</f>
        <v>0</v>
      </c>
      <c r="E112" s="130">
        <f>'Initial Client Information'!E112</f>
        <v>0</v>
      </c>
      <c r="F112" s="140"/>
      <c r="G112" s="136"/>
      <c r="H112" s="136"/>
      <c r="I112" s="142"/>
      <c r="J112" s="176">
        <f>'Discharge Information'!F112</f>
        <v>0</v>
      </c>
      <c r="K112" s="87"/>
    </row>
    <row r="113" spans="1:11" ht="60" customHeight="1" x14ac:dyDescent="0.25">
      <c r="A113" s="119">
        <f t="shared" si="1"/>
        <v>101</v>
      </c>
      <c r="B113" s="116">
        <f>'Initial Client Information'!B113</f>
        <v>0</v>
      </c>
      <c r="C113" s="117">
        <f>'Initial Client Information'!C113</f>
        <v>0</v>
      </c>
      <c r="D113" s="118">
        <f>'Initial Client Information'!D113</f>
        <v>0</v>
      </c>
      <c r="E113" s="130">
        <f>'Initial Client Information'!E113</f>
        <v>0</v>
      </c>
      <c r="F113" s="140"/>
      <c r="G113" s="136"/>
      <c r="H113" s="136"/>
      <c r="I113" s="142"/>
      <c r="J113" s="176">
        <f>'Discharge Information'!F113</f>
        <v>0</v>
      </c>
      <c r="K113" s="87"/>
    </row>
    <row r="114" spans="1:11" ht="60" customHeight="1" x14ac:dyDescent="0.25">
      <c r="A114" s="119">
        <f t="shared" si="1"/>
        <v>102</v>
      </c>
      <c r="B114" s="116">
        <f>'Initial Client Information'!B114</f>
        <v>0</v>
      </c>
      <c r="C114" s="117">
        <f>'Initial Client Information'!C114</f>
        <v>0</v>
      </c>
      <c r="D114" s="118">
        <f>'Initial Client Information'!D114</f>
        <v>0</v>
      </c>
      <c r="E114" s="130">
        <f>'Initial Client Information'!E114</f>
        <v>0</v>
      </c>
      <c r="F114" s="140"/>
      <c r="G114" s="136"/>
      <c r="H114" s="136"/>
      <c r="I114" s="142"/>
      <c r="J114" s="176">
        <f>'Discharge Information'!F114</f>
        <v>0</v>
      </c>
      <c r="K114" s="87"/>
    </row>
    <row r="115" spans="1:11" ht="60" customHeight="1" x14ac:dyDescent="0.25">
      <c r="A115" s="119">
        <f t="shared" si="1"/>
        <v>103</v>
      </c>
      <c r="B115" s="116">
        <f>'Initial Client Information'!B115</f>
        <v>0</v>
      </c>
      <c r="C115" s="117">
        <f>'Initial Client Information'!C115</f>
        <v>0</v>
      </c>
      <c r="D115" s="118">
        <f>'Initial Client Information'!D115</f>
        <v>0</v>
      </c>
      <c r="E115" s="130">
        <f>'Initial Client Information'!E115</f>
        <v>0</v>
      </c>
      <c r="F115" s="140"/>
      <c r="G115" s="136"/>
      <c r="H115" s="136"/>
      <c r="I115" s="142"/>
      <c r="J115" s="176">
        <f>'Discharge Information'!F115</f>
        <v>0</v>
      </c>
      <c r="K115" s="87"/>
    </row>
    <row r="116" spans="1:11" ht="60" customHeight="1" x14ac:dyDescent="0.25">
      <c r="A116" s="119">
        <f t="shared" si="1"/>
        <v>104</v>
      </c>
      <c r="B116" s="116">
        <f>'Initial Client Information'!B116</f>
        <v>0</v>
      </c>
      <c r="C116" s="117">
        <f>'Initial Client Information'!C116</f>
        <v>0</v>
      </c>
      <c r="D116" s="118">
        <f>'Initial Client Information'!D116</f>
        <v>0</v>
      </c>
      <c r="E116" s="130">
        <f>'Initial Client Information'!E116</f>
        <v>0</v>
      </c>
      <c r="F116" s="140"/>
      <c r="G116" s="136"/>
      <c r="H116" s="136"/>
      <c r="I116" s="142"/>
      <c r="J116" s="176">
        <f>'Discharge Information'!F116</f>
        <v>0</v>
      </c>
      <c r="K116" s="87"/>
    </row>
    <row r="117" spans="1:11" ht="60" customHeight="1" x14ac:dyDescent="0.25">
      <c r="A117" s="119">
        <f t="shared" si="1"/>
        <v>105</v>
      </c>
      <c r="B117" s="116">
        <f>'Initial Client Information'!B117</f>
        <v>0</v>
      </c>
      <c r="C117" s="117">
        <f>'Initial Client Information'!C117</f>
        <v>0</v>
      </c>
      <c r="D117" s="118">
        <f>'Initial Client Information'!D117</f>
        <v>0</v>
      </c>
      <c r="E117" s="130">
        <f>'Initial Client Information'!E117</f>
        <v>0</v>
      </c>
      <c r="F117" s="140"/>
      <c r="G117" s="136"/>
      <c r="H117" s="136"/>
      <c r="I117" s="142"/>
      <c r="J117" s="176">
        <f>'Discharge Information'!F117</f>
        <v>0</v>
      </c>
      <c r="K117" s="87"/>
    </row>
    <row r="118" spans="1:11" ht="60" customHeight="1" x14ac:dyDescent="0.25">
      <c r="A118" s="119">
        <f t="shared" si="1"/>
        <v>106</v>
      </c>
      <c r="B118" s="116">
        <f>'Initial Client Information'!B118</f>
        <v>0</v>
      </c>
      <c r="C118" s="117">
        <f>'Initial Client Information'!C118</f>
        <v>0</v>
      </c>
      <c r="D118" s="118">
        <f>'Initial Client Information'!D118</f>
        <v>0</v>
      </c>
      <c r="E118" s="130">
        <f>'Initial Client Information'!E118</f>
        <v>0</v>
      </c>
      <c r="F118" s="140"/>
      <c r="G118" s="136"/>
      <c r="H118" s="136"/>
      <c r="I118" s="142"/>
      <c r="J118" s="176">
        <f>'Discharge Information'!F118</f>
        <v>0</v>
      </c>
      <c r="K118" s="87"/>
    </row>
    <row r="119" spans="1:11" ht="60" customHeight="1" x14ac:dyDescent="0.25">
      <c r="A119" s="119">
        <f t="shared" si="1"/>
        <v>107</v>
      </c>
      <c r="B119" s="116">
        <f>'Initial Client Information'!B119</f>
        <v>0</v>
      </c>
      <c r="C119" s="117">
        <f>'Initial Client Information'!C119</f>
        <v>0</v>
      </c>
      <c r="D119" s="118">
        <f>'Initial Client Information'!D119</f>
        <v>0</v>
      </c>
      <c r="E119" s="130">
        <f>'Initial Client Information'!E119</f>
        <v>0</v>
      </c>
      <c r="F119" s="140"/>
      <c r="G119" s="136"/>
      <c r="H119" s="136"/>
      <c r="I119" s="142"/>
      <c r="J119" s="176">
        <f>'Discharge Information'!F119</f>
        <v>0</v>
      </c>
      <c r="K119" s="87"/>
    </row>
    <row r="120" spans="1:11" ht="60" customHeight="1" x14ac:dyDescent="0.25">
      <c r="A120" s="119">
        <f t="shared" si="1"/>
        <v>108</v>
      </c>
      <c r="B120" s="116">
        <f>'Initial Client Information'!B120</f>
        <v>0</v>
      </c>
      <c r="C120" s="117">
        <f>'Initial Client Information'!C120</f>
        <v>0</v>
      </c>
      <c r="D120" s="118">
        <f>'Initial Client Information'!D120</f>
        <v>0</v>
      </c>
      <c r="E120" s="130">
        <f>'Initial Client Information'!E120</f>
        <v>0</v>
      </c>
      <c r="F120" s="140"/>
      <c r="G120" s="136"/>
      <c r="H120" s="136"/>
      <c r="I120" s="142"/>
      <c r="J120" s="176">
        <f>'Discharge Information'!F120</f>
        <v>0</v>
      </c>
      <c r="K120" s="87"/>
    </row>
    <row r="121" spans="1:11" ht="60" customHeight="1" x14ac:dyDescent="0.25">
      <c r="A121" s="119">
        <f t="shared" si="1"/>
        <v>109</v>
      </c>
      <c r="B121" s="116">
        <f>'Initial Client Information'!B121</f>
        <v>0</v>
      </c>
      <c r="C121" s="117">
        <f>'Initial Client Information'!C121</f>
        <v>0</v>
      </c>
      <c r="D121" s="118">
        <f>'Initial Client Information'!D121</f>
        <v>0</v>
      </c>
      <c r="E121" s="130">
        <f>'Initial Client Information'!E121</f>
        <v>0</v>
      </c>
      <c r="F121" s="140"/>
      <c r="G121" s="136"/>
      <c r="H121" s="136"/>
      <c r="I121" s="142"/>
      <c r="J121" s="176">
        <f>'Discharge Information'!F121</f>
        <v>0</v>
      </c>
      <c r="K121" s="87"/>
    </row>
    <row r="122" spans="1:11" ht="60" customHeight="1" x14ac:dyDescent="0.25">
      <c r="A122" s="119">
        <f t="shared" si="1"/>
        <v>110</v>
      </c>
      <c r="B122" s="116">
        <f>'Initial Client Information'!B122</f>
        <v>0</v>
      </c>
      <c r="C122" s="117">
        <f>'Initial Client Information'!C122</f>
        <v>0</v>
      </c>
      <c r="D122" s="118">
        <f>'Initial Client Information'!D122</f>
        <v>0</v>
      </c>
      <c r="E122" s="130">
        <f>'Initial Client Information'!E122</f>
        <v>0</v>
      </c>
      <c r="F122" s="140"/>
      <c r="G122" s="136"/>
      <c r="H122" s="136"/>
      <c r="I122" s="142"/>
      <c r="J122" s="176">
        <f>'Discharge Information'!F122</f>
        <v>0</v>
      </c>
      <c r="K122" s="87"/>
    </row>
    <row r="123" spans="1:11" ht="60" customHeight="1" x14ac:dyDescent="0.25">
      <c r="A123" s="119">
        <f t="shared" si="1"/>
        <v>111</v>
      </c>
      <c r="B123" s="116">
        <f>'Initial Client Information'!B123</f>
        <v>0</v>
      </c>
      <c r="C123" s="117">
        <f>'Initial Client Information'!C123</f>
        <v>0</v>
      </c>
      <c r="D123" s="118">
        <f>'Initial Client Information'!D123</f>
        <v>0</v>
      </c>
      <c r="E123" s="130">
        <f>'Initial Client Information'!E123</f>
        <v>0</v>
      </c>
      <c r="F123" s="140"/>
      <c r="G123" s="136"/>
      <c r="H123" s="136"/>
      <c r="I123" s="142"/>
      <c r="J123" s="176">
        <f>'Discharge Information'!F123</f>
        <v>0</v>
      </c>
      <c r="K123" s="87"/>
    </row>
    <row r="124" spans="1:11" ht="60" customHeight="1" x14ac:dyDescent="0.25">
      <c r="A124" s="119">
        <f t="shared" si="1"/>
        <v>112</v>
      </c>
      <c r="B124" s="116">
        <f>'Initial Client Information'!B124</f>
        <v>0</v>
      </c>
      <c r="C124" s="117">
        <f>'Initial Client Information'!C124</f>
        <v>0</v>
      </c>
      <c r="D124" s="118">
        <f>'Initial Client Information'!D124</f>
        <v>0</v>
      </c>
      <c r="E124" s="130">
        <f>'Initial Client Information'!E124</f>
        <v>0</v>
      </c>
      <c r="F124" s="140"/>
      <c r="G124" s="136"/>
      <c r="H124" s="136"/>
      <c r="I124" s="142"/>
      <c r="J124" s="176">
        <f>'Discharge Information'!F124</f>
        <v>0</v>
      </c>
      <c r="K124" s="87"/>
    </row>
    <row r="125" spans="1:11" ht="60" customHeight="1" x14ac:dyDescent="0.25">
      <c r="A125" s="119">
        <f t="shared" si="1"/>
        <v>113</v>
      </c>
      <c r="B125" s="116">
        <f>'Initial Client Information'!B125</f>
        <v>0</v>
      </c>
      <c r="C125" s="117">
        <f>'Initial Client Information'!C125</f>
        <v>0</v>
      </c>
      <c r="D125" s="118">
        <f>'Initial Client Information'!D125</f>
        <v>0</v>
      </c>
      <c r="E125" s="130">
        <f>'Initial Client Information'!E125</f>
        <v>0</v>
      </c>
      <c r="F125" s="140"/>
      <c r="G125" s="136"/>
      <c r="H125" s="136"/>
      <c r="I125" s="142"/>
      <c r="J125" s="176">
        <f>'Discharge Information'!F125</f>
        <v>0</v>
      </c>
      <c r="K125" s="87"/>
    </row>
    <row r="126" spans="1:11" ht="60" customHeight="1" x14ac:dyDescent="0.25">
      <c r="A126" s="119">
        <f t="shared" si="1"/>
        <v>114</v>
      </c>
      <c r="B126" s="116">
        <f>'Initial Client Information'!B126</f>
        <v>0</v>
      </c>
      <c r="C126" s="117">
        <f>'Initial Client Information'!C126</f>
        <v>0</v>
      </c>
      <c r="D126" s="118">
        <f>'Initial Client Information'!D126</f>
        <v>0</v>
      </c>
      <c r="E126" s="130">
        <f>'Initial Client Information'!E126</f>
        <v>0</v>
      </c>
      <c r="F126" s="140"/>
      <c r="G126" s="136"/>
      <c r="H126" s="136"/>
      <c r="I126" s="142"/>
      <c r="J126" s="176">
        <f>'Discharge Information'!F126</f>
        <v>0</v>
      </c>
      <c r="K126" s="87"/>
    </row>
    <row r="127" spans="1:11" ht="60" customHeight="1" x14ac:dyDescent="0.25">
      <c r="A127" s="119">
        <f t="shared" si="1"/>
        <v>115</v>
      </c>
      <c r="B127" s="116">
        <f>'Initial Client Information'!B127</f>
        <v>0</v>
      </c>
      <c r="C127" s="117">
        <f>'Initial Client Information'!C127</f>
        <v>0</v>
      </c>
      <c r="D127" s="118">
        <f>'Initial Client Information'!D127</f>
        <v>0</v>
      </c>
      <c r="E127" s="130">
        <f>'Initial Client Information'!E127</f>
        <v>0</v>
      </c>
      <c r="F127" s="140"/>
      <c r="G127" s="136"/>
      <c r="H127" s="136"/>
      <c r="I127" s="142"/>
      <c r="J127" s="176">
        <f>'Discharge Information'!F127</f>
        <v>0</v>
      </c>
      <c r="K127" s="87"/>
    </row>
    <row r="128" spans="1:11" ht="60" customHeight="1" x14ac:dyDescent="0.25">
      <c r="A128" s="119">
        <f t="shared" si="1"/>
        <v>116</v>
      </c>
      <c r="B128" s="116">
        <f>'Initial Client Information'!B128</f>
        <v>0</v>
      </c>
      <c r="C128" s="117">
        <f>'Initial Client Information'!C128</f>
        <v>0</v>
      </c>
      <c r="D128" s="118">
        <f>'Initial Client Information'!D128</f>
        <v>0</v>
      </c>
      <c r="E128" s="130">
        <f>'Initial Client Information'!E128</f>
        <v>0</v>
      </c>
      <c r="F128" s="140"/>
      <c r="G128" s="136"/>
      <c r="H128" s="136"/>
      <c r="I128" s="142"/>
      <c r="J128" s="176">
        <f>'Discharge Information'!F128</f>
        <v>0</v>
      </c>
      <c r="K128" s="87"/>
    </row>
    <row r="129" spans="1:11" ht="60" customHeight="1" x14ac:dyDescent="0.25">
      <c r="A129" s="119">
        <f t="shared" si="1"/>
        <v>117</v>
      </c>
      <c r="B129" s="116">
        <f>'Initial Client Information'!B129</f>
        <v>0</v>
      </c>
      <c r="C129" s="117">
        <f>'Initial Client Information'!C129</f>
        <v>0</v>
      </c>
      <c r="D129" s="118">
        <f>'Initial Client Information'!D129</f>
        <v>0</v>
      </c>
      <c r="E129" s="130">
        <f>'Initial Client Information'!E129</f>
        <v>0</v>
      </c>
      <c r="F129" s="140"/>
      <c r="G129" s="136"/>
      <c r="H129" s="136"/>
      <c r="I129" s="142"/>
      <c r="J129" s="176">
        <f>'Discharge Information'!F129</f>
        <v>0</v>
      </c>
      <c r="K129" s="87"/>
    </row>
    <row r="130" spans="1:11" ht="60" customHeight="1" x14ac:dyDescent="0.25">
      <c r="A130" s="119">
        <f t="shared" si="1"/>
        <v>118</v>
      </c>
      <c r="B130" s="116">
        <f>'Initial Client Information'!B130</f>
        <v>0</v>
      </c>
      <c r="C130" s="117">
        <f>'Initial Client Information'!C130</f>
        <v>0</v>
      </c>
      <c r="D130" s="118">
        <f>'Initial Client Information'!D130</f>
        <v>0</v>
      </c>
      <c r="E130" s="130">
        <f>'Initial Client Information'!E130</f>
        <v>0</v>
      </c>
      <c r="F130" s="140"/>
      <c r="G130" s="136"/>
      <c r="H130" s="136"/>
      <c r="I130" s="142"/>
      <c r="J130" s="176">
        <f>'Discharge Information'!F130</f>
        <v>0</v>
      </c>
      <c r="K130" s="87"/>
    </row>
    <row r="131" spans="1:11" ht="60" customHeight="1" x14ac:dyDescent="0.25">
      <c r="A131" s="119">
        <f t="shared" si="1"/>
        <v>119</v>
      </c>
      <c r="B131" s="116">
        <f>'Initial Client Information'!B131</f>
        <v>0</v>
      </c>
      <c r="C131" s="117">
        <f>'Initial Client Information'!C131</f>
        <v>0</v>
      </c>
      <c r="D131" s="118">
        <f>'Initial Client Information'!D131</f>
        <v>0</v>
      </c>
      <c r="E131" s="130">
        <f>'Initial Client Information'!E131</f>
        <v>0</v>
      </c>
      <c r="F131" s="140"/>
      <c r="G131" s="136"/>
      <c r="H131" s="136"/>
      <c r="I131" s="142"/>
      <c r="J131" s="176">
        <f>'Discharge Information'!F131</f>
        <v>0</v>
      </c>
      <c r="K131" s="87"/>
    </row>
    <row r="132" spans="1:11" ht="60" customHeight="1" x14ac:dyDescent="0.25">
      <c r="A132" s="119">
        <f t="shared" si="1"/>
        <v>120</v>
      </c>
      <c r="B132" s="116">
        <f>'Initial Client Information'!B132</f>
        <v>0</v>
      </c>
      <c r="C132" s="117">
        <f>'Initial Client Information'!C132</f>
        <v>0</v>
      </c>
      <c r="D132" s="118">
        <f>'Initial Client Information'!D132</f>
        <v>0</v>
      </c>
      <c r="E132" s="130">
        <f>'Initial Client Information'!E132</f>
        <v>0</v>
      </c>
      <c r="F132" s="140"/>
      <c r="G132" s="136"/>
      <c r="H132" s="136"/>
      <c r="I132" s="142"/>
      <c r="J132" s="176">
        <f>'Discharge Information'!F132</f>
        <v>0</v>
      </c>
      <c r="K132" s="87"/>
    </row>
    <row r="133" spans="1:11" ht="60" customHeight="1" x14ac:dyDescent="0.25">
      <c r="A133" s="119">
        <f t="shared" si="1"/>
        <v>121</v>
      </c>
      <c r="B133" s="116">
        <f>'Initial Client Information'!B133</f>
        <v>0</v>
      </c>
      <c r="C133" s="117">
        <f>'Initial Client Information'!C133</f>
        <v>0</v>
      </c>
      <c r="D133" s="118">
        <f>'Initial Client Information'!D133</f>
        <v>0</v>
      </c>
      <c r="E133" s="130">
        <f>'Initial Client Information'!E133</f>
        <v>0</v>
      </c>
      <c r="F133" s="140"/>
      <c r="G133" s="136"/>
      <c r="H133" s="136"/>
      <c r="I133" s="142"/>
      <c r="J133" s="176">
        <f>'Discharge Information'!F133</f>
        <v>0</v>
      </c>
      <c r="K133" s="87"/>
    </row>
    <row r="134" spans="1:11" ht="60" customHeight="1" x14ac:dyDescent="0.25">
      <c r="A134" s="119">
        <f t="shared" si="1"/>
        <v>122</v>
      </c>
      <c r="B134" s="116">
        <f>'Initial Client Information'!B134</f>
        <v>0</v>
      </c>
      <c r="C134" s="117">
        <f>'Initial Client Information'!C134</f>
        <v>0</v>
      </c>
      <c r="D134" s="118">
        <f>'Initial Client Information'!D134</f>
        <v>0</v>
      </c>
      <c r="E134" s="130">
        <f>'Initial Client Information'!E134</f>
        <v>0</v>
      </c>
      <c r="F134" s="140"/>
      <c r="G134" s="136"/>
      <c r="H134" s="136"/>
      <c r="I134" s="142"/>
      <c r="J134" s="176">
        <f>'Discharge Information'!F134</f>
        <v>0</v>
      </c>
      <c r="K134" s="87"/>
    </row>
    <row r="135" spans="1:11" ht="60" customHeight="1" x14ac:dyDescent="0.25">
      <c r="A135" s="119">
        <f t="shared" si="1"/>
        <v>123</v>
      </c>
      <c r="B135" s="116">
        <f>'Initial Client Information'!B135</f>
        <v>0</v>
      </c>
      <c r="C135" s="117">
        <f>'Initial Client Information'!C135</f>
        <v>0</v>
      </c>
      <c r="D135" s="118">
        <f>'Initial Client Information'!D135</f>
        <v>0</v>
      </c>
      <c r="E135" s="130">
        <f>'Initial Client Information'!E135</f>
        <v>0</v>
      </c>
      <c r="F135" s="140"/>
      <c r="G135" s="136"/>
      <c r="H135" s="136"/>
      <c r="I135" s="142"/>
      <c r="J135" s="176">
        <f>'Discharge Information'!F135</f>
        <v>0</v>
      </c>
      <c r="K135" s="87"/>
    </row>
    <row r="136" spans="1:11" ht="60" customHeight="1" x14ac:dyDescent="0.25">
      <c r="A136" s="119">
        <f t="shared" si="1"/>
        <v>124</v>
      </c>
      <c r="B136" s="116">
        <f>'Initial Client Information'!B136</f>
        <v>0</v>
      </c>
      <c r="C136" s="117">
        <f>'Initial Client Information'!C136</f>
        <v>0</v>
      </c>
      <c r="D136" s="118">
        <f>'Initial Client Information'!D136</f>
        <v>0</v>
      </c>
      <c r="E136" s="130">
        <f>'Initial Client Information'!E136</f>
        <v>0</v>
      </c>
      <c r="F136" s="140"/>
      <c r="G136" s="136"/>
      <c r="H136" s="136"/>
      <c r="I136" s="142"/>
      <c r="J136" s="176">
        <f>'Discharge Information'!F136</f>
        <v>0</v>
      </c>
      <c r="K136" s="87"/>
    </row>
    <row r="137" spans="1:11" ht="60" customHeight="1" x14ac:dyDescent="0.25">
      <c r="A137" s="119">
        <f t="shared" si="1"/>
        <v>125</v>
      </c>
      <c r="B137" s="116">
        <f>'Initial Client Information'!B137</f>
        <v>0</v>
      </c>
      <c r="C137" s="117">
        <f>'Initial Client Information'!C137</f>
        <v>0</v>
      </c>
      <c r="D137" s="118">
        <f>'Initial Client Information'!D137</f>
        <v>0</v>
      </c>
      <c r="E137" s="130">
        <f>'Initial Client Information'!E137</f>
        <v>0</v>
      </c>
      <c r="F137" s="140"/>
      <c r="G137" s="136"/>
      <c r="H137" s="136"/>
      <c r="I137" s="142"/>
      <c r="J137" s="176">
        <f>'Discharge Information'!F137</f>
        <v>0</v>
      </c>
      <c r="K137" s="87"/>
    </row>
    <row r="138" spans="1:11" ht="60" customHeight="1" x14ac:dyDescent="0.25">
      <c r="A138" s="119">
        <f t="shared" si="1"/>
        <v>126</v>
      </c>
      <c r="B138" s="116">
        <f>'Initial Client Information'!B138</f>
        <v>0</v>
      </c>
      <c r="C138" s="117">
        <f>'Initial Client Information'!C138</f>
        <v>0</v>
      </c>
      <c r="D138" s="118">
        <f>'Initial Client Information'!D138</f>
        <v>0</v>
      </c>
      <c r="E138" s="130">
        <f>'Initial Client Information'!E138</f>
        <v>0</v>
      </c>
      <c r="F138" s="140"/>
      <c r="G138" s="136"/>
      <c r="H138" s="136"/>
      <c r="I138" s="142"/>
      <c r="J138" s="176">
        <f>'Discharge Information'!F138</f>
        <v>0</v>
      </c>
      <c r="K138" s="87"/>
    </row>
    <row r="139" spans="1:11" ht="60" customHeight="1" x14ac:dyDescent="0.25">
      <c r="A139" s="119">
        <f t="shared" si="1"/>
        <v>127</v>
      </c>
      <c r="B139" s="116">
        <f>'Initial Client Information'!B139</f>
        <v>0</v>
      </c>
      <c r="C139" s="117">
        <f>'Initial Client Information'!C139</f>
        <v>0</v>
      </c>
      <c r="D139" s="118">
        <f>'Initial Client Information'!D139</f>
        <v>0</v>
      </c>
      <c r="E139" s="130">
        <f>'Initial Client Information'!E139</f>
        <v>0</v>
      </c>
      <c r="F139" s="140"/>
      <c r="G139" s="136"/>
      <c r="H139" s="136"/>
      <c r="I139" s="142"/>
      <c r="J139" s="176">
        <f>'Discharge Information'!F139</f>
        <v>0</v>
      </c>
      <c r="K139" s="87"/>
    </row>
    <row r="140" spans="1:11" ht="60" customHeight="1" x14ac:dyDescent="0.25">
      <c r="A140" s="119">
        <f t="shared" si="1"/>
        <v>128</v>
      </c>
      <c r="B140" s="116">
        <f>'Initial Client Information'!B140</f>
        <v>0</v>
      </c>
      <c r="C140" s="117">
        <f>'Initial Client Information'!C140</f>
        <v>0</v>
      </c>
      <c r="D140" s="118">
        <f>'Initial Client Information'!D140</f>
        <v>0</v>
      </c>
      <c r="E140" s="130">
        <f>'Initial Client Information'!E140</f>
        <v>0</v>
      </c>
      <c r="F140" s="140"/>
      <c r="G140" s="136"/>
      <c r="H140" s="136"/>
      <c r="I140" s="142"/>
      <c r="J140" s="176">
        <f>'Discharge Information'!F140</f>
        <v>0</v>
      </c>
      <c r="K140" s="87"/>
    </row>
    <row r="141" spans="1:11" ht="60" customHeight="1" x14ac:dyDescent="0.25">
      <c r="A141" s="119">
        <f t="shared" si="1"/>
        <v>129</v>
      </c>
      <c r="B141" s="116">
        <f>'Initial Client Information'!B141</f>
        <v>0</v>
      </c>
      <c r="C141" s="117">
        <f>'Initial Client Information'!C141</f>
        <v>0</v>
      </c>
      <c r="D141" s="118">
        <f>'Initial Client Information'!D141</f>
        <v>0</v>
      </c>
      <c r="E141" s="130">
        <f>'Initial Client Information'!E141</f>
        <v>0</v>
      </c>
      <c r="F141" s="140"/>
      <c r="G141" s="136"/>
      <c r="H141" s="136"/>
      <c r="I141" s="142"/>
      <c r="J141" s="176">
        <f>'Discharge Information'!F141</f>
        <v>0</v>
      </c>
      <c r="K141" s="87"/>
    </row>
    <row r="142" spans="1:11" ht="60" customHeight="1" x14ac:dyDescent="0.25">
      <c r="A142" s="119">
        <f t="shared" ref="A142:A205" si="2">ROW(A130)</f>
        <v>130</v>
      </c>
      <c r="B142" s="116">
        <f>'Initial Client Information'!B142</f>
        <v>0</v>
      </c>
      <c r="C142" s="117">
        <f>'Initial Client Information'!C142</f>
        <v>0</v>
      </c>
      <c r="D142" s="118">
        <f>'Initial Client Information'!D142</f>
        <v>0</v>
      </c>
      <c r="E142" s="130">
        <f>'Initial Client Information'!E142</f>
        <v>0</v>
      </c>
      <c r="F142" s="140"/>
      <c r="G142" s="136"/>
      <c r="H142" s="136"/>
      <c r="I142" s="142"/>
      <c r="J142" s="176">
        <f>'Discharge Information'!F142</f>
        <v>0</v>
      </c>
      <c r="K142" s="87"/>
    </row>
    <row r="143" spans="1:11" ht="60" customHeight="1" x14ac:dyDescent="0.25">
      <c r="A143" s="119">
        <f t="shared" si="2"/>
        <v>131</v>
      </c>
      <c r="B143" s="116">
        <f>'Initial Client Information'!B143</f>
        <v>0</v>
      </c>
      <c r="C143" s="117">
        <f>'Initial Client Information'!C143</f>
        <v>0</v>
      </c>
      <c r="D143" s="118">
        <f>'Initial Client Information'!D143</f>
        <v>0</v>
      </c>
      <c r="E143" s="130">
        <f>'Initial Client Information'!E143</f>
        <v>0</v>
      </c>
      <c r="F143" s="140"/>
      <c r="G143" s="136"/>
      <c r="H143" s="136"/>
      <c r="I143" s="142"/>
      <c r="J143" s="176">
        <f>'Discharge Information'!F143</f>
        <v>0</v>
      </c>
      <c r="K143" s="87"/>
    </row>
    <row r="144" spans="1:11" ht="60" customHeight="1" x14ac:dyDescent="0.25">
      <c r="A144" s="119">
        <f t="shared" si="2"/>
        <v>132</v>
      </c>
      <c r="B144" s="116">
        <f>'Initial Client Information'!B144</f>
        <v>0</v>
      </c>
      <c r="C144" s="117">
        <f>'Initial Client Information'!C144</f>
        <v>0</v>
      </c>
      <c r="D144" s="118">
        <f>'Initial Client Information'!D144</f>
        <v>0</v>
      </c>
      <c r="E144" s="130">
        <f>'Initial Client Information'!E144</f>
        <v>0</v>
      </c>
      <c r="F144" s="140"/>
      <c r="G144" s="136"/>
      <c r="H144" s="136"/>
      <c r="I144" s="142"/>
      <c r="J144" s="176">
        <f>'Discharge Information'!F144</f>
        <v>0</v>
      </c>
      <c r="K144" s="87"/>
    </row>
    <row r="145" spans="1:11" ht="60" customHeight="1" x14ac:dyDescent="0.25">
      <c r="A145" s="119">
        <f t="shared" si="2"/>
        <v>133</v>
      </c>
      <c r="B145" s="116">
        <f>'Initial Client Information'!B145</f>
        <v>0</v>
      </c>
      <c r="C145" s="117">
        <f>'Initial Client Information'!C145</f>
        <v>0</v>
      </c>
      <c r="D145" s="118">
        <f>'Initial Client Information'!D145</f>
        <v>0</v>
      </c>
      <c r="E145" s="130">
        <f>'Initial Client Information'!E145</f>
        <v>0</v>
      </c>
      <c r="F145" s="140"/>
      <c r="G145" s="136"/>
      <c r="H145" s="136"/>
      <c r="I145" s="142"/>
      <c r="J145" s="176">
        <f>'Discharge Information'!F145</f>
        <v>0</v>
      </c>
      <c r="K145" s="87"/>
    </row>
    <row r="146" spans="1:11" ht="60" customHeight="1" x14ac:dyDescent="0.25">
      <c r="A146" s="119">
        <f t="shared" si="2"/>
        <v>134</v>
      </c>
      <c r="B146" s="116">
        <f>'Initial Client Information'!B146</f>
        <v>0</v>
      </c>
      <c r="C146" s="117">
        <f>'Initial Client Information'!C146</f>
        <v>0</v>
      </c>
      <c r="D146" s="118">
        <f>'Initial Client Information'!D146</f>
        <v>0</v>
      </c>
      <c r="E146" s="130">
        <f>'Initial Client Information'!E146</f>
        <v>0</v>
      </c>
      <c r="F146" s="140"/>
      <c r="G146" s="136"/>
      <c r="H146" s="136"/>
      <c r="I146" s="142"/>
      <c r="J146" s="176">
        <f>'Discharge Information'!F146</f>
        <v>0</v>
      </c>
      <c r="K146" s="87"/>
    </row>
    <row r="147" spans="1:11" ht="60" customHeight="1" x14ac:dyDescent="0.25">
      <c r="A147" s="119">
        <f t="shared" si="2"/>
        <v>135</v>
      </c>
      <c r="B147" s="116">
        <f>'Initial Client Information'!B147</f>
        <v>0</v>
      </c>
      <c r="C147" s="117">
        <f>'Initial Client Information'!C147</f>
        <v>0</v>
      </c>
      <c r="D147" s="118">
        <f>'Initial Client Information'!D147</f>
        <v>0</v>
      </c>
      <c r="E147" s="130">
        <f>'Initial Client Information'!E147</f>
        <v>0</v>
      </c>
      <c r="F147" s="140"/>
      <c r="G147" s="136"/>
      <c r="H147" s="136"/>
      <c r="I147" s="142"/>
      <c r="J147" s="176">
        <f>'Discharge Information'!F147</f>
        <v>0</v>
      </c>
      <c r="K147" s="87"/>
    </row>
    <row r="148" spans="1:11" ht="60" customHeight="1" x14ac:dyDescent="0.25">
      <c r="A148" s="119">
        <f t="shared" si="2"/>
        <v>136</v>
      </c>
      <c r="B148" s="116">
        <f>'Initial Client Information'!B148</f>
        <v>0</v>
      </c>
      <c r="C148" s="117">
        <f>'Initial Client Information'!C148</f>
        <v>0</v>
      </c>
      <c r="D148" s="118">
        <f>'Initial Client Information'!D148</f>
        <v>0</v>
      </c>
      <c r="E148" s="130">
        <f>'Initial Client Information'!E148</f>
        <v>0</v>
      </c>
      <c r="F148" s="140"/>
      <c r="G148" s="136"/>
      <c r="H148" s="136"/>
      <c r="I148" s="142"/>
      <c r="J148" s="176">
        <f>'Discharge Information'!F148</f>
        <v>0</v>
      </c>
      <c r="K148" s="87"/>
    </row>
    <row r="149" spans="1:11" ht="60" customHeight="1" x14ac:dyDescent="0.25">
      <c r="A149" s="119">
        <f t="shared" si="2"/>
        <v>137</v>
      </c>
      <c r="B149" s="116">
        <f>'Initial Client Information'!B149</f>
        <v>0</v>
      </c>
      <c r="C149" s="117">
        <f>'Initial Client Information'!C149</f>
        <v>0</v>
      </c>
      <c r="D149" s="118">
        <f>'Initial Client Information'!D149</f>
        <v>0</v>
      </c>
      <c r="E149" s="130">
        <f>'Initial Client Information'!E149</f>
        <v>0</v>
      </c>
      <c r="F149" s="140"/>
      <c r="G149" s="136"/>
      <c r="H149" s="136"/>
      <c r="I149" s="142"/>
      <c r="J149" s="176">
        <f>'Discharge Information'!F149</f>
        <v>0</v>
      </c>
      <c r="K149" s="87"/>
    </row>
    <row r="150" spans="1:11" ht="60" customHeight="1" x14ac:dyDescent="0.25">
      <c r="A150" s="119">
        <f t="shared" si="2"/>
        <v>138</v>
      </c>
      <c r="B150" s="116">
        <f>'Initial Client Information'!B150</f>
        <v>0</v>
      </c>
      <c r="C150" s="117">
        <f>'Initial Client Information'!C150</f>
        <v>0</v>
      </c>
      <c r="D150" s="118">
        <f>'Initial Client Information'!D150</f>
        <v>0</v>
      </c>
      <c r="E150" s="130">
        <f>'Initial Client Information'!E150</f>
        <v>0</v>
      </c>
      <c r="F150" s="140"/>
      <c r="G150" s="136"/>
      <c r="H150" s="136"/>
      <c r="I150" s="142"/>
      <c r="J150" s="176">
        <f>'Discharge Information'!F150</f>
        <v>0</v>
      </c>
      <c r="K150" s="87"/>
    </row>
    <row r="151" spans="1:11" ht="60" customHeight="1" x14ac:dyDescent="0.25">
      <c r="A151" s="119">
        <f t="shared" si="2"/>
        <v>139</v>
      </c>
      <c r="B151" s="116">
        <f>'Initial Client Information'!B151</f>
        <v>0</v>
      </c>
      <c r="C151" s="117">
        <f>'Initial Client Information'!C151</f>
        <v>0</v>
      </c>
      <c r="D151" s="118">
        <f>'Initial Client Information'!D151</f>
        <v>0</v>
      </c>
      <c r="E151" s="130">
        <f>'Initial Client Information'!E151</f>
        <v>0</v>
      </c>
      <c r="F151" s="140"/>
      <c r="G151" s="136"/>
      <c r="H151" s="136"/>
      <c r="I151" s="142"/>
      <c r="J151" s="176">
        <f>'Discharge Information'!F151</f>
        <v>0</v>
      </c>
      <c r="K151" s="87"/>
    </row>
    <row r="152" spans="1:11" ht="60" customHeight="1" x14ac:dyDescent="0.25">
      <c r="A152" s="119">
        <f t="shared" si="2"/>
        <v>140</v>
      </c>
      <c r="B152" s="116">
        <f>'Initial Client Information'!B152</f>
        <v>0</v>
      </c>
      <c r="C152" s="117">
        <f>'Initial Client Information'!C152</f>
        <v>0</v>
      </c>
      <c r="D152" s="118">
        <f>'Initial Client Information'!D152</f>
        <v>0</v>
      </c>
      <c r="E152" s="130">
        <f>'Initial Client Information'!E152</f>
        <v>0</v>
      </c>
      <c r="F152" s="140"/>
      <c r="G152" s="136"/>
      <c r="H152" s="136"/>
      <c r="I152" s="142"/>
      <c r="J152" s="176">
        <f>'Discharge Information'!F152</f>
        <v>0</v>
      </c>
      <c r="K152" s="87"/>
    </row>
    <row r="153" spans="1:11" ht="60" customHeight="1" x14ac:dyDescent="0.25">
      <c r="A153" s="119">
        <f t="shared" si="2"/>
        <v>141</v>
      </c>
      <c r="B153" s="116">
        <f>'Initial Client Information'!B153</f>
        <v>0</v>
      </c>
      <c r="C153" s="117">
        <f>'Initial Client Information'!C153</f>
        <v>0</v>
      </c>
      <c r="D153" s="118">
        <f>'Initial Client Information'!D153</f>
        <v>0</v>
      </c>
      <c r="E153" s="130">
        <f>'Initial Client Information'!E153</f>
        <v>0</v>
      </c>
      <c r="F153" s="140"/>
      <c r="G153" s="136"/>
      <c r="H153" s="136"/>
      <c r="I153" s="142"/>
      <c r="J153" s="176">
        <f>'Discharge Information'!F153</f>
        <v>0</v>
      </c>
      <c r="K153" s="87"/>
    </row>
    <row r="154" spans="1:11" ht="60" customHeight="1" x14ac:dyDescent="0.25">
      <c r="A154" s="119">
        <f t="shared" si="2"/>
        <v>142</v>
      </c>
      <c r="B154" s="116">
        <f>'Initial Client Information'!B154</f>
        <v>0</v>
      </c>
      <c r="C154" s="117">
        <f>'Initial Client Information'!C154</f>
        <v>0</v>
      </c>
      <c r="D154" s="118">
        <f>'Initial Client Information'!D154</f>
        <v>0</v>
      </c>
      <c r="E154" s="130">
        <f>'Initial Client Information'!E154</f>
        <v>0</v>
      </c>
      <c r="F154" s="140"/>
      <c r="G154" s="136"/>
      <c r="H154" s="136"/>
      <c r="I154" s="142"/>
      <c r="J154" s="176">
        <f>'Discharge Information'!F154</f>
        <v>0</v>
      </c>
      <c r="K154" s="87"/>
    </row>
    <row r="155" spans="1:11" ht="60" customHeight="1" x14ac:dyDescent="0.25">
      <c r="A155" s="119">
        <f t="shared" si="2"/>
        <v>143</v>
      </c>
      <c r="B155" s="116">
        <f>'Initial Client Information'!B155</f>
        <v>0</v>
      </c>
      <c r="C155" s="117">
        <f>'Initial Client Information'!C155</f>
        <v>0</v>
      </c>
      <c r="D155" s="118">
        <f>'Initial Client Information'!D155</f>
        <v>0</v>
      </c>
      <c r="E155" s="130">
        <f>'Initial Client Information'!E155</f>
        <v>0</v>
      </c>
      <c r="F155" s="140"/>
      <c r="G155" s="136"/>
      <c r="H155" s="136"/>
      <c r="I155" s="142"/>
      <c r="J155" s="176">
        <f>'Discharge Information'!F155</f>
        <v>0</v>
      </c>
      <c r="K155" s="87"/>
    </row>
    <row r="156" spans="1:11" ht="60" customHeight="1" x14ac:dyDescent="0.25">
      <c r="A156" s="119">
        <f t="shared" si="2"/>
        <v>144</v>
      </c>
      <c r="B156" s="116">
        <f>'Initial Client Information'!B156</f>
        <v>0</v>
      </c>
      <c r="C156" s="117">
        <f>'Initial Client Information'!C156</f>
        <v>0</v>
      </c>
      <c r="D156" s="118">
        <f>'Initial Client Information'!D156</f>
        <v>0</v>
      </c>
      <c r="E156" s="130">
        <f>'Initial Client Information'!E156</f>
        <v>0</v>
      </c>
      <c r="F156" s="140"/>
      <c r="G156" s="136"/>
      <c r="H156" s="136"/>
      <c r="I156" s="142"/>
      <c r="J156" s="176">
        <f>'Discharge Information'!F156</f>
        <v>0</v>
      </c>
      <c r="K156" s="87"/>
    </row>
    <row r="157" spans="1:11" ht="60" customHeight="1" x14ac:dyDescent="0.25">
      <c r="A157" s="119">
        <f t="shared" si="2"/>
        <v>145</v>
      </c>
      <c r="B157" s="116">
        <f>'Initial Client Information'!B157</f>
        <v>0</v>
      </c>
      <c r="C157" s="117">
        <f>'Initial Client Information'!C157</f>
        <v>0</v>
      </c>
      <c r="D157" s="118">
        <f>'Initial Client Information'!D157</f>
        <v>0</v>
      </c>
      <c r="E157" s="130">
        <f>'Initial Client Information'!E157</f>
        <v>0</v>
      </c>
      <c r="F157" s="140"/>
      <c r="G157" s="136"/>
      <c r="H157" s="136"/>
      <c r="I157" s="142"/>
      <c r="J157" s="176">
        <f>'Discharge Information'!F157</f>
        <v>0</v>
      </c>
      <c r="K157" s="87"/>
    </row>
    <row r="158" spans="1:11" ht="60" customHeight="1" x14ac:dyDescent="0.25">
      <c r="A158" s="119">
        <f t="shared" si="2"/>
        <v>146</v>
      </c>
      <c r="B158" s="116">
        <f>'Initial Client Information'!B158</f>
        <v>0</v>
      </c>
      <c r="C158" s="117">
        <f>'Initial Client Information'!C158</f>
        <v>0</v>
      </c>
      <c r="D158" s="118">
        <f>'Initial Client Information'!D158</f>
        <v>0</v>
      </c>
      <c r="E158" s="130">
        <f>'Initial Client Information'!E158</f>
        <v>0</v>
      </c>
      <c r="F158" s="140"/>
      <c r="G158" s="136"/>
      <c r="H158" s="136"/>
      <c r="I158" s="142"/>
      <c r="J158" s="176">
        <f>'Discharge Information'!F158</f>
        <v>0</v>
      </c>
      <c r="K158" s="87"/>
    </row>
    <row r="159" spans="1:11" ht="60" customHeight="1" x14ac:dyDescent="0.25">
      <c r="A159" s="119">
        <f t="shared" si="2"/>
        <v>147</v>
      </c>
      <c r="B159" s="116">
        <f>'Initial Client Information'!B159</f>
        <v>0</v>
      </c>
      <c r="C159" s="117">
        <f>'Initial Client Information'!C159</f>
        <v>0</v>
      </c>
      <c r="D159" s="118">
        <f>'Initial Client Information'!D159</f>
        <v>0</v>
      </c>
      <c r="E159" s="130">
        <f>'Initial Client Information'!E159</f>
        <v>0</v>
      </c>
      <c r="F159" s="140"/>
      <c r="G159" s="136"/>
      <c r="H159" s="136"/>
      <c r="I159" s="142"/>
      <c r="J159" s="176">
        <f>'Discharge Information'!F159</f>
        <v>0</v>
      </c>
      <c r="K159" s="87"/>
    </row>
    <row r="160" spans="1:11" ht="60" customHeight="1" x14ac:dyDescent="0.25">
      <c r="A160" s="119">
        <f t="shared" si="2"/>
        <v>148</v>
      </c>
      <c r="B160" s="116">
        <f>'Initial Client Information'!B160</f>
        <v>0</v>
      </c>
      <c r="C160" s="117">
        <f>'Initial Client Information'!C160</f>
        <v>0</v>
      </c>
      <c r="D160" s="118">
        <f>'Initial Client Information'!D160</f>
        <v>0</v>
      </c>
      <c r="E160" s="130">
        <f>'Initial Client Information'!E160</f>
        <v>0</v>
      </c>
      <c r="F160" s="140"/>
      <c r="G160" s="136"/>
      <c r="H160" s="136"/>
      <c r="I160" s="142"/>
      <c r="J160" s="176">
        <f>'Discharge Information'!F160</f>
        <v>0</v>
      </c>
      <c r="K160" s="87"/>
    </row>
    <row r="161" spans="1:11" ht="60" customHeight="1" x14ac:dyDescent="0.25">
      <c r="A161" s="119">
        <f t="shared" si="2"/>
        <v>149</v>
      </c>
      <c r="B161" s="116">
        <f>'Initial Client Information'!B161</f>
        <v>0</v>
      </c>
      <c r="C161" s="117">
        <f>'Initial Client Information'!C161</f>
        <v>0</v>
      </c>
      <c r="D161" s="118">
        <f>'Initial Client Information'!D161</f>
        <v>0</v>
      </c>
      <c r="E161" s="130">
        <f>'Initial Client Information'!E161</f>
        <v>0</v>
      </c>
      <c r="F161" s="140"/>
      <c r="G161" s="136"/>
      <c r="H161" s="136"/>
      <c r="I161" s="142"/>
      <c r="J161" s="176">
        <f>'Discharge Information'!F161</f>
        <v>0</v>
      </c>
      <c r="K161" s="87"/>
    </row>
    <row r="162" spans="1:11" ht="60" customHeight="1" x14ac:dyDescent="0.25">
      <c r="A162" s="119">
        <f t="shared" si="2"/>
        <v>150</v>
      </c>
      <c r="B162" s="116">
        <f>'Initial Client Information'!B162</f>
        <v>0</v>
      </c>
      <c r="C162" s="117">
        <f>'Initial Client Information'!C162</f>
        <v>0</v>
      </c>
      <c r="D162" s="118">
        <f>'Initial Client Information'!D162</f>
        <v>0</v>
      </c>
      <c r="E162" s="130">
        <f>'Initial Client Information'!E162</f>
        <v>0</v>
      </c>
      <c r="F162" s="140"/>
      <c r="G162" s="136"/>
      <c r="H162" s="136"/>
      <c r="I162" s="142"/>
      <c r="J162" s="176">
        <f>'Discharge Information'!F162</f>
        <v>0</v>
      </c>
      <c r="K162" s="87"/>
    </row>
    <row r="163" spans="1:11" ht="60" customHeight="1" x14ac:dyDescent="0.25">
      <c r="A163" s="119">
        <f t="shared" si="2"/>
        <v>151</v>
      </c>
      <c r="B163" s="116">
        <f>'Initial Client Information'!B163</f>
        <v>0</v>
      </c>
      <c r="C163" s="117">
        <f>'Initial Client Information'!C163</f>
        <v>0</v>
      </c>
      <c r="D163" s="118">
        <f>'Initial Client Information'!D163</f>
        <v>0</v>
      </c>
      <c r="E163" s="130">
        <f>'Initial Client Information'!E163</f>
        <v>0</v>
      </c>
      <c r="F163" s="140"/>
      <c r="G163" s="136"/>
      <c r="H163" s="136"/>
      <c r="I163" s="142"/>
      <c r="J163" s="176">
        <f>'Discharge Information'!F163</f>
        <v>0</v>
      </c>
      <c r="K163" s="87"/>
    </row>
    <row r="164" spans="1:11" ht="60" customHeight="1" x14ac:dyDescent="0.25">
      <c r="A164" s="119">
        <f t="shared" si="2"/>
        <v>152</v>
      </c>
      <c r="B164" s="116">
        <f>'Initial Client Information'!B164</f>
        <v>0</v>
      </c>
      <c r="C164" s="117">
        <f>'Initial Client Information'!C164</f>
        <v>0</v>
      </c>
      <c r="D164" s="118">
        <f>'Initial Client Information'!D164</f>
        <v>0</v>
      </c>
      <c r="E164" s="130">
        <f>'Initial Client Information'!E164</f>
        <v>0</v>
      </c>
      <c r="F164" s="140"/>
      <c r="G164" s="136"/>
      <c r="H164" s="136"/>
      <c r="I164" s="142"/>
      <c r="J164" s="176">
        <f>'Discharge Information'!F164</f>
        <v>0</v>
      </c>
      <c r="K164" s="87"/>
    </row>
    <row r="165" spans="1:11" ht="60" customHeight="1" x14ac:dyDescent="0.25">
      <c r="A165" s="119">
        <f t="shared" si="2"/>
        <v>153</v>
      </c>
      <c r="B165" s="116">
        <f>'Initial Client Information'!B165</f>
        <v>0</v>
      </c>
      <c r="C165" s="117">
        <f>'Initial Client Information'!C165</f>
        <v>0</v>
      </c>
      <c r="D165" s="118">
        <f>'Initial Client Information'!D165</f>
        <v>0</v>
      </c>
      <c r="E165" s="130">
        <f>'Initial Client Information'!E165</f>
        <v>0</v>
      </c>
      <c r="F165" s="140"/>
      <c r="G165" s="136"/>
      <c r="H165" s="136"/>
      <c r="I165" s="142"/>
      <c r="J165" s="176">
        <f>'Discharge Information'!F165</f>
        <v>0</v>
      </c>
      <c r="K165" s="87"/>
    </row>
    <row r="166" spans="1:11" ht="60" customHeight="1" x14ac:dyDescent="0.25">
      <c r="A166" s="119">
        <f t="shared" si="2"/>
        <v>154</v>
      </c>
      <c r="B166" s="116">
        <f>'Initial Client Information'!B166</f>
        <v>0</v>
      </c>
      <c r="C166" s="117">
        <f>'Initial Client Information'!C166</f>
        <v>0</v>
      </c>
      <c r="D166" s="118">
        <f>'Initial Client Information'!D166</f>
        <v>0</v>
      </c>
      <c r="E166" s="130">
        <f>'Initial Client Information'!E166</f>
        <v>0</v>
      </c>
      <c r="F166" s="140"/>
      <c r="G166" s="136"/>
      <c r="H166" s="136"/>
      <c r="I166" s="142"/>
      <c r="J166" s="176">
        <f>'Discharge Information'!F166</f>
        <v>0</v>
      </c>
      <c r="K166" s="87"/>
    </row>
    <row r="167" spans="1:11" ht="60" customHeight="1" x14ac:dyDescent="0.25">
      <c r="A167" s="119">
        <f t="shared" si="2"/>
        <v>155</v>
      </c>
      <c r="B167" s="116">
        <f>'Initial Client Information'!B167</f>
        <v>0</v>
      </c>
      <c r="C167" s="117">
        <f>'Initial Client Information'!C167</f>
        <v>0</v>
      </c>
      <c r="D167" s="118">
        <f>'Initial Client Information'!D167</f>
        <v>0</v>
      </c>
      <c r="E167" s="130">
        <f>'Initial Client Information'!E167</f>
        <v>0</v>
      </c>
      <c r="F167" s="140"/>
      <c r="G167" s="136"/>
      <c r="H167" s="136"/>
      <c r="I167" s="142"/>
      <c r="J167" s="176">
        <f>'Discharge Information'!F167</f>
        <v>0</v>
      </c>
      <c r="K167" s="87"/>
    </row>
    <row r="168" spans="1:11" ht="60" customHeight="1" x14ac:dyDescent="0.25">
      <c r="A168" s="119">
        <f t="shared" si="2"/>
        <v>156</v>
      </c>
      <c r="B168" s="116">
        <f>'Initial Client Information'!B168</f>
        <v>0</v>
      </c>
      <c r="C168" s="117">
        <f>'Initial Client Information'!C168</f>
        <v>0</v>
      </c>
      <c r="D168" s="118">
        <f>'Initial Client Information'!D168</f>
        <v>0</v>
      </c>
      <c r="E168" s="130">
        <f>'Initial Client Information'!E168</f>
        <v>0</v>
      </c>
      <c r="F168" s="140"/>
      <c r="G168" s="136"/>
      <c r="H168" s="136"/>
      <c r="I168" s="142"/>
      <c r="J168" s="176">
        <f>'Discharge Information'!F168</f>
        <v>0</v>
      </c>
      <c r="K168" s="87"/>
    </row>
    <row r="169" spans="1:11" ht="60" customHeight="1" x14ac:dyDescent="0.25">
      <c r="A169" s="119">
        <f t="shared" si="2"/>
        <v>157</v>
      </c>
      <c r="B169" s="116">
        <f>'Initial Client Information'!B169</f>
        <v>0</v>
      </c>
      <c r="C169" s="117">
        <f>'Initial Client Information'!C169</f>
        <v>0</v>
      </c>
      <c r="D169" s="118">
        <f>'Initial Client Information'!D169</f>
        <v>0</v>
      </c>
      <c r="E169" s="130">
        <f>'Initial Client Information'!E169</f>
        <v>0</v>
      </c>
      <c r="F169" s="140"/>
      <c r="G169" s="136"/>
      <c r="H169" s="136"/>
      <c r="I169" s="142"/>
      <c r="J169" s="176">
        <f>'Discharge Information'!F169</f>
        <v>0</v>
      </c>
      <c r="K169" s="87"/>
    </row>
    <row r="170" spans="1:11" ht="60" customHeight="1" x14ac:dyDescent="0.25">
      <c r="A170" s="119">
        <f t="shared" si="2"/>
        <v>158</v>
      </c>
      <c r="B170" s="116">
        <f>'Initial Client Information'!B170</f>
        <v>0</v>
      </c>
      <c r="C170" s="117">
        <f>'Initial Client Information'!C170</f>
        <v>0</v>
      </c>
      <c r="D170" s="118">
        <f>'Initial Client Information'!D170</f>
        <v>0</v>
      </c>
      <c r="E170" s="130">
        <f>'Initial Client Information'!E170</f>
        <v>0</v>
      </c>
      <c r="F170" s="140"/>
      <c r="G170" s="136"/>
      <c r="H170" s="136"/>
      <c r="I170" s="142"/>
      <c r="J170" s="176">
        <f>'Discharge Information'!F170</f>
        <v>0</v>
      </c>
      <c r="K170" s="87"/>
    </row>
    <row r="171" spans="1:11" ht="60" customHeight="1" x14ac:dyDescent="0.25">
      <c r="A171" s="119">
        <f t="shared" si="2"/>
        <v>159</v>
      </c>
      <c r="B171" s="116">
        <f>'Initial Client Information'!B171</f>
        <v>0</v>
      </c>
      <c r="C171" s="117">
        <f>'Initial Client Information'!C171</f>
        <v>0</v>
      </c>
      <c r="D171" s="118">
        <f>'Initial Client Information'!D171</f>
        <v>0</v>
      </c>
      <c r="E171" s="130">
        <f>'Initial Client Information'!E171</f>
        <v>0</v>
      </c>
      <c r="F171" s="140"/>
      <c r="G171" s="136"/>
      <c r="H171" s="136"/>
      <c r="I171" s="142"/>
      <c r="J171" s="176">
        <f>'Discharge Information'!F171</f>
        <v>0</v>
      </c>
      <c r="K171" s="87"/>
    </row>
    <row r="172" spans="1:11" ht="60" customHeight="1" x14ac:dyDescent="0.25">
      <c r="A172" s="119">
        <f t="shared" si="2"/>
        <v>160</v>
      </c>
      <c r="B172" s="116">
        <f>'Initial Client Information'!B172</f>
        <v>0</v>
      </c>
      <c r="C172" s="117">
        <f>'Initial Client Information'!C172</f>
        <v>0</v>
      </c>
      <c r="D172" s="118">
        <f>'Initial Client Information'!D172</f>
        <v>0</v>
      </c>
      <c r="E172" s="130">
        <f>'Initial Client Information'!E172</f>
        <v>0</v>
      </c>
      <c r="F172" s="140"/>
      <c r="G172" s="136"/>
      <c r="H172" s="136"/>
      <c r="I172" s="142"/>
      <c r="J172" s="176">
        <f>'Discharge Information'!F172</f>
        <v>0</v>
      </c>
      <c r="K172" s="87"/>
    </row>
    <row r="173" spans="1:11" ht="60" customHeight="1" x14ac:dyDescent="0.25">
      <c r="A173" s="119">
        <f t="shared" si="2"/>
        <v>161</v>
      </c>
      <c r="B173" s="116">
        <f>'Initial Client Information'!B173</f>
        <v>0</v>
      </c>
      <c r="C173" s="117">
        <f>'Initial Client Information'!C173</f>
        <v>0</v>
      </c>
      <c r="D173" s="118">
        <f>'Initial Client Information'!D173</f>
        <v>0</v>
      </c>
      <c r="E173" s="130">
        <f>'Initial Client Information'!E173</f>
        <v>0</v>
      </c>
      <c r="F173" s="140"/>
      <c r="G173" s="136"/>
      <c r="H173" s="136"/>
      <c r="I173" s="142"/>
      <c r="J173" s="176">
        <f>'Discharge Information'!F173</f>
        <v>0</v>
      </c>
      <c r="K173" s="87"/>
    </row>
    <row r="174" spans="1:11" ht="60" customHeight="1" x14ac:dyDescent="0.25">
      <c r="A174" s="119">
        <f t="shared" si="2"/>
        <v>162</v>
      </c>
      <c r="B174" s="116">
        <f>'Initial Client Information'!B174</f>
        <v>0</v>
      </c>
      <c r="C174" s="117">
        <f>'Initial Client Information'!C174</f>
        <v>0</v>
      </c>
      <c r="D174" s="118">
        <f>'Initial Client Information'!D174</f>
        <v>0</v>
      </c>
      <c r="E174" s="130">
        <f>'Initial Client Information'!E174</f>
        <v>0</v>
      </c>
      <c r="F174" s="140"/>
      <c r="G174" s="136"/>
      <c r="H174" s="136"/>
      <c r="I174" s="142"/>
      <c r="J174" s="176">
        <f>'Discharge Information'!F174</f>
        <v>0</v>
      </c>
      <c r="K174" s="87"/>
    </row>
    <row r="175" spans="1:11" ht="60" customHeight="1" x14ac:dyDescent="0.25">
      <c r="A175" s="119">
        <f t="shared" si="2"/>
        <v>163</v>
      </c>
      <c r="B175" s="116">
        <f>'Initial Client Information'!B175</f>
        <v>0</v>
      </c>
      <c r="C175" s="117">
        <f>'Initial Client Information'!C175</f>
        <v>0</v>
      </c>
      <c r="D175" s="118">
        <f>'Initial Client Information'!D175</f>
        <v>0</v>
      </c>
      <c r="E175" s="130">
        <f>'Initial Client Information'!E175</f>
        <v>0</v>
      </c>
      <c r="F175" s="140"/>
      <c r="G175" s="136"/>
      <c r="H175" s="136"/>
      <c r="I175" s="142"/>
      <c r="J175" s="176">
        <f>'Discharge Information'!F175</f>
        <v>0</v>
      </c>
      <c r="K175" s="87"/>
    </row>
    <row r="176" spans="1:11" ht="60" customHeight="1" x14ac:dyDescent="0.25">
      <c r="A176" s="119">
        <f t="shared" si="2"/>
        <v>164</v>
      </c>
      <c r="B176" s="116">
        <f>'Initial Client Information'!B176</f>
        <v>0</v>
      </c>
      <c r="C176" s="117">
        <f>'Initial Client Information'!C176</f>
        <v>0</v>
      </c>
      <c r="D176" s="118">
        <f>'Initial Client Information'!D176</f>
        <v>0</v>
      </c>
      <c r="E176" s="130">
        <f>'Initial Client Information'!E176</f>
        <v>0</v>
      </c>
      <c r="F176" s="140"/>
      <c r="G176" s="136"/>
      <c r="H176" s="136"/>
      <c r="I176" s="142"/>
      <c r="J176" s="176">
        <f>'Discharge Information'!F176</f>
        <v>0</v>
      </c>
      <c r="K176" s="87"/>
    </row>
    <row r="177" spans="1:11" ht="60" customHeight="1" x14ac:dyDescent="0.25">
      <c r="A177" s="119">
        <f t="shared" si="2"/>
        <v>165</v>
      </c>
      <c r="B177" s="116">
        <f>'Initial Client Information'!B177</f>
        <v>0</v>
      </c>
      <c r="C177" s="117">
        <f>'Initial Client Information'!C177</f>
        <v>0</v>
      </c>
      <c r="D177" s="118">
        <f>'Initial Client Information'!D177</f>
        <v>0</v>
      </c>
      <c r="E177" s="130">
        <f>'Initial Client Information'!E177</f>
        <v>0</v>
      </c>
      <c r="F177" s="140"/>
      <c r="G177" s="136"/>
      <c r="H177" s="136"/>
      <c r="I177" s="142"/>
      <c r="J177" s="176">
        <f>'Discharge Information'!F177</f>
        <v>0</v>
      </c>
      <c r="K177" s="87"/>
    </row>
    <row r="178" spans="1:11" ht="60" customHeight="1" x14ac:dyDescent="0.25">
      <c r="A178" s="119">
        <f t="shared" si="2"/>
        <v>166</v>
      </c>
      <c r="B178" s="116">
        <f>'Initial Client Information'!B178</f>
        <v>0</v>
      </c>
      <c r="C178" s="117">
        <f>'Initial Client Information'!C178</f>
        <v>0</v>
      </c>
      <c r="D178" s="118">
        <f>'Initial Client Information'!D178</f>
        <v>0</v>
      </c>
      <c r="E178" s="130">
        <f>'Initial Client Information'!E178</f>
        <v>0</v>
      </c>
      <c r="F178" s="140"/>
      <c r="G178" s="136"/>
      <c r="H178" s="136"/>
      <c r="I178" s="142"/>
      <c r="J178" s="176">
        <f>'Discharge Information'!F178</f>
        <v>0</v>
      </c>
      <c r="K178" s="87"/>
    </row>
    <row r="179" spans="1:11" ht="60" customHeight="1" x14ac:dyDescent="0.25">
      <c r="A179" s="119">
        <f t="shared" si="2"/>
        <v>167</v>
      </c>
      <c r="B179" s="116">
        <f>'Initial Client Information'!B179</f>
        <v>0</v>
      </c>
      <c r="C179" s="117">
        <f>'Initial Client Information'!C179</f>
        <v>0</v>
      </c>
      <c r="D179" s="118">
        <f>'Initial Client Information'!D179</f>
        <v>0</v>
      </c>
      <c r="E179" s="130">
        <f>'Initial Client Information'!E179</f>
        <v>0</v>
      </c>
      <c r="F179" s="140"/>
      <c r="G179" s="136"/>
      <c r="H179" s="136"/>
      <c r="I179" s="142"/>
      <c r="J179" s="176">
        <f>'Discharge Information'!F179</f>
        <v>0</v>
      </c>
      <c r="K179" s="87"/>
    </row>
    <row r="180" spans="1:11" ht="60" customHeight="1" x14ac:dyDescent="0.25">
      <c r="A180" s="119">
        <f t="shared" si="2"/>
        <v>168</v>
      </c>
      <c r="B180" s="116">
        <f>'Initial Client Information'!B180</f>
        <v>0</v>
      </c>
      <c r="C180" s="117">
        <f>'Initial Client Information'!C180</f>
        <v>0</v>
      </c>
      <c r="D180" s="118">
        <f>'Initial Client Information'!D180</f>
        <v>0</v>
      </c>
      <c r="E180" s="130">
        <f>'Initial Client Information'!E180</f>
        <v>0</v>
      </c>
      <c r="F180" s="140"/>
      <c r="G180" s="136"/>
      <c r="H180" s="136"/>
      <c r="I180" s="142"/>
      <c r="J180" s="176">
        <f>'Discharge Information'!F180</f>
        <v>0</v>
      </c>
      <c r="K180" s="87"/>
    </row>
    <row r="181" spans="1:11" ht="60" customHeight="1" x14ac:dyDescent="0.25">
      <c r="A181" s="119">
        <f t="shared" si="2"/>
        <v>169</v>
      </c>
      <c r="B181" s="116">
        <f>'Initial Client Information'!B181</f>
        <v>0</v>
      </c>
      <c r="C181" s="117">
        <f>'Initial Client Information'!C181</f>
        <v>0</v>
      </c>
      <c r="D181" s="118">
        <f>'Initial Client Information'!D181</f>
        <v>0</v>
      </c>
      <c r="E181" s="130">
        <f>'Initial Client Information'!E181</f>
        <v>0</v>
      </c>
      <c r="F181" s="140"/>
      <c r="G181" s="136"/>
      <c r="H181" s="136"/>
      <c r="I181" s="142"/>
      <c r="J181" s="176">
        <f>'Discharge Information'!F181</f>
        <v>0</v>
      </c>
      <c r="K181" s="87"/>
    </row>
    <row r="182" spans="1:11" ht="60" customHeight="1" x14ac:dyDescent="0.25">
      <c r="A182" s="119">
        <f t="shared" si="2"/>
        <v>170</v>
      </c>
      <c r="B182" s="116">
        <f>'Initial Client Information'!B182</f>
        <v>0</v>
      </c>
      <c r="C182" s="117">
        <f>'Initial Client Information'!C182</f>
        <v>0</v>
      </c>
      <c r="D182" s="118">
        <f>'Initial Client Information'!D182</f>
        <v>0</v>
      </c>
      <c r="E182" s="130">
        <f>'Initial Client Information'!E182</f>
        <v>0</v>
      </c>
      <c r="F182" s="140"/>
      <c r="G182" s="136"/>
      <c r="H182" s="136"/>
      <c r="I182" s="142"/>
      <c r="J182" s="176">
        <f>'Discharge Information'!F182</f>
        <v>0</v>
      </c>
      <c r="K182" s="87"/>
    </row>
    <row r="183" spans="1:11" ht="60" customHeight="1" x14ac:dyDescent="0.25">
      <c r="A183" s="119">
        <f t="shared" si="2"/>
        <v>171</v>
      </c>
      <c r="B183" s="116">
        <f>'Initial Client Information'!B183</f>
        <v>0</v>
      </c>
      <c r="C183" s="117">
        <f>'Initial Client Information'!C183</f>
        <v>0</v>
      </c>
      <c r="D183" s="118">
        <f>'Initial Client Information'!D183</f>
        <v>0</v>
      </c>
      <c r="E183" s="130">
        <f>'Initial Client Information'!E183</f>
        <v>0</v>
      </c>
      <c r="F183" s="140"/>
      <c r="G183" s="136"/>
      <c r="H183" s="136"/>
      <c r="I183" s="142"/>
      <c r="J183" s="176">
        <f>'Discharge Information'!F183</f>
        <v>0</v>
      </c>
      <c r="K183" s="87"/>
    </row>
    <row r="184" spans="1:11" ht="60" customHeight="1" x14ac:dyDescent="0.25">
      <c r="A184" s="119">
        <f t="shared" si="2"/>
        <v>172</v>
      </c>
      <c r="B184" s="116">
        <f>'Initial Client Information'!B184</f>
        <v>0</v>
      </c>
      <c r="C184" s="117">
        <f>'Initial Client Information'!C184</f>
        <v>0</v>
      </c>
      <c r="D184" s="118">
        <f>'Initial Client Information'!D184</f>
        <v>0</v>
      </c>
      <c r="E184" s="130">
        <f>'Initial Client Information'!E184</f>
        <v>0</v>
      </c>
      <c r="F184" s="140"/>
      <c r="G184" s="136"/>
      <c r="H184" s="136"/>
      <c r="I184" s="142"/>
      <c r="J184" s="176">
        <f>'Discharge Information'!F184</f>
        <v>0</v>
      </c>
      <c r="K184" s="87"/>
    </row>
    <row r="185" spans="1:11" ht="60" customHeight="1" x14ac:dyDescent="0.25">
      <c r="A185" s="119">
        <f t="shared" si="2"/>
        <v>173</v>
      </c>
      <c r="B185" s="116">
        <f>'Initial Client Information'!B185</f>
        <v>0</v>
      </c>
      <c r="C185" s="117">
        <f>'Initial Client Information'!C185</f>
        <v>0</v>
      </c>
      <c r="D185" s="118">
        <f>'Initial Client Information'!D185</f>
        <v>0</v>
      </c>
      <c r="E185" s="130">
        <f>'Initial Client Information'!E185</f>
        <v>0</v>
      </c>
      <c r="F185" s="140"/>
      <c r="G185" s="136"/>
      <c r="H185" s="136"/>
      <c r="I185" s="142"/>
      <c r="J185" s="176">
        <f>'Discharge Information'!F185</f>
        <v>0</v>
      </c>
      <c r="K185" s="87"/>
    </row>
    <row r="186" spans="1:11" ht="60" customHeight="1" x14ac:dyDescent="0.25">
      <c r="A186" s="119">
        <f t="shared" si="2"/>
        <v>174</v>
      </c>
      <c r="B186" s="116">
        <f>'Initial Client Information'!B186</f>
        <v>0</v>
      </c>
      <c r="C186" s="117">
        <f>'Initial Client Information'!C186</f>
        <v>0</v>
      </c>
      <c r="D186" s="118">
        <f>'Initial Client Information'!D186</f>
        <v>0</v>
      </c>
      <c r="E186" s="130">
        <f>'Initial Client Information'!E186</f>
        <v>0</v>
      </c>
      <c r="F186" s="140"/>
      <c r="G186" s="136"/>
      <c r="H186" s="136"/>
      <c r="I186" s="142"/>
      <c r="J186" s="176">
        <f>'Discharge Information'!F186</f>
        <v>0</v>
      </c>
      <c r="K186" s="87"/>
    </row>
    <row r="187" spans="1:11" ht="60" customHeight="1" x14ac:dyDescent="0.25">
      <c r="A187" s="119">
        <f t="shared" si="2"/>
        <v>175</v>
      </c>
      <c r="B187" s="116">
        <f>'Initial Client Information'!B187</f>
        <v>0</v>
      </c>
      <c r="C187" s="117">
        <f>'Initial Client Information'!C187</f>
        <v>0</v>
      </c>
      <c r="D187" s="118">
        <f>'Initial Client Information'!D187</f>
        <v>0</v>
      </c>
      <c r="E187" s="130">
        <f>'Initial Client Information'!E187</f>
        <v>0</v>
      </c>
      <c r="F187" s="140"/>
      <c r="G187" s="136"/>
      <c r="H187" s="136"/>
      <c r="I187" s="142"/>
      <c r="J187" s="176">
        <f>'Discharge Information'!F187</f>
        <v>0</v>
      </c>
      <c r="K187" s="87"/>
    </row>
    <row r="188" spans="1:11" ht="60" customHeight="1" x14ac:dyDescent="0.25">
      <c r="A188" s="119">
        <f t="shared" si="2"/>
        <v>176</v>
      </c>
      <c r="B188" s="116">
        <f>'Initial Client Information'!B188</f>
        <v>0</v>
      </c>
      <c r="C188" s="117">
        <f>'Initial Client Information'!C188</f>
        <v>0</v>
      </c>
      <c r="D188" s="118">
        <f>'Initial Client Information'!D188</f>
        <v>0</v>
      </c>
      <c r="E188" s="130">
        <f>'Initial Client Information'!E188</f>
        <v>0</v>
      </c>
      <c r="F188" s="140"/>
      <c r="G188" s="136"/>
      <c r="H188" s="136"/>
      <c r="I188" s="142"/>
      <c r="J188" s="176">
        <f>'Discharge Information'!F188</f>
        <v>0</v>
      </c>
      <c r="K188" s="87"/>
    </row>
    <row r="189" spans="1:11" ht="60" customHeight="1" x14ac:dyDescent="0.25">
      <c r="A189" s="119">
        <f t="shared" si="2"/>
        <v>177</v>
      </c>
      <c r="B189" s="116">
        <f>'Initial Client Information'!B189</f>
        <v>0</v>
      </c>
      <c r="C189" s="117">
        <f>'Initial Client Information'!C189</f>
        <v>0</v>
      </c>
      <c r="D189" s="118">
        <f>'Initial Client Information'!D189</f>
        <v>0</v>
      </c>
      <c r="E189" s="130">
        <f>'Initial Client Information'!E189</f>
        <v>0</v>
      </c>
      <c r="F189" s="140"/>
      <c r="G189" s="136"/>
      <c r="H189" s="136"/>
      <c r="I189" s="142"/>
      <c r="J189" s="176">
        <f>'Discharge Information'!F189</f>
        <v>0</v>
      </c>
      <c r="K189" s="87"/>
    </row>
    <row r="190" spans="1:11" ht="60" customHeight="1" x14ac:dyDescent="0.25">
      <c r="A190" s="119">
        <f t="shared" si="2"/>
        <v>178</v>
      </c>
      <c r="B190" s="116">
        <f>'Initial Client Information'!B190</f>
        <v>0</v>
      </c>
      <c r="C190" s="117">
        <f>'Initial Client Information'!C190</f>
        <v>0</v>
      </c>
      <c r="D190" s="118">
        <f>'Initial Client Information'!D190</f>
        <v>0</v>
      </c>
      <c r="E190" s="130">
        <f>'Initial Client Information'!E190</f>
        <v>0</v>
      </c>
      <c r="F190" s="140"/>
      <c r="G190" s="136"/>
      <c r="H190" s="136"/>
      <c r="I190" s="142"/>
      <c r="J190" s="176">
        <f>'Discharge Information'!F190</f>
        <v>0</v>
      </c>
      <c r="K190" s="87"/>
    </row>
    <row r="191" spans="1:11" ht="60" customHeight="1" x14ac:dyDescent="0.25">
      <c r="A191" s="119">
        <f t="shared" si="2"/>
        <v>179</v>
      </c>
      <c r="B191" s="116">
        <f>'Initial Client Information'!B191</f>
        <v>0</v>
      </c>
      <c r="C191" s="117">
        <f>'Initial Client Information'!C191</f>
        <v>0</v>
      </c>
      <c r="D191" s="118">
        <f>'Initial Client Information'!D191</f>
        <v>0</v>
      </c>
      <c r="E191" s="130">
        <f>'Initial Client Information'!E191</f>
        <v>0</v>
      </c>
      <c r="F191" s="140"/>
      <c r="G191" s="136"/>
      <c r="H191" s="136"/>
      <c r="I191" s="142"/>
      <c r="J191" s="176">
        <f>'Discharge Information'!F191</f>
        <v>0</v>
      </c>
      <c r="K191" s="87"/>
    </row>
    <row r="192" spans="1:11" ht="60" customHeight="1" x14ac:dyDescent="0.25">
      <c r="A192" s="119">
        <f t="shared" si="2"/>
        <v>180</v>
      </c>
      <c r="B192" s="116">
        <f>'Initial Client Information'!B192</f>
        <v>0</v>
      </c>
      <c r="C192" s="117">
        <f>'Initial Client Information'!C192</f>
        <v>0</v>
      </c>
      <c r="D192" s="118">
        <f>'Initial Client Information'!D192</f>
        <v>0</v>
      </c>
      <c r="E192" s="130">
        <f>'Initial Client Information'!E192</f>
        <v>0</v>
      </c>
      <c r="F192" s="140"/>
      <c r="G192" s="136"/>
      <c r="H192" s="136"/>
      <c r="I192" s="142"/>
      <c r="J192" s="176">
        <f>'Discharge Information'!F192</f>
        <v>0</v>
      </c>
      <c r="K192" s="87"/>
    </row>
    <row r="193" spans="1:11" ht="60" customHeight="1" x14ac:dyDescent="0.25">
      <c r="A193" s="119">
        <f t="shared" si="2"/>
        <v>181</v>
      </c>
      <c r="B193" s="116">
        <f>'Initial Client Information'!B193</f>
        <v>0</v>
      </c>
      <c r="C193" s="117">
        <f>'Initial Client Information'!C193</f>
        <v>0</v>
      </c>
      <c r="D193" s="118">
        <f>'Initial Client Information'!D193</f>
        <v>0</v>
      </c>
      <c r="E193" s="130">
        <f>'Initial Client Information'!E193</f>
        <v>0</v>
      </c>
      <c r="F193" s="140"/>
      <c r="G193" s="136"/>
      <c r="H193" s="136"/>
      <c r="I193" s="142"/>
      <c r="J193" s="176">
        <f>'Discharge Information'!F193</f>
        <v>0</v>
      </c>
      <c r="K193" s="87"/>
    </row>
    <row r="194" spans="1:11" ht="60" customHeight="1" x14ac:dyDescent="0.25">
      <c r="A194" s="119">
        <f t="shared" si="2"/>
        <v>182</v>
      </c>
      <c r="B194" s="116">
        <f>'Initial Client Information'!B194</f>
        <v>0</v>
      </c>
      <c r="C194" s="117">
        <f>'Initial Client Information'!C194</f>
        <v>0</v>
      </c>
      <c r="D194" s="118">
        <f>'Initial Client Information'!D194</f>
        <v>0</v>
      </c>
      <c r="E194" s="130">
        <f>'Initial Client Information'!E194</f>
        <v>0</v>
      </c>
      <c r="F194" s="140"/>
      <c r="G194" s="136"/>
      <c r="H194" s="136"/>
      <c r="I194" s="142"/>
      <c r="J194" s="176">
        <f>'Discharge Information'!F194</f>
        <v>0</v>
      </c>
      <c r="K194" s="87"/>
    </row>
    <row r="195" spans="1:11" ht="60" customHeight="1" x14ac:dyDescent="0.25">
      <c r="A195" s="119">
        <f t="shared" si="2"/>
        <v>183</v>
      </c>
      <c r="B195" s="116">
        <f>'Initial Client Information'!B195</f>
        <v>0</v>
      </c>
      <c r="C195" s="117">
        <f>'Initial Client Information'!C195</f>
        <v>0</v>
      </c>
      <c r="D195" s="118">
        <f>'Initial Client Information'!D195</f>
        <v>0</v>
      </c>
      <c r="E195" s="130">
        <f>'Initial Client Information'!E195</f>
        <v>0</v>
      </c>
      <c r="F195" s="140"/>
      <c r="G195" s="136"/>
      <c r="H195" s="136"/>
      <c r="I195" s="142"/>
      <c r="J195" s="176">
        <f>'Discharge Information'!F195</f>
        <v>0</v>
      </c>
      <c r="K195" s="87"/>
    </row>
    <row r="196" spans="1:11" ht="60" customHeight="1" x14ac:dyDescent="0.25">
      <c r="A196" s="119">
        <f t="shared" si="2"/>
        <v>184</v>
      </c>
      <c r="B196" s="116">
        <f>'Initial Client Information'!B196</f>
        <v>0</v>
      </c>
      <c r="C196" s="117">
        <f>'Initial Client Information'!C196</f>
        <v>0</v>
      </c>
      <c r="D196" s="118">
        <f>'Initial Client Information'!D196</f>
        <v>0</v>
      </c>
      <c r="E196" s="130">
        <f>'Initial Client Information'!E196</f>
        <v>0</v>
      </c>
      <c r="F196" s="140"/>
      <c r="G196" s="136"/>
      <c r="H196" s="136"/>
      <c r="I196" s="142"/>
      <c r="J196" s="176">
        <f>'Discharge Information'!F196</f>
        <v>0</v>
      </c>
      <c r="K196" s="87"/>
    </row>
    <row r="197" spans="1:11" ht="60" customHeight="1" x14ac:dyDescent="0.25">
      <c r="A197" s="119">
        <f t="shared" si="2"/>
        <v>185</v>
      </c>
      <c r="B197" s="116">
        <f>'Initial Client Information'!B197</f>
        <v>0</v>
      </c>
      <c r="C197" s="117">
        <f>'Initial Client Information'!C197</f>
        <v>0</v>
      </c>
      <c r="D197" s="118">
        <f>'Initial Client Information'!D197</f>
        <v>0</v>
      </c>
      <c r="E197" s="130">
        <f>'Initial Client Information'!E197</f>
        <v>0</v>
      </c>
      <c r="F197" s="140"/>
      <c r="G197" s="136"/>
      <c r="H197" s="136"/>
      <c r="I197" s="142"/>
      <c r="J197" s="176">
        <f>'Discharge Information'!F197</f>
        <v>0</v>
      </c>
      <c r="K197" s="87"/>
    </row>
    <row r="198" spans="1:11" ht="60" customHeight="1" x14ac:dyDescent="0.25">
      <c r="A198" s="119">
        <f t="shared" si="2"/>
        <v>186</v>
      </c>
      <c r="B198" s="116">
        <f>'Initial Client Information'!B198</f>
        <v>0</v>
      </c>
      <c r="C198" s="117">
        <f>'Initial Client Information'!C198</f>
        <v>0</v>
      </c>
      <c r="D198" s="118">
        <f>'Initial Client Information'!D198</f>
        <v>0</v>
      </c>
      <c r="E198" s="130">
        <f>'Initial Client Information'!E198</f>
        <v>0</v>
      </c>
      <c r="F198" s="140"/>
      <c r="G198" s="136"/>
      <c r="H198" s="136"/>
      <c r="I198" s="142"/>
      <c r="J198" s="176">
        <f>'Discharge Information'!F198</f>
        <v>0</v>
      </c>
      <c r="K198" s="87"/>
    </row>
    <row r="199" spans="1:11" ht="60" customHeight="1" x14ac:dyDescent="0.25">
      <c r="A199" s="119">
        <f t="shared" si="2"/>
        <v>187</v>
      </c>
      <c r="B199" s="116">
        <f>'Initial Client Information'!B199</f>
        <v>0</v>
      </c>
      <c r="C199" s="117">
        <f>'Initial Client Information'!C199</f>
        <v>0</v>
      </c>
      <c r="D199" s="118">
        <f>'Initial Client Information'!D199</f>
        <v>0</v>
      </c>
      <c r="E199" s="130">
        <f>'Initial Client Information'!E199</f>
        <v>0</v>
      </c>
      <c r="F199" s="140"/>
      <c r="G199" s="136"/>
      <c r="H199" s="136"/>
      <c r="I199" s="142"/>
      <c r="J199" s="176">
        <f>'Discharge Information'!F199</f>
        <v>0</v>
      </c>
      <c r="K199" s="87"/>
    </row>
    <row r="200" spans="1:11" ht="60" customHeight="1" x14ac:dyDescent="0.25">
      <c r="A200" s="119">
        <f t="shared" si="2"/>
        <v>188</v>
      </c>
      <c r="B200" s="116">
        <f>'Initial Client Information'!B200</f>
        <v>0</v>
      </c>
      <c r="C200" s="117">
        <f>'Initial Client Information'!C200</f>
        <v>0</v>
      </c>
      <c r="D200" s="118">
        <f>'Initial Client Information'!D200</f>
        <v>0</v>
      </c>
      <c r="E200" s="130">
        <f>'Initial Client Information'!E200</f>
        <v>0</v>
      </c>
      <c r="F200" s="140"/>
      <c r="G200" s="136"/>
      <c r="H200" s="136"/>
      <c r="I200" s="142"/>
      <c r="J200" s="176">
        <f>'Discharge Information'!F200</f>
        <v>0</v>
      </c>
      <c r="K200" s="87"/>
    </row>
    <row r="201" spans="1:11" ht="60" customHeight="1" x14ac:dyDescent="0.25">
      <c r="A201" s="119">
        <f t="shared" si="2"/>
        <v>189</v>
      </c>
      <c r="B201" s="116">
        <f>'Initial Client Information'!B201</f>
        <v>0</v>
      </c>
      <c r="C201" s="117">
        <f>'Initial Client Information'!C201</f>
        <v>0</v>
      </c>
      <c r="D201" s="118">
        <f>'Initial Client Information'!D201</f>
        <v>0</v>
      </c>
      <c r="E201" s="130">
        <f>'Initial Client Information'!E201</f>
        <v>0</v>
      </c>
      <c r="F201" s="140"/>
      <c r="G201" s="136"/>
      <c r="H201" s="136"/>
      <c r="I201" s="142"/>
      <c r="J201" s="176">
        <f>'Discharge Information'!F201</f>
        <v>0</v>
      </c>
      <c r="K201" s="87"/>
    </row>
    <row r="202" spans="1:11" ht="60" customHeight="1" x14ac:dyDescent="0.25">
      <c r="A202" s="119">
        <f t="shared" si="2"/>
        <v>190</v>
      </c>
      <c r="B202" s="116">
        <f>'Initial Client Information'!B202</f>
        <v>0</v>
      </c>
      <c r="C202" s="117">
        <f>'Initial Client Information'!C202</f>
        <v>0</v>
      </c>
      <c r="D202" s="118">
        <f>'Initial Client Information'!D202</f>
        <v>0</v>
      </c>
      <c r="E202" s="130">
        <f>'Initial Client Information'!E202</f>
        <v>0</v>
      </c>
      <c r="F202" s="140"/>
      <c r="G202" s="136"/>
      <c r="H202" s="136"/>
      <c r="I202" s="142"/>
      <c r="J202" s="176">
        <f>'Discharge Information'!F202</f>
        <v>0</v>
      </c>
      <c r="K202" s="87"/>
    </row>
    <row r="203" spans="1:11" ht="60" customHeight="1" x14ac:dyDescent="0.25">
      <c r="A203" s="119">
        <f t="shared" si="2"/>
        <v>191</v>
      </c>
      <c r="B203" s="116">
        <f>'Initial Client Information'!B203</f>
        <v>0</v>
      </c>
      <c r="C203" s="117">
        <f>'Initial Client Information'!C203</f>
        <v>0</v>
      </c>
      <c r="D203" s="118">
        <f>'Initial Client Information'!D203</f>
        <v>0</v>
      </c>
      <c r="E203" s="130">
        <f>'Initial Client Information'!E203</f>
        <v>0</v>
      </c>
      <c r="F203" s="140"/>
      <c r="G203" s="136"/>
      <c r="H203" s="136"/>
      <c r="I203" s="142"/>
      <c r="J203" s="176">
        <f>'Discharge Information'!F203</f>
        <v>0</v>
      </c>
      <c r="K203" s="87"/>
    </row>
    <row r="204" spans="1:11" ht="60" customHeight="1" x14ac:dyDescent="0.25">
      <c r="A204" s="119">
        <f t="shared" si="2"/>
        <v>192</v>
      </c>
      <c r="B204" s="116">
        <f>'Initial Client Information'!B204</f>
        <v>0</v>
      </c>
      <c r="C204" s="117">
        <f>'Initial Client Information'!C204</f>
        <v>0</v>
      </c>
      <c r="D204" s="118">
        <f>'Initial Client Information'!D204</f>
        <v>0</v>
      </c>
      <c r="E204" s="130">
        <f>'Initial Client Information'!E204</f>
        <v>0</v>
      </c>
      <c r="F204" s="140"/>
      <c r="G204" s="136"/>
      <c r="H204" s="136"/>
      <c r="I204" s="142"/>
      <c r="J204" s="176">
        <f>'Discharge Information'!F204</f>
        <v>0</v>
      </c>
      <c r="K204" s="87"/>
    </row>
    <row r="205" spans="1:11" ht="60" customHeight="1" x14ac:dyDescent="0.25">
      <c r="A205" s="119">
        <f t="shared" si="2"/>
        <v>193</v>
      </c>
      <c r="B205" s="116">
        <f>'Initial Client Information'!B205</f>
        <v>0</v>
      </c>
      <c r="C205" s="117">
        <f>'Initial Client Information'!C205</f>
        <v>0</v>
      </c>
      <c r="D205" s="118">
        <f>'Initial Client Information'!D205</f>
        <v>0</v>
      </c>
      <c r="E205" s="130">
        <f>'Initial Client Information'!E205</f>
        <v>0</v>
      </c>
      <c r="F205" s="140"/>
      <c r="G205" s="136"/>
      <c r="H205" s="136"/>
      <c r="I205" s="142"/>
      <c r="J205" s="176">
        <f>'Discharge Information'!F205</f>
        <v>0</v>
      </c>
      <c r="K205" s="87"/>
    </row>
    <row r="206" spans="1:11" ht="60" customHeight="1" x14ac:dyDescent="0.25">
      <c r="A206" s="119">
        <f t="shared" ref="A206:A269" si="3">ROW(A194)</f>
        <v>194</v>
      </c>
      <c r="B206" s="116">
        <f>'Initial Client Information'!B206</f>
        <v>0</v>
      </c>
      <c r="C206" s="117">
        <f>'Initial Client Information'!C206</f>
        <v>0</v>
      </c>
      <c r="D206" s="118">
        <f>'Initial Client Information'!D206</f>
        <v>0</v>
      </c>
      <c r="E206" s="130">
        <f>'Initial Client Information'!E206</f>
        <v>0</v>
      </c>
      <c r="F206" s="140"/>
      <c r="G206" s="136"/>
      <c r="H206" s="136"/>
      <c r="I206" s="142"/>
      <c r="J206" s="176">
        <f>'Discharge Information'!F206</f>
        <v>0</v>
      </c>
      <c r="K206" s="87"/>
    </row>
    <row r="207" spans="1:11" ht="60" customHeight="1" x14ac:dyDescent="0.25">
      <c r="A207" s="119">
        <f t="shared" si="3"/>
        <v>195</v>
      </c>
      <c r="B207" s="116">
        <f>'Initial Client Information'!B207</f>
        <v>0</v>
      </c>
      <c r="C207" s="117">
        <f>'Initial Client Information'!C207</f>
        <v>0</v>
      </c>
      <c r="D207" s="118">
        <f>'Initial Client Information'!D207</f>
        <v>0</v>
      </c>
      <c r="E207" s="130">
        <f>'Initial Client Information'!E207</f>
        <v>0</v>
      </c>
      <c r="F207" s="140"/>
      <c r="G207" s="136"/>
      <c r="H207" s="136"/>
      <c r="I207" s="142"/>
      <c r="J207" s="176">
        <f>'Discharge Information'!F207</f>
        <v>0</v>
      </c>
      <c r="K207" s="87"/>
    </row>
    <row r="208" spans="1:11" ht="60" customHeight="1" x14ac:dyDescent="0.25">
      <c r="A208" s="119">
        <f t="shared" si="3"/>
        <v>196</v>
      </c>
      <c r="B208" s="116">
        <f>'Initial Client Information'!B208</f>
        <v>0</v>
      </c>
      <c r="C208" s="117">
        <f>'Initial Client Information'!C208</f>
        <v>0</v>
      </c>
      <c r="D208" s="118">
        <f>'Initial Client Information'!D208</f>
        <v>0</v>
      </c>
      <c r="E208" s="130">
        <f>'Initial Client Information'!E208</f>
        <v>0</v>
      </c>
      <c r="F208" s="140"/>
      <c r="G208" s="136"/>
      <c r="H208" s="136"/>
      <c r="I208" s="142"/>
      <c r="J208" s="176">
        <f>'Discharge Information'!F208</f>
        <v>0</v>
      </c>
      <c r="K208" s="87"/>
    </row>
    <row r="209" spans="1:11" ht="60" customHeight="1" x14ac:dyDescent="0.25">
      <c r="A209" s="119">
        <f t="shared" si="3"/>
        <v>197</v>
      </c>
      <c r="B209" s="116">
        <f>'Initial Client Information'!B209</f>
        <v>0</v>
      </c>
      <c r="C209" s="117">
        <f>'Initial Client Information'!C209</f>
        <v>0</v>
      </c>
      <c r="D209" s="118">
        <f>'Initial Client Information'!D209</f>
        <v>0</v>
      </c>
      <c r="E209" s="130">
        <f>'Initial Client Information'!E209</f>
        <v>0</v>
      </c>
      <c r="F209" s="140"/>
      <c r="G209" s="136"/>
      <c r="H209" s="136"/>
      <c r="I209" s="142"/>
      <c r="J209" s="176">
        <f>'Discharge Information'!F209</f>
        <v>0</v>
      </c>
      <c r="K209" s="87"/>
    </row>
    <row r="210" spans="1:11" ht="60" customHeight="1" x14ac:dyDescent="0.25">
      <c r="A210" s="119">
        <f t="shared" si="3"/>
        <v>198</v>
      </c>
      <c r="B210" s="116">
        <f>'Initial Client Information'!B210</f>
        <v>0</v>
      </c>
      <c r="C210" s="117">
        <f>'Initial Client Information'!C210</f>
        <v>0</v>
      </c>
      <c r="D210" s="118">
        <f>'Initial Client Information'!D210</f>
        <v>0</v>
      </c>
      <c r="E210" s="130">
        <f>'Initial Client Information'!E210</f>
        <v>0</v>
      </c>
      <c r="F210" s="140"/>
      <c r="G210" s="136"/>
      <c r="H210" s="136"/>
      <c r="I210" s="142"/>
      <c r="J210" s="176">
        <f>'Discharge Information'!F210</f>
        <v>0</v>
      </c>
      <c r="K210" s="87"/>
    </row>
    <row r="211" spans="1:11" ht="60" customHeight="1" x14ac:dyDescent="0.25">
      <c r="A211" s="119">
        <f t="shared" si="3"/>
        <v>199</v>
      </c>
      <c r="B211" s="116">
        <f>'Initial Client Information'!B211</f>
        <v>0</v>
      </c>
      <c r="C211" s="117">
        <f>'Initial Client Information'!C211</f>
        <v>0</v>
      </c>
      <c r="D211" s="118">
        <f>'Initial Client Information'!D211</f>
        <v>0</v>
      </c>
      <c r="E211" s="130">
        <f>'Initial Client Information'!E211</f>
        <v>0</v>
      </c>
      <c r="F211" s="140"/>
      <c r="G211" s="136"/>
      <c r="H211" s="136"/>
      <c r="I211" s="142"/>
      <c r="J211" s="176">
        <f>'Discharge Information'!F211</f>
        <v>0</v>
      </c>
      <c r="K211" s="87"/>
    </row>
    <row r="212" spans="1:11" ht="60" customHeight="1" x14ac:dyDescent="0.25">
      <c r="A212" s="119">
        <f t="shared" si="3"/>
        <v>200</v>
      </c>
      <c r="B212" s="116">
        <f>'Initial Client Information'!B212</f>
        <v>0</v>
      </c>
      <c r="C212" s="117">
        <f>'Initial Client Information'!C212</f>
        <v>0</v>
      </c>
      <c r="D212" s="118">
        <f>'Initial Client Information'!D212</f>
        <v>0</v>
      </c>
      <c r="E212" s="130">
        <f>'Initial Client Information'!E212</f>
        <v>0</v>
      </c>
      <c r="F212" s="140"/>
      <c r="G212" s="136"/>
      <c r="H212" s="136"/>
      <c r="I212" s="142"/>
      <c r="J212" s="176">
        <f>'Discharge Information'!F212</f>
        <v>0</v>
      </c>
      <c r="K212" s="87"/>
    </row>
    <row r="213" spans="1:11" ht="60" customHeight="1" x14ac:dyDescent="0.25">
      <c r="A213" s="119">
        <f t="shared" si="3"/>
        <v>201</v>
      </c>
      <c r="B213" s="116">
        <f>'Initial Client Information'!B213</f>
        <v>0</v>
      </c>
      <c r="C213" s="117">
        <f>'Initial Client Information'!C213</f>
        <v>0</v>
      </c>
      <c r="D213" s="118">
        <f>'Initial Client Information'!D213</f>
        <v>0</v>
      </c>
      <c r="E213" s="130">
        <f>'Initial Client Information'!E213</f>
        <v>0</v>
      </c>
      <c r="F213" s="140"/>
      <c r="G213" s="136"/>
      <c r="H213" s="136"/>
      <c r="I213" s="142"/>
      <c r="J213" s="176">
        <f>'Discharge Information'!F213</f>
        <v>0</v>
      </c>
      <c r="K213" s="87"/>
    </row>
    <row r="214" spans="1:11" ht="60" customHeight="1" x14ac:dyDescent="0.25">
      <c r="A214" s="119">
        <f t="shared" si="3"/>
        <v>202</v>
      </c>
      <c r="B214" s="116">
        <f>'Initial Client Information'!B214</f>
        <v>0</v>
      </c>
      <c r="C214" s="117">
        <f>'Initial Client Information'!C214</f>
        <v>0</v>
      </c>
      <c r="D214" s="118">
        <f>'Initial Client Information'!D214</f>
        <v>0</v>
      </c>
      <c r="E214" s="130">
        <f>'Initial Client Information'!E214</f>
        <v>0</v>
      </c>
      <c r="F214" s="140"/>
      <c r="G214" s="136"/>
      <c r="H214" s="136"/>
      <c r="I214" s="142"/>
      <c r="J214" s="176">
        <f>'Discharge Information'!F214</f>
        <v>0</v>
      </c>
      <c r="K214" s="87"/>
    </row>
    <row r="215" spans="1:11" ht="60" customHeight="1" x14ac:dyDescent="0.25">
      <c r="A215" s="119">
        <f t="shared" si="3"/>
        <v>203</v>
      </c>
      <c r="B215" s="116">
        <f>'Initial Client Information'!B215</f>
        <v>0</v>
      </c>
      <c r="C215" s="117">
        <f>'Initial Client Information'!C215</f>
        <v>0</v>
      </c>
      <c r="D215" s="118">
        <f>'Initial Client Information'!D215</f>
        <v>0</v>
      </c>
      <c r="E215" s="130">
        <f>'Initial Client Information'!E215</f>
        <v>0</v>
      </c>
      <c r="F215" s="140"/>
      <c r="G215" s="136"/>
      <c r="H215" s="136"/>
      <c r="I215" s="142"/>
      <c r="J215" s="176">
        <f>'Discharge Information'!F215</f>
        <v>0</v>
      </c>
      <c r="K215" s="87"/>
    </row>
    <row r="216" spans="1:11" ht="60" customHeight="1" x14ac:dyDescent="0.25">
      <c r="A216" s="119">
        <f t="shared" si="3"/>
        <v>204</v>
      </c>
      <c r="B216" s="116">
        <f>'Initial Client Information'!B216</f>
        <v>0</v>
      </c>
      <c r="C216" s="117">
        <f>'Initial Client Information'!C216</f>
        <v>0</v>
      </c>
      <c r="D216" s="118">
        <f>'Initial Client Information'!D216</f>
        <v>0</v>
      </c>
      <c r="E216" s="130">
        <f>'Initial Client Information'!E216</f>
        <v>0</v>
      </c>
      <c r="F216" s="140"/>
      <c r="G216" s="136"/>
      <c r="H216" s="136"/>
      <c r="I216" s="142"/>
      <c r="J216" s="176">
        <f>'Discharge Information'!F216</f>
        <v>0</v>
      </c>
      <c r="K216" s="87"/>
    </row>
    <row r="217" spans="1:11" ht="60" customHeight="1" x14ac:dyDescent="0.25">
      <c r="A217" s="119">
        <f t="shared" si="3"/>
        <v>205</v>
      </c>
      <c r="B217" s="116">
        <f>'Initial Client Information'!B217</f>
        <v>0</v>
      </c>
      <c r="C217" s="117">
        <f>'Initial Client Information'!C217</f>
        <v>0</v>
      </c>
      <c r="D217" s="118">
        <f>'Initial Client Information'!D217</f>
        <v>0</v>
      </c>
      <c r="E217" s="130">
        <f>'Initial Client Information'!E217</f>
        <v>0</v>
      </c>
      <c r="F217" s="140"/>
      <c r="G217" s="136"/>
      <c r="H217" s="136"/>
      <c r="I217" s="142"/>
      <c r="J217" s="176">
        <f>'Discharge Information'!F217</f>
        <v>0</v>
      </c>
      <c r="K217" s="87"/>
    </row>
    <row r="218" spans="1:11" ht="60" customHeight="1" x14ac:dyDescent="0.25">
      <c r="A218" s="119">
        <f t="shared" si="3"/>
        <v>206</v>
      </c>
      <c r="B218" s="116">
        <f>'Initial Client Information'!B218</f>
        <v>0</v>
      </c>
      <c r="C218" s="117">
        <f>'Initial Client Information'!C218</f>
        <v>0</v>
      </c>
      <c r="D218" s="118">
        <f>'Initial Client Information'!D218</f>
        <v>0</v>
      </c>
      <c r="E218" s="130">
        <f>'Initial Client Information'!E218</f>
        <v>0</v>
      </c>
      <c r="F218" s="140"/>
      <c r="G218" s="136"/>
      <c r="H218" s="136"/>
      <c r="I218" s="142"/>
      <c r="J218" s="176">
        <f>'Discharge Information'!F218</f>
        <v>0</v>
      </c>
      <c r="K218" s="87"/>
    </row>
    <row r="219" spans="1:11" ht="60" customHeight="1" x14ac:dyDescent="0.25">
      <c r="A219" s="119">
        <f t="shared" si="3"/>
        <v>207</v>
      </c>
      <c r="B219" s="116">
        <f>'Initial Client Information'!B219</f>
        <v>0</v>
      </c>
      <c r="C219" s="117">
        <f>'Initial Client Information'!C219</f>
        <v>0</v>
      </c>
      <c r="D219" s="118">
        <f>'Initial Client Information'!D219</f>
        <v>0</v>
      </c>
      <c r="E219" s="130">
        <f>'Initial Client Information'!E219</f>
        <v>0</v>
      </c>
      <c r="F219" s="140"/>
      <c r="G219" s="136"/>
      <c r="H219" s="136"/>
      <c r="I219" s="142"/>
      <c r="J219" s="176">
        <f>'Discharge Information'!F219</f>
        <v>0</v>
      </c>
      <c r="K219" s="87"/>
    </row>
    <row r="220" spans="1:11" ht="60" customHeight="1" x14ac:dyDescent="0.25">
      <c r="A220" s="119">
        <f t="shared" si="3"/>
        <v>208</v>
      </c>
      <c r="B220" s="116">
        <f>'Initial Client Information'!B220</f>
        <v>0</v>
      </c>
      <c r="C220" s="117">
        <f>'Initial Client Information'!C220</f>
        <v>0</v>
      </c>
      <c r="D220" s="118">
        <f>'Initial Client Information'!D220</f>
        <v>0</v>
      </c>
      <c r="E220" s="130">
        <f>'Initial Client Information'!E220</f>
        <v>0</v>
      </c>
      <c r="F220" s="140"/>
      <c r="G220" s="136"/>
      <c r="H220" s="136"/>
      <c r="I220" s="142"/>
      <c r="J220" s="176">
        <f>'Discharge Information'!F220</f>
        <v>0</v>
      </c>
      <c r="K220" s="87"/>
    </row>
    <row r="221" spans="1:11" ht="60" customHeight="1" x14ac:dyDescent="0.25">
      <c r="A221" s="119">
        <f t="shared" si="3"/>
        <v>209</v>
      </c>
      <c r="B221" s="116">
        <f>'Initial Client Information'!B221</f>
        <v>0</v>
      </c>
      <c r="C221" s="117">
        <f>'Initial Client Information'!C221</f>
        <v>0</v>
      </c>
      <c r="D221" s="118">
        <f>'Initial Client Information'!D221</f>
        <v>0</v>
      </c>
      <c r="E221" s="130">
        <f>'Initial Client Information'!E221</f>
        <v>0</v>
      </c>
      <c r="F221" s="140"/>
      <c r="G221" s="136"/>
      <c r="H221" s="136"/>
      <c r="I221" s="142"/>
      <c r="J221" s="176">
        <f>'Discharge Information'!F221</f>
        <v>0</v>
      </c>
      <c r="K221" s="87"/>
    </row>
    <row r="222" spans="1:11" ht="60" customHeight="1" x14ac:dyDescent="0.25">
      <c r="A222" s="119">
        <f t="shared" si="3"/>
        <v>210</v>
      </c>
      <c r="B222" s="116">
        <f>'Initial Client Information'!B222</f>
        <v>0</v>
      </c>
      <c r="C222" s="117">
        <f>'Initial Client Information'!C222</f>
        <v>0</v>
      </c>
      <c r="D222" s="118">
        <f>'Initial Client Information'!D222</f>
        <v>0</v>
      </c>
      <c r="E222" s="130">
        <f>'Initial Client Information'!E222</f>
        <v>0</v>
      </c>
      <c r="F222" s="140"/>
      <c r="G222" s="136"/>
      <c r="H222" s="136"/>
      <c r="I222" s="142"/>
      <c r="J222" s="176">
        <f>'Discharge Information'!F222</f>
        <v>0</v>
      </c>
      <c r="K222" s="87"/>
    </row>
    <row r="223" spans="1:11" ht="60" customHeight="1" x14ac:dyDescent="0.25">
      <c r="A223" s="119">
        <f t="shared" si="3"/>
        <v>211</v>
      </c>
      <c r="B223" s="116">
        <f>'Initial Client Information'!B223</f>
        <v>0</v>
      </c>
      <c r="C223" s="117">
        <f>'Initial Client Information'!C223</f>
        <v>0</v>
      </c>
      <c r="D223" s="118">
        <f>'Initial Client Information'!D223</f>
        <v>0</v>
      </c>
      <c r="E223" s="130">
        <f>'Initial Client Information'!E223</f>
        <v>0</v>
      </c>
      <c r="F223" s="140"/>
      <c r="G223" s="136"/>
      <c r="H223" s="136"/>
      <c r="I223" s="142"/>
      <c r="J223" s="176">
        <f>'Discharge Information'!F223</f>
        <v>0</v>
      </c>
      <c r="K223" s="87"/>
    </row>
    <row r="224" spans="1:11" ht="60" customHeight="1" x14ac:dyDescent="0.25">
      <c r="A224" s="119">
        <f t="shared" si="3"/>
        <v>212</v>
      </c>
      <c r="B224" s="116">
        <f>'Initial Client Information'!B224</f>
        <v>0</v>
      </c>
      <c r="C224" s="117">
        <f>'Initial Client Information'!C224</f>
        <v>0</v>
      </c>
      <c r="D224" s="118">
        <f>'Initial Client Information'!D224</f>
        <v>0</v>
      </c>
      <c r="E224" s="130">
        <f>'Initial Client Information'!E224</f>
        <v>0</v>
      </c>
      <c r="F224" s="140"/>
      <c r="G224" s="136"/>
      <c r="H224" s="136"/>
      <c r="I224" s="142"/>
      <c r="J224" s="176">
        <f>'Discharge Information'!F224</f>
        <v>0</v>
      </c>
      <c r="K224" s="87"/>
    </row>
    <row r="225" spans="1:11" ht="60" customHeight="1" x14ac:dyDescent="0.25">
      <c r="A225" s="119">
        <f t="shared" si="3"/>
        <v>213</v>
      </c>
      <c r="B225" s="116">
        <f>'Initial Client Information'!B225</f>
        <v>0</v>
      </c>
      <c r="C225" s="117">
        <f>'Initial Client Information'!C225</f>
        <v>0</v>
      </c>
      <c r="D225" s="118">
        <f>'Initial Client Information'!D225</f>
        <v>0</v>
      </c>
      <c r="E225" s="130">
        <f>'Initial Client Information'!E225</f>
        <v>0</v>
      </c>
      <c r="F225" s="140"/>
      <c r="G225" s="136"/>
      <c r="H225" s="136"/>
      <c r="I225" s="142"/>
      <c r="J225" s="176">
        <f>'Discharge Information'!F225</f>
        <v>0</v>
      </c>
      <c r="K225" s="87"/>
    </row>
    <row r="226" spans="1:11" ht="60" customHeight="1" x14ac:dyDescent="0.25">
      <c r="A226" s="119">
        <f t="shared" si="3"/>
        <v>214</v>
      </c>
      <c r="B226" s="116">
        <f>'Initial Client Information'!B226</f>
        <v>0</v>
      </c>
      <c r="C226" s="117">
        <f>'Initial Client Information'!C226</f>
        <v>0</v>
      </c>
      <c r="D226" s="118">
        <f>'Initial Client Information'!D226</f>
        <v>0</v>
      </c>
      <c r="E226" s="130">
        <f>'Initial Client Information'!E226</f>
        <v>0</v>
      </c>
      <c r="F226" s="140"/>
      <c r="G226" s="136"/>
      <c r="H226" s="136"/>
      <c r="I226" s="142"/>
      <c r="J226" s="176">
        <f>'Discharge Information'!F226</f>
        <v>0</v>
      </c>
      <c r="K226" s="87"/>
    </row>
    <row r="227" spans="1:11" ht="60" customHeight="1" x14ac:dyDescent="0.25">
      <c r="A227" s="119">
        <f t="shared" si="3"/>
        <v>215</v>
      </c>
      <c r="B227" s="116">
        <f>'Initial Client Information'!B227</f>
        <v>0</v>
      </c>
      <c r="C227" s="117">
        <f>'Initial Client Information'!C227</f>
        <v>0</v>
      </c>
      <c r="D227" s="118">
        <f>'Initial Client Information'!D227</f>
        <v>0</v>
      </c>
      <c r="E227" s="130">
        <f>'Initial Client Information'!E227</f>
        <v>0</v>
      </c>
      <c r="F227" s="140"/>
      <c r="G227" s="136"/>
      <c r="H227" s="136"/>
      <c r="I227" s="142"/>
      <c r="J227" s="176">
        <f>'Discharge Information'!F227</f>
        <v>0</v>
      </c>
      <c r="K227" s="87"/>
    </row>
    <row r="228" spans="1:11" ht="60" customHeight="1" x14ac:dyDescent="0.25">
      <c r="A228" s="119">
        <f t="shared" si="3"/>
        <v>216</v>
      </c>
      <c r="B228" s="116">
        <f>'Initial Client Information'!B228</f>
        <v>0</v>
      </c>
      <c r="C228" s="117">
        <f>'Initial Client Information'!C228</f>
        <v>0</v>
      </c>
      <c r="D228" s="118">
        <f>'Initial Client Information'!D228</f>
        <v>0</v>
      </c>
      <c r="E228" s="130">
        <f>'Initial Client Information'!E228</f>
        <v>0</v>
      </c>
      <c r="F228" s="140"/>
      <c r="G228" s="136"/>
      <c r="H228" s="136"/>
      <c r="I228" s="142"/>
      <c r="J228" s="176">
        <f>'Discharge Information'!F228</f>
        <v>0</v>
      </c>
      <c r="K228" s="87"/>
    </row>
    <row r="229" spans="1:11" ht="60" customHeight="1" x14ac:dyDescent="0.25">
      <c r="A229" s="119">
        <f t="shared" si="3"/>
        <v>217</v>
      </c>
      <c r="B229" s="116">
        <f>'Initial Client Information'!B229</f>
        <v>0</v>
      </c>
      <c r="C229" s="117">
        <f>'Initial Client Information'!C229</f>
        <v>0</v>
      </c>
      <c r="D229" s="118">
        <f>'Initial Client Information'!D229</f>
        <v>0</v>
      </c>
      <c r="E229" s="130">
        <f>'Initial Client Information'!E229</f>
        <v>0</v>
      </c>
      <c r="F229" s="140"/>
      <c r="G229" s="136"/>
      <c r="H229" s="136"/>
      <c r="I229" s="142"/>
      <c r="J229" s="176">
        <f>'Discharge Information'!F229</f>
        <v>0</v>
      </c>
      <c r="K229" s="87"/>
    </row>
    <row r="230" spans="1:11" ht="60" customHeight="1" x14ac:dyDescent="0.25">
      <c r="A230" s="119">
        <f t="shared" si="3"/>
        <v>218</v>
      </c>
      <c r="B230" s="116">
        <f>'Initial Client Information'!B230</f>
        <v>0</v>
      </c>
      <c r="C230" s="117">
        <f>'Initial Client Information'!C230</f>
        <v>0</v>
      </c>
      <c r="D230" s="118">
        <f>'Initial Client Information'!D230</f>
        <v>0</v>
      </c>
      <c r="E230" s="130">
        <f>'Initial Client Information'!E230</f>
        <v>0</v>
      </c>
      <c r="F230" s="140"/>
      <c r="G230" s="136"/>
      <c r="H230" s="136"/>
      <c r="I230" s="142"/>
      <c r="J230" s="176">
        <f>'Discharge Information'!F230</f>
        <v>0</v>
      </c>
      <c r="K230" s="87"/>
    </row>
    <row r="231" spans="1:11" ht="60" customHeight="1" x14ac:dyDescent="0.25">
      <c r="A231" s="119">
        <f t="shared" si="3"/>
        <v>219</v>
      </c>
      <c r="B231" s="116">
        <f>'Initial Client Information'!B231</f>
        <v>0</v>
      </c>
      <c r="C231" s="117">
        <f>'Initial Client Information'!C231</f>
        <v>0</v>
      </c>
      <c r="D231" s="118">
        <f>'Initial Client Information'!D231</f>
        <v>0</v>
      </c>
      <c r="E231" s="130">
        <f>'Initial Client Information'!E231</f>
        <v>0</v>
      </c>
      <c r="F231" s="140"/>
      <c r="G231" s="136"/>
      <c r="H231" s="136"/>
      <c r="I231" s="142"/>
      <c r="J231" s="176">
        <f>'Discharge Information'!F231</f>
        <v>0</v>
      </c>
      <c r="K231" s="87"/>
    </row>
    <row r="232" spans="1:11" ht="60" customHeight="1" x14ac:dyDescent="0.25">
      <c r="A232" s="119">
        <f t="shared" si="3"/>
        <v>220</v>
      </c>
      <c r="B232" s="116">
        <f>'Initial Client Information'!B232</f>
        <v>0</v>
      </c>
      <c r="C232" s="117">
        <f>'Initial Client Information'!C232</f>
        <v>0</v>
      </c>
      <c r="D232" s="118">
        <f>'Initial Client Information'!D232</f>
        <v>0</v>
      </c>
      <c r="E232" s="130">
        <f>'Initial Client Information'!E232</f>
        <v>0</v>
      </c>
      <c r="F232" s="140"/>
      <c r="G232" s="136"/>
      <c r="H232" s="136"/>
      <c r="I232" s="142"/>
      <c r="J232" s="176">
        <f>'Discharge Information'!F232</f>
        <v>0</v>
      </c>
      <c r="K232" s="87"/>
    </row>
    <row r="233" spans="1:11" ht="60" customHeight="1" x14ac:dyDescent="0.25">
      <c r="A233" s="119">
        <f t="shared" si="3"/>
        <v>221</v>
      </c>
      <c r="B233" s="116">
        <f>'Initial Client Information'!B233</f>
        <v>0</v>
      </c>
      <c r="C233" s="117">
        <f>'Initial Client Information'!C233</f>
        <v>0</v>
      </c>
      <c r="D233" s="118">
        <f>'Initial Client Information'!D233</f>
        <v>0</v>
      </c>
      <c r="E233" s="130">
        <f>'Initial Client Information'!E233</f>
        <v>0</v>
      </c>
      <c r="F233" s="140"/>
      <c r="G233" s="136"/>
      <c r="H233" s="136"/>
      <c r="I233" s="142"/>
      <c r="J233" s="176">
        <f>'Discharge Information'!F233</f>
        <v>0</v>
      </c>
      <c r="K233" s="87"/>
    </row>
    <row r="234" spans="1:11" ht="60" customHeight="1" x14ac:dyDescent="0.25">
      <c r="A234" s="119">
        <f t="shared" si="3"/>
        <v>222</v>
      </c>
      <c r="B234" s="116">
        <f>'Initial Client Information'!B234</f>
        <v>0</v>
      </c>
      <c r="C234" s="117">
        <f>'Initial Client Information'!C234</f>
        <v>0</v>
      </c>
      <c r="D234" s="118">
        <f>'Initial Client Information'!D234</f>
        <v>0</v>
      </c>
      <c r="E234" s="130">
        <f>'Initial Client Information'!E234</f>
        <v>0</v>
      </c>
      <c r="F234" s="140"/>
      <c r="G234" s="136"/>
      <c r="H234" s="136"/>
      <c r="I234" s="142"/>
      <c r="J234" s="176">
        <f>'Discharge Information'!F234</f>
        <v>0</v>
      </c>
      <c r="K234" s="87"/>
    </row>
    <row r="235" spans="1:11" ht="60" customHeight="1" x14ac:dyDescent="0.25">
      <c r="A235" s="119">
        <f t="shared" si="3"/>
        <v>223</v>
      </c>
      <c r="B235" s="116">
        <f>'Initial Client Information'!B235</f>
        <v>0</v>
      </c>
      <c r="C235" s="117">
        <f>'Initial Client Information'!C235</f>
        <v>0</v>
      </c>
      <c r="D235" s="118">
        <f>'Initial Client Information'!D235</f>
        <v>0</v>
      </c>
      <c r="E235" s="130">
        <f>'Initial Client Information'!E235</f>
        <v>0</v>
      </c>
      <c r="F235" s="140"/>
      <c r="G235" s="136"/>
      <c r="H235" s="136"/>
      <c r="I235" s="142"/>
      <c r="J235" s="176">
        <f>'Discharge Information'!F235</f>
        <v>0</v>
      </c>
      <c r="K235" s="87"/>
    </row>
    <row r="236" spans="1:11" ht="60" customHeight="1" x14ac:dyDescent="0.25">
      <c r="A236" s="119">
        <f t="shared" si="3"/>
        <v>224</v>
      </c>
      <c r="B236" s="116">
        <f>'Initial Client Information'!B236</f>
        <v>0</v>
      </c>
      <c r="C236" s="117">
        <f>'Initial Client Information'!C236</f>
        <v>0</v>
      </c>
      <c r="D236" s="118">
        <f>'Initial Client Information'!D236</f>
        <v>0</v>
      </c>
      <c r="E236" s="130">
        <f>'Initial Client Information'!E236</f>
        <v>0</v>
      </c>
      <c r="F236" s="140"/>
      <c r="G236" s="136"/>
      <c r="H236" s="136"/>
      <c r="I236" s="142"/>
      <c r="J236" s="176">
        <f>'Discharge Information'!F236</f>
        <v>0</v>
      </c>
      <c r="K236" s="87"/>
    </row>
    <row r="237" spans="1:11" ht="60" customHeight="1" x14ac:dyDescent="0.25">
      <c r="A237" s="119">
        <f t="shared" si="3"/>
        <v>225</v>
      </c>
      <c r="B237" s="116">
        <f>'Initial Client Information'!B237</f>
        <v>0</v>
      </c>
      <c r="C237" s="117">
        <f>'Initial Client Information'!C237</f>
        <v>0</v>
      </c>
      <c r="D237" s="118">
        <f>'Initial Client Information'!D237</f>
        <v>0</v>
      </c>
      <c r="E237" s="130">
        <f>'Initial Client Information'!E237</f>
        <v>0</v>
      </c>
      <c r="F237" s="140"/>
      <c r="G237" s="136"/>
      <c r="H237" s="136"/>
      <c r="I237" s="142"/>
      <c r="J237" s="176">
        <f>'Discharge Information'!F237</f>
        <v>0</v>
      </c>
      <c r="K237" s="87"/>
    </row>
    <row r="238" spans="1:11" ht="60" customHeight="1" x14ac:dyDescent="0.25">
      <c r="A238" s="119">
        <f t="shared" si="3"/>
        <v>226</v>
      </c>
      <c r="B238" s="116">
        <f>'Initial Client Information'!B238</f>
        <v>0</v>
      </c>
      <c r="C238" s="117">
        <f>'Initial Client Information'!C238</f>
        <v>0</v>
      </c>
      <c r="D238" s="118">
        <f>'Initial Client Information'!D238</f>
        <v>0</v>
      </c>
      <c r="E238" s="130">
        <f>'Initial Client Information'!E238</f>
        <v>0</v>
      </c>
      <c r="F238" s="140"/>
      <c r="G238" s="136"/>
      <c r="H238" s="136"/>
      <c r="I238" s="142"/>
      <c r="J238" s="176">
        <f>'Discharge Information'!F238</f>
        <v>0</v>
      </c>
      <c r="K238" s="87"/>
    </row>
    <row r="239" spans="1:11" ht="60" customHeight="1" x14ac:dyDescent="0.25">
      <c r="A239" s="119">
        <f t="shared" si="3"/>
        <v>227</v>
      </c>
      <c r="B239" s="116">
        <f>'Initial Client Information'!B239</f>
        <v>0</v>
      </c>
      <c r="C239" s="117">
        <f>'Initial Client Information'!C239</f>
        <v>0</v>
      </c>
      <c r="D239" s="118">
        <f>'Initial Client Information'!D239</f>
        <v>0</v>
      </c>
      <c r="E239" s="130">
        <f>'Initial Client Information'!E239</f>
        <v>0</v>
      </c>
      <c r="F239" s="140"/>
      <c r="G239" s="136"/>
      <c r="H239" s="136"/>
      <c r="I239" s="142"/>
      <c r="J239" s="176">
        <f>'Discharge Information'!F239</f>
        <v>0</v>
      </c>
      <c r="K239" s="87"/>
    </row>
    <row r="240" spans="1:11" ht="60" customHeight="1" x14ac:dyDescent="0.25">
      <c r="A240" s="119">
        <f t="shared" si="3"/>
        <v>228</v>
      </c>
      <c r="B240" s="116">
        <f>'Initial Client Information'!B240</f>
        <v>0</v>
      </c>
      <c r="C240" s="117">
        <f>'Initial Client Information'!C240</f>
        <v>0</v>
      </c>
      <c r="D240" s="118">
        <f>'Initial Client Information'!D240</f>
        <v>0</v>
      </c>
      <c r="E240" s="130">
        <f>'Initial Client Information'!E240</f>
        <v>0</v>
      </c>
      <c r="F240" s="140"/>
      <c r="G240" s="136"/>
      <c r="H240" s="136"/>
      <c r="I240" s="142"/>
      <c r="J240" s="176">
        <f>'Discharge Information'!F240</f>
        <v>0</v>
      </c>
      <c r="K240" s="87"/>
    </row>
    <row r="241" spans="1:11" ht="60" customHeight="1" x14ac:dyDescent="0.25">
      <c r="A241" s="119">
        <f t="shared" si="3"/>
        <v>229</v>
      </c>
      <c r="B241" s="116">
        <f>'Initial Client Information'!B241</f>
        <v>0</v>
      </c>
      <c r="C241" s="117">
        <f>'Initial Client Information'!C241</f>
        <v>0</v>
      </c>
      <c r="D241" s="118">
        <f>'Initial Client Information'!D241</f>
        <v>0</v>
      </c>
      <c r="E241" s="130">
        <f>'Initial Client Information'!E241</f>
        <v>0</v>
      </c>
      <c r="F241" s="140"/>
      <c r="G241" s="136"/>
      <c r="H241" s="136"/>
      <c r="I241" s="142"/>
      <c r="J241" s="176">
        <f>'Discharge Information'!F241</f>
        <v>0</v>
      </c>
      <c r="K241" s="87"/>
    </row>
    <row r="242" spans="1:11" ht="60" customHeight="1" x14ac:dyDescent="0.25">
      <c r="A242" s="119">
        <f t="shared" si="3"/>
        <v>230</v>
      </c>
      <c r="B242" s="116">
        <f>'Initial Client Information'!B242</f>
        <v>0</v>
      </c>
      <c r="C242" s="117">
        <f>'Initial Client Information'!C242</f>
        <v>0</v>
      </c>
      <c r="D242" s="118">
        <f>'Initial Client Information'!D242</f>
        <v>0</v>
      </c>
      <c r="E242" s="130">
        <f>'Initial Client Information'!E242</f>
        <v>0</v>
      </c>
      <c r="F242" s="140"/>
      <c r="G242" s="136"/>
      <c r="H242" s="136"/>
      <c r="I242" s="142"/>
      <c r="J242" s="176">
        <f>'Discharge Information'!F242</f>
        <v>0</v>
      </c>
      <c r="K242" s="87"/>
    </row>
    <row r="243" spans="1:11" ht="60" customHeight="1" x14ac:dyDescent="0.25">
      <c r="A243" s="119">
        <f t="shared" si="3"/>
        <v>231</v>
      </c>
      <c r="B243" s="116">
        <f>'Initial Client Information'!B243</f>
        <v>0</v>
      </c>
      <c r="C243" s="117">
        <f>'Initial Client Information'!C243</f>
        <v>0</v>
      </c>
      <c r="D243" s="118">
        <f>'Initial Client Information'!D243</f>
        <v>0</v>
      </c>
      <c r="E243" s="130">
        <f>'Initial Client Information'!E243</f>
        <v>0</v>
      </c>
      <c r="F243" s="140"/>
      <c r="G243" s="136"/>
      <c r="H243" s="136"/>
      <c r="I243" s="142"/>
      <c r="J243" s="176">
        <f>'Discharge Information'!F243</f>
        <v>0</v>
      </c>
      <c r="K243" s="87"/>
    </row>
    <row r="244" spans="1:11" ht="60" customHeight="1" x14ac:dyDescent="0.25">
      <c r="A244" s="119">
        <f t="shared" si="3"/>
        <v>232</v>
      </c>
      <c r="B244" s="116">
        <f>'Initial Client Information'!B244</f>
        <v>0</v>
      </c>
      <c r="C244" s="117">
        <f>'Initial Client Information'!C244</f>
        <v>0</v>
      </c>
      <c r="D244" s="118">
        <f>'Initial Client Information'!D244</f>
        <v>0</v>
      </c>
      <c r="E244" s="130">
        <f>'Initial Client Information'!E244</f>
        <v>0</v>
      </c>
      <c r="F244" s="140"/>
      <c r="G244" s="136"/>
      <c r="H244" s="136"/>
      <c r="I244" s="142"/>
      <c r="J244" s="176">
        <f>'Discharge Information'!F244</f>
        <v>0</v>
      </c>
      <c r="K244" s="87"/>
    </row>
    <row r="245" spans="1:11" ht="60" customHeight="1" x14ac:dyDescent="0.25">
      <c r="A245" s="119">
        <f t="shared" si="3"/>
        <v>233</v>
      </c>
      <c r="B245" s="116">
        <f>'Initial Client Information'!B245</f>
        <v>0</v>
      </c>
      <c r="C245" s="117">
        <f>'Initial Client Information'!C245</f>
        <v>0</v>
      </c>
      <c r="D245" s="118">
        <f>'Initial Client Information'!D245</f>
        <v>0</v>
      </c>
      <c r="E245" s="130">
        <f>'Initial Client Information'!E245</f>
        <v>0</v>
      </c>
      <c r="F245" s="140"/>
      <c r="G245" s="136"/>
      <c r="H245" s="136"/>
      <c r="I245" s="142"/>
      <c r="J245" s="176">
        <f>'Discharge Information'!F245</f>
        <v>0</v>
      </c>
      <c r="K245" s="87"/>
    </row>
    <row r="246" spans="1:11" ht="60" customHeight="1" x14ac:dyDescent="0.25">
      <c r="A246" s="119">
        <f t="shared" si="3"/>
        <v>234</v>
      </c>
      <c r="B246" s="116">
        <f>'Initial Client Information'!B246</f>
        <v>0</v>
      </c>
      <c r="C246" s="117">
        <f>'Initial Client Information'!C246</f>
        <v>0</v>
      </c>
      <c r="D246" s="118">
        <f>'Initial Client Information'!D246</f>
        <v>0</v>
      </c>
      <c r="E246" s="130">
        <f>'Initial Client Information'!E246</f>
        <v>0</v>
      </c>
      <c r="F246" s="140"/>
      <c r="G246" s="136"/>
      <c r="H246" s="136"/>
      <c r="I246" s="142"/>
      <c r="J246" s="176">
        <f>'Discharge Information'!F246</f>
        <v>0</v>
      </c>
      <c r="K246" s="87"/>
    </row>
    <row r="247" spans="1:11" ht="60" customHeight="1" x14ac:dyDescent="0.25">
      <c r="A247" s="119">
        <f t="shared" si="3"/>
        <v>235</v>
      </c>
      <c r="B247" s="116">
        <f>'Initial Client Information'!B247</f>
        <v>0</v>
      </c>
      <c r="C247" s="117">
        <f>'Initial Client Information'!C247</f>
        <v>0</v>
      </c>
      <c r="D247" s="118">
        <f>'Initial Client Information'!D247</f>
        <v>0</v>
      </c>
      <c r="E247" s="130">
        <f>'Initial Client Information'!E247</f>
        <v>0</v>
      </c>
      <c r="F247" s="140"/>
      <c r="G247" s="136"/>
      <c r="H247" s="136"/>
      <c r="I247" s="142"/>
      <c r="J247" s="176">
        <f>'Discharge Information'!F247</f>
        <v>0</v>
      </c>
      <c r="K247" s="87"/>
    </row>
    <row r="248" spans="1:11" ht="60" customHeight="1" x14ac:dyDescent="0.25">
      <c r="A248" s="119">
        <f t="shared" si="3"/>
        <v>236</v>
      </c>
      <c r="B248" s="116">
        <f>'Initial Client Information'!B248</f>
        <v>0</v>
      </c>
      <c r="C248" s="117">
        <f>'Initial Client Information'!C248</f>
        <v>0</v>
      </c>
      <c r="D248" s="118">
        <f>'Initial Client Information'!D248</f>
        <v>0</v>
      </c>
      <c r="E248" s="130">
        <f>'Initial Client Information'!E248</f>
        <v>0</v>
      </c>
      <c r="F248" s="140"/>
      <c r="G248" s="136"/>
      <c r="H248" s="136"/>
      <c r="I248" s="142"/>
      <c r="J248" s="176">
        <f>'Discharge Information'!F248</f>
        <v>0</v>
      </c>
      <c r="K248" s="87"/>
    </row>
    <row r="249" spans="1:11" ht="60" customHeight="1" x14ac:dyDescent="0.25">
      <c r="A249" s="119">
        <f t="shared" si="3"/>
        <v>237</v>
      </c>
      <c r="B249" s="116">
        <f>'Initial Client Information'!B249</f>
        <v>0</v>
      </c>
      <c r="C249" s="117">
        <f>'Initial Client Information'!C249</f>
        <v>0</v>
      </c>
      <c r="D249" s="118">
        <f>'Initial Client Information'!D249</f>
        <v>0</v>
      </c>
      <c r="E249" s="130">
        <f>'Initial Client Information'!E249</f>
        <v>0</v>
      </c>
      <c r="F249" s="140"/>
      <c r="G249" s="136"/>
      <c r="H249" s="136"/>
      <c r="I249" s="142"/>
      <c r="J249" s="176">
        <f>'Discharge Information'!F249</f>
        <v>0</v>
      </c>
      <c r="K249" s="87"/>
    </row>
    <row r="250" spans="1:11" ht="60" customHeight="1" x14ac:dyDescent="0.25">
      <c r="A250" s="119">
        <f t="shared" si="3"/>
        <v>238</v>
      </c>
      <c r="B250" s="116">
        <f>'Initial Client Information'!B250</f>
        <v>0</v>
      </c>
      <c r="C250" s="117">
        <f>'Initial Client Information'!C250</f>
        <v>0</v>
      </c>
      <c r="D250" s="118">
        <f>'Initial Client Information'!D250</f>
        <v>0</v>
      </c>
      <c r="E250" s="130">
        <f>'Initial Client Information'!E250</f>
        <v>0</v>
      </c>
      <c r="F250" s="140"/>
      <c r="G250" s="136"/>
      <c r="H250" s="136"/>
      <c r="I250" s="142"/>
      <c r="J250" s="176">
        <f>'Discharge Information'!F250</f>
        <v>0</v>
      </c>
      <c r="K250" s="87"/>
    </row>
    <row r="251" spans="1:11" ht="60" customHeight="1" x14ac:dyDescent="0.25">
      <c r="A251" s="119">
        <f t="shared" si="3"/>
        <v>239</v>
      </c>
      <c r="B251" s="116">
        <f>'Initial Client Information'!B251</f>
        <v>0</v>
      </c>
      <c r="C251" s="117">
        <f>'Initial Client Information'!C251</f>
        <v>0</v>
      </c>
      <c r="D251" s="118">
        <f>'Initial Client Information'!D251</f>
        <v>0</v>
      </c>
      <c r="E251" s="130">
        <f>'Initial Client Information'!E251</f>
        <v>0</v>
      </c>
      <c r="F251" s="140"/>
      <c r="G251" s="136"/>
      <c r="H251" s="136"/>
      <c r="I251" s="142"/>
      <c r="J251" s="176">
        <f>'Discharge Information'!F251</f>
        <v>0</v>
      </c>
      <c r="K251" s="87"/>
    </row>
    <row r="252" spans="1:11" ht="60" customHeight="1" x14ac:dyDescent="0.25">
      <c r="A252" s="119">
        <f t="shared" si="3"/>
        <v>240</v>
      </c>
      <c r="B252" s="116">
        <f>'Initial Client Information'!B252</f>
        <v>0</v>
      </c>
      <c r="C252" s="117">
        <f>'Initial Client Information'!C252</f>
        <v>0</v>
      </c>
      <c r="D252" s="118">
        <f>'Initial Client Information'!D252</f>
        <v>0</v>
      </c>
      <c r="E252" s="130">
        <f>'Initial Client Information'!E252</f>
        <v>0</v>
      </c>
      <c r="F252" s="140"/>
      <c r="G252" s="136"/>
      <c r="H252" s="136"/>
      <c r="I252" s="142"/>
      <c r="J252" s="176">
        <f>'Discharge Information'!F252</f>
        <v>0</v>
      </c>
      <c r="K252" s="87"/>
    </row>
    <row r="253" spans="1:11" ht="60" customHeight="1" x14ac:dyDescent="0.25">
      <c r="A253" s="119">
        <f t="shared" si="3"/>
        <v>241</v>
      </c>
      <c r="B253" s="116">
        <f>'Initial Client Information'!B253</f>
        <v>0</v>
      </c>
      <c r="C253" s="117">
        <f>'Initial Client Information'!C253</f>
        <v>0</v>
      </c>
      <c r="D253" s="118">
        <f>'Initial Client Information'!D253</f>
        <v>0</v>
      </c>
      <c r="E253" s="130">
        <f>'Initial Client Information'!E253</f>
        <v>0</v>
      </c>
      <c r="F253" s="140"/>
      <c r="G253" s="136"/>
      <c r="H253" s="136"/>
      <c r="I253" s="142"/>
      <c r="J253" s="176">
        <f>'Discharge Information'!F253</f>
        <v>0</v>
      </c>
      <c r="K253" s="87"/>
    </row>
    <row r="254" spans="1:11" ht="60" customHeight="1" x14ac:dyDescent="0.25">
      <c r="A254" s="119">
        <f t="shared" si="3"/>
        <v>242</v>
      </c>
      <c r="B254" s="116">
        <f>'Initial Client Information'!B254</f>
        <v>0</v>
      </c>
      <c r="C254" s="117">
        <f>'Initial Client Information'!C254</f>
        <v>0</v>
      </c>
      <c r="D254" s="118">
        <f>'Initial Client Information'!D254</f>
        <v>0</v>
      </c>
      <c r="E254" s="130">
        <f>'Initial Client Information'!E254</f>
        <v>0</v>
      </c>
      <c r="F254" s="140"/>
      <c r="G254" s="136"/>
      <c r="H254" s="136"/>
      <c r="I254" s="142"/>
      <c r="J254" s="176">
        <f>'Discharge Information'!F254</f>
        <v>0</v>
      </c>
      <c r="K254" s="87"/>
    </row>
    <row r="255" spans="1:11" ht="60" customHeight="1" x14ac:dyDescent="0.25">
      <c r="A255" s="119">
        <f t="shared" si="3"/>
        <v>243</v>
      </c>
      <c r="B255" s="116">
        <f>'Initial Client Information'!B255</f>
        <v>0</v>
      </c>
      <c r="C255" s="117">
        <f>'Initial Client Information'!C255</f>
        <v>0</v>
      </c>
      <c r="D255" s="118">
        <f>'Initial Client Information'!D255</f>
        <v>0</v>
      </c>
      <c r="E255" s="130">
        <f>'Initial Client Information'!E255</f>
        <v>0</v>
      </c>
      <c r="F255" s="140"/>
      <c r="G255" s="136"/>
      <c r="H255" s="136"/>
      <c r="I255" s="142"/>
      <c r="J255" s="176">
        <f>'Discharge Information'!F255</f>
        <v>0</v>
      </c>
      <c r="K255" s="87"/>
    </row>
    <row r="256" spans="1:11" ht="60" customHeight="1" x14ac:dyDescent="0.25">
      <c r="A256" s="119">
        <f t="shared" si="3"/>
        <v>244</v>
      </c>
      <c r="B256" s="116">
        <f>'Initial Client Information'!B256</f>
        <v>0</v>
      </c>
      <c r="C256" s="117">
        <f>'Initial Client Information'!C256</f>
        <v>0</v>
      </c>
      <c r="D256" s="118">
        <f>'Initial Client Information'!D256</f>
        <v>0</v>
      </c>
      <c r="E256" s="130">
        <f>'Initial Client Information'!E256</f>
        <v>0</v>
      </c>
      <c r="F256" s="140"/>
      <c r="G256" s="136"/>
      <c r="H256" s="136"/>
      <c r="I256" s="142"/>
      <c r="J256" s="176">
        <f>'Discharge Information'!F256</f>
        <v>0</v>
      </c>
      <c r="K256" s="87"/>
    </row>
    <row r="257" spans="1:11" ht="60" customHeight="1" x14ac:dyDescent="0.25">
      <c r="A257" s="119">
        <f t="shared" si="3"/>
        <v>245</v>
      </c>
      <c r="B257" s="116">
        <f>'Initial Client Information'!B257</f>
        <v>0</v>
      </c>
      <c r="C257" s="117">
        <f>'Initial Client Information'!C257</f>
        <v>0</v>
      </c>
      <c r="D257" s="118">
        <f>'Initial Client Information'!D257</f>
        <v>0</v>
      </c>
      <c r="E257" s="130">
        <f>'Initial Client Information'!E257</f>
        <v>0</v>
      </c>
      <c r="F257" s="140"/>
      <c r="G257" s="136"/>
      <c r="H257" s="136"/>
      <c r="I257" s="142"/>
      <c r="J257" s="176">
        <f>'Discharge Information'!F257</f>
        <v>0</v>
      </c>
      <c r="K257" s="87"/>
    </row>
    <row r="258" spans="1:11" ht="60" customHeight="1" x14ac:dyDescent="0.25">
      <c r="A258" s="119">
        <f t="shared" si="3"/>
        <v>246</v>
      </c>
      <c r="B258" s="116">
        <f>'Initial Client Information'!B258</f>
        <v>0</v>
      </c>
      <c r="C258" s="117">
        <f>'Initial Client Information'!C258</f>
        <v>0</v>
      </c>
      <c r="D258" s="118">
        <f>'Initial Client Information'!D258</f>
        <v>0</v>
      </c>
      <c r="E258" s="130">
        <f>'Initial Client Information'!E258</f>
        <v>0</v>
      </c>
      <c r="F258" s="140"/>
      <c r="G258" s="136"/>
      <c r="H258" s="136"/>
      <c r="I258" s="142"/>
      <c r="J258" s="176">
        <f>'Discharge Information'!F258</f>
        <v>0</v>
      </c>
      <c r="K258" s="87"/>
    </row>
    <row r="259" spans="1:11" ht="60" customHeight="1" x14ac:dyDescent="0.25">
      <c r="A259" s="119">
        <f t="shared" si="3"/>
        <v>247</v>
      </c>
      <c r="B259" s="116">
        <f>'Initial Client Information'!B259</f>
        <v>0</v>
      </c>
      <c r="C259" s="117">
        <f>'Initial Client Information'!C259</f>
        <v>0</v>
      </c>
      <c r="D259" s="118">
        <f>'Initial Client Information'!D259</f>
        <v>0</v>
      </c>
      <c r="E259" s="130">
        <f>'Initial Client Information'!E259</f>
        <v>0</v>
      </c>
      <c r="F259" s="140"/>
      <c r="G259" s="136"/>
      <c r="H259" s="136"/>
      <c r="I259" s="142"/>
      <c r="J259" s="176">
        <f>'Discharge Information'!F259</f>
        <v>0</v>
      </c>
      <c r="K259" s="87"/>
    </row>
    <row r="260" spans="1:11" ht="60" customHeight="1" x14ac:dyDescent="0.25">
      <c r="A260" s="119">
        <f t="shared" si="3"/>
        <v>248</v>
      </c>
      <c r="B260" s="116">
        <f>'Initial Client Information'!B260</f>
        <v>0</v>
      </c>
      <c r="C260" s="117">
        <f>'Initial Client Information'!C260</f>
        <v>0</v>
      </c>
      <c r="D260" s="118">
        <f>'Initial Client Information'!D260</f>
        <v>0</v>
      </c>
      <c r="E260" s="130">
        <f>'Initial Client Information'!E260</f>
        <v>0</v>
      </c>
      <c r="F260" s="140"/>
      <c r="G260" s="136"/>
      <c r="H260" s="136"/>
      <c r="I260" s="142"/>
      <c r="J260" s="176">
        <f>'Discharge Information'!F260</f>
        <v>0</v>
      </c>
      <c r="K260" s="87"/>
    </row>
    <row r="261" spans="1:11" ht="60" customHeight="1" x14ac:dyDescent="0.25">
      <c r="A261" s="119">
        <f t="shared" si="3"/>
        <v>249</v>
      </c>
      <c r="B261" s="116">
        <f>'Initial Client Information'!B261</f>
        <v>0</v>
      </c>
      <c r="C261" s="117">
        <f>'Initial Client Information'!C261</f>
        <v>0</v>
      </c>
      <c r="D261" s="118">
        <f>'Initial Client Information'!D261</f>
        <v>0</v>
      </c>
      <c r="E261" s="130">
        <f>'Initial Client Information'!E261</f>
        <v>0</v>
      </c>
      <c r="F261" s="140"/>
      <c r="G261" s="136"/>
      <c r="H261" s="136"/>
      <c r="I261" s="142"/>
      <c r="J261" s="176">
        <f>'Discharge Information'!F261</f>
        <v>0</v>
      </c>
      <c r="K261" s="87"/>
    </row>
    <row r="262" spans="1:11" ht="60" customHeight="1" x14ac:dyDescent="0.25">
      <c r="A262" s="119">
        <f t="shared" si="3"/>
        <v>250</v>
      </c>
      <c r="B262" s="116">
        <f>'Initial Client Information'!B262</f>
        <v>0</v>
      </c>
      <c r="C262" s="117">
        <f>'Initial Client Information'!C262</f>
        <v>0</v>
      </c>
      <c r="D262" s="118">
        <f>'Initial Client Information'!D262</f>
        <v>0</v>
      </c>
      <c r="E262" s="130">
        <f>'Initial Client Information'!E262</f>
        <v>0</v>
      </c>
      <c r="F262" s="140"/>
      <c r="G262" s="136"/>
      <c r="H262" s="136"/>
      <c r="I262" s="142"/>
      <c r="J262" s="176">
        <f>'Discharge Information'!F262</f>
        <v>0</v>
      </c>
      <c r="K262" s="87"/>
    </row>
    <row r="263" spans="1:11" ht="60" customHeight="1" x14ac:dyDescent="0.25">
      <c r="A263" s="119">
        <f t="shared" si="3"/>
        <v>251</v>
      </c>
      <c r="B263" s="116">
        <f>'Initial Client Information'!B263</f>
        <v>0</v>
      </c>
      <c r="C263" s="117">
        <f>'Initial Client Information'!C263</f>
        <v>0</v>
      </c>
      <c r="D263" s="118">
        <f>'Initial Client Information'!D263</f>
        <v>0</v>
      </c>
      <c r="E263" s="130">
        <f>'Initial Client Information'!E263</f>
        <v>0</v>
      </c>
      <c r="F263" s="140"/>
      <c r="G263" s="136"/>
      <c r="H263" s="136"/>
      <c r="I263" s="142"/>
      <c r="J263" s="176">
        <f>'Discharge Information'!F263</f>
        <v>0</v>
      </c>
      <c r="K263" s="87"/>
    </row>
    <row r="264" spans="1:11" ht="60" customHeight="1" x14ac:dyDescent="0.25">
      <c r="A264" s="119">
        <f t="shared" si="3"/>
        <v>252</v>
      </c>
      <c r="B264" s="116">
        <f>'Initial Client Information'!B264</f>
        <v>0</v>
      </c>
      <c r="C264" s="117">
        <f>'Initial Client Information'!C264</f>
        <v>0</v>
      </c>
      <c r="D264" s="118">
        <f>'Initial Client Information'!D264</f>
        <v>0</v>
      </c>
      <c r="E264" s="130">
        <f>'Initial Client Information'!E264</f>
        <v>0</v>
      </c>
      <c r="F264" s="140"/>
      <c r="G264" s="136"/>
      <c r="H264" s="136"/>
      <c r="I264" s="142"/>
      <c r="J264" s="176">
        <f>'Discharge Information'!F264</f>
        <v>0</v>
      </c>
      <c r="K264" s="87"/>
    </row>
    <row r="265" spans="1:11" ht="60" customHeight="1" x14ac:dyDescent="0.25">
      <c r="A265" s="119">
        <f t="shared" si="3"/>
        <v>253</v>
      </c>
      <c r="B265" s="116">
        <f>'Initial Client Information'!B265</f>
        <v>0</v>
      </c>
      <c r="C265" s="117">
        <f>'Initial Client Information'!C265</f>
        <v>0</v>
      </c>
      <c r="D265" s="118">
        <f>'Initial Client Information'!D265</f>
        <v>0</v>
      </c>
      <c r="E265" s="130">
        <f>'Initial Client Information'!E265</f>
        <v>0</v>
      </c>
      <c r="F265" s="140"/>
      <c r="G265" s="136"/>
      <c r="H265" s="136"/>
      <c r="I265" s="142"/>
      <c r="J265" s="176">
        <f>'Discharge Information'!F265</f>
        <v>0</v>
      </c>
      <c r="K265" s="87"/>
    </row>
    <row r="266" spans="1:11" ht="60" customHeight="1" x14ac:dyDescent="0.25">
      <c r="A266" s="119">
        <f t="shared" si="3"/>
        <v>254</v>
      </c>
      <c r="B266" s="116">
        <f>'Initial Client Information'!B266</f>
        <v>0</v>
      </c>
      <c r="C266" s="117">
        <f>'Initial Client Information'!C266</f>
        <v>0</v>
      </c>
      <c r="D266" s="118">
        <f>'Initial Client Information'!D266</f>
        <v>0</v>
      </c>
      <c r="E266" s="130">
        <f>'Initial Client Information'!E266</f>
        <v>0</v>
      </c>
      <c r="F266" s="140"/>
      <c r="G266" s="136"/>
      <c r="H266" s="136"/>
      <c r="I266" s="142"/>
      <c r="J266" s="176">
        <f>'Discharge Information'!F266</f>
        <v>0</v>
      </c>
      <c r="K266" s="87"/>
    </row>
    <row r="267" spans="1:11" ht="60" customHeight="1" x14ac:dyDescent="0.25">
      <c r="A267" s="119">
        <f t="shared" si="3"/>
        <v>255</v>
      </c>
      <c r="B267" s="116">
        <f>'Initial Client Information'!B267</f>
        <v>0</v>
      </c>
      <c r="C267" s="117">
        <f>'Initial Client Information'!C267</f>
        <v>0</v>
      </c>
      <c r="D267" s="118">
        <f>'Initial Client Information'!D267</f>
        <v>0</v>
      </c>
      <c r="E267" s="130">
        <f>'Initial Client Information'!E267</f>
        <v>0</v>
      </c>
      <c r="F267" s="140"/>
      <c r="G267" s="136"/>
      <c r="H267" s="136"/>
      <c r="I267" s="142"/>
      <c r="J267" s="176">
        <f>'Discharge Information'!F267</f>
        <v>0</v>
      </c>
      <c r="K267" s="87"/>
    </row>
    <row r="268" spans="1:11" ht="60" customHeight="1" x14ac:dyDescent="0.25">
      <c r="A268" s="119">
        <f t="shared" si="3"/>
        <v>256</v>
      </c>
      <c r="B268" s="116">
        <f>'Initial Client Information'!B268</f>
        <v>0</v>
      </c>
      <c r="C268" s="117">
        <f>'Initial Client Information'!C268</f>
        <v>0</v>
      </c>
      <c r="D268" s="118">
        <f>'Initial Client Information'!D268</f>
        <v>0</v>
      </c>
      <c r="E268" s="130">
        <f>'Initial Client Information'!E268</f>
        <v>0</v>
      </c>
      <c r="F268" s="140"/>
      <c r="G268" s="136"/>
      <c r="H268" s="136"/>
      <c r="I268" s="142"/>
      <c r="J268" s="176">
        <f>'Discharge Information'!F268</f>
        <v>0</v>
      </c>
      <c r="K268" s="87"/>
    </row>
    <row r="269" spans="1:11" ht="60" customHeight="1" x14ac:dyDescent="0.25">
      <c r="A269" s="119">
        <f t="shared" si="3"/>
        <v>257</v>
      </c>
      <c r="B269" s="116">
        <f>'Initial Client Information'!B269</f>
        <v>0</v>
      </c>
      <c r="C269" s="117">
        <f>'Initial Client Information'!C269</f>
        <v>0</v>
      </c>
      <c r="D269" s="118">
        <f>'Initial Client Information'!D269</f>
        <v>0</v>
      </c>
      <c r="E269" s="130">
        <f>'Initial Client Information'!E269</f>
        <v>0</v>
      </c>
      <c r="F269" s="140"/>
      <c r="G269" s="136"/>
      <c r="H269" s="136"/>
      <c r="I269" s="142"/>
      <c r="J269" s="176">
        <f>'Discharge Information'!F269</f>
        <v>0</v>
      </c>
      <c r="K269" s="87"/>
    </row>
    <row r="270" spans="1:11" ht="60" customHeight="1" x14ac:dyDescent="0.25">
      <c r="A270" s="119">
        <f t="shared" ref="A270:A333" si="4">ROW(A258)</f>
        <v>258</v>
      </c>
      <c r="B270" s="116">
        <f>'Initial Client Information'!B270</f>
        <v>0</v>
      </c>
      <c r="C270" s="117">
        <f>'Initial Client Information'!C270</f>
        <v>0</v>
      </c>
      <c r="D270" s="118">
        <f>'Initial Client Information'!D270</f>
        <v>0</v>
      </c>
      <c r="E270" s="130">
        <f>'Initial Client Information'!E270</f>
        <v>0</v>
      </c>
      <c r="F270" s="140"/>
      <c r="G270" s="136"/>
      <c r="H270" s="136"/>
      <c r="I270" s="142"/>
      <c r="J270" s="176">
        <f>'Discharge Information'!F270</f>
        <v>0</v>
      </c>
      <c r="K270" s="87"/>
    </row>
    <row r="271" spans="1:11" ht="60" customHeight="1" x14ac:dyDescent="0.25">
      <c r="A271" s="119">
        <f t="shared" si="4"/>
        <v>259</v>
      </c>
      <c r="B271" s="116">
        <f>'Initial Client Information'!B271</f>
        <v>0</v>
      </c>
      <c r="C271" s="117">
        <f>'Initial Client Information'!C271</f>
        <v>0</v>
      </c>
      <c r="D271" s="118">
        <f>'Initial Client Information'!D271</f>
        <v>0</v>
      </c>
      <c r="E271" s="130">
        <f>'Initial Client Information'!E271</f>
        <v>0</v>
      </c>
      <c r="F271" s="140"/>
      <c r="G271" s="136"/>
      <c r="H271" s="136"/>
      <c r="I271" s="142"/>
      <c r="J271" s="176">
        <f>'Discharge Information'!F271</f>
        <v>0</v>
      </c>
      <c r="K271" s="87"/>
    </row>
    <row r="272" spans="1:11" ht="60" customHeight="1" x14ac:dyDescent="0.25">
      <c r="A272" s="119">
        <f t="shared" si="4"/>
        <v>260</v>
      </c>
      <c r="B272" s="116">
        <f>'Initial Client Information'!B272</f>
        <v>0</v>
      </c>
      <c r="C272" s="117">
        <f>'Initial Client Information'!C272</f>
        <v>0</v>
      </c>
      <c r="D272" s="118">
        <f>'Initial Client Information'!D272</f>
        <v>0</v>
      </c>
      <c r="E272" s="130">
        <f>'Initial Client Information'!E272</f>
        <v>0</v>
      </c>
      <c r="F272" s="140"/>
      <c r="G272" s="136"/>
      <c r="H272" s="136"/>
      <c r="I272" s="142"/>
      <c r="J272" s="176">
        <f>'Discharge Information'!F272</f>
        <v>0</v>
      </c>
      <c r="K272" s="87"/>
    </row>
    <row r="273" spans="1:11" ht="60" customHeight="1" x14ac:dyDescent="0.25">
      <c r="A273" s="119">
        <f t="shared" si="4"/>
        <v>261</v>
      </c>
      <c r="B273" s="116">
        <f>'Initial Client Information'!B273</f>
        <v>0</v>
      </c>
      <c r="C273" s="117">
        <f>'Initial Client Information'!C273</f>
        <v>0</v>
      </c>
      <c r="D273" s="118">
        <f>'Initial Client Information'!D273</f>
        <v>0</v>
      </c>
      <c r="E273" s="130">
        <f>'Initial Client Information'!E273</f>
        <v>0</v>
      </c>
      <c r="F273" s="140"/>
      <c r="G273" s="136"/>
      <c r="H273" s="136"/>
      <c r="I273" s="142"/>
      <c r="J273" s="176">
        <f>'Discharge Information'!F273</f>
        <v>0</v>
      </c>
      <c r="K273" s="87"/>
    </row>
    <row r="274" spans="1:11" ht="60" customHeight="1" x14ac:dyDescent="0.25">
      <c r="A274" s="119">
        <f t="shared" si="4"/>
        <v>262</v>
      </c>
      <c r="B274" s="116">
        <f>'Initial Client Information'!B274</f>
        <v>0</v>
      </c>
      <c r="C274" s="117">
        <f>'Initial Client Information'!C274</f>
        <v>0</v>
      </c>
      <c r="D274" s="118">
        <f>'Initial Client Information'!D274</f>
        <v>0</v>
      </c>
      <c r="E274" s="130">
        <f>'Initial Client Information'!E274</f>
        <v>0</v>
      </c>
      <c r="F274" s="140"/>
      <c r="G274" s="136"/>
      <c r="H274" s="136"/>
      <c r="I274" s="142"/>
      <c r="J274" s="176">
        <f>'Discharge Information'!F274</f>
        <v>0</v>
      </c>
      <c r="K274" s="87"/>
    </row>
    <row r="275" spans="1:11" ht="60" customHeight="1" x14ac:dyDescent="0.25">
      <c r="A275" s="119">
        <f t="shared" si="4"/>
        <v>263</v>
      </c>
      <c r="B275" s="116">
        <f>'Initial Client Information'!B275</f>
        <v>0</v>
      </c>
      <c r="C275" s="117">
        <f>'Initial Client Information'!C275</f>
        <v>0</v>
      </c>
      <c r="D275" s="118">
        <f>'Initial Client Information'!D275</f>
        <v>0</v>
      </c>
      <c r="E275" s="130">
        <f>'Initial Client Information'!E275</f>
        <v>0</v>
      </c>
      <c r="F275" s="140"/>
      <c r="G275" s="136"/>
      <c r="H275" s="136"/>
      <c r="I275" s="142"/>
      <c r="J275" s="176">
        <f>'Discharge Information'!F275</f>
        <v>0</v>
      </c>
      <c r="K275" s="87"/>
    </row>
    <row r="276" spans="1:11" ht="60" customHeight="1" x14ac:dyDescent="0.25">
      <c r="A276" s="119">
        <f t="shared" si="4"/>
        <v>264</v>
      </c>
      <c r="B276" s="116">
        <f>'Initial Client Information'!B276</f>
        <v>0</v>
      </c>
      <c r="C276" s="117">
        <f>'Initial Client Information'!C276</f>
        <v>0</v>
      </c>
      <c r="D276" s="118">
        <f>'Initial Client Information'!D276</f>
        <v>0</v>
      </c>
      <c r="E276" s="130">
        <f>'Initial Client Information'!E276</f>
        <v>0</v>
      </c>
      <c r="F276" s="140"/>
      <c r="G276" s="136"/>
      <c r="H276" s="136"/>
      <c r="I276" s="142"/>
      <c r="J276" s="176">
        <f>'Discharge Information'!F276</f>
        <v>0</v>
      </c>
      <c r="K276" s="87"/>
    </row>
    <row r="277" spans="1:11" ht="60" customHeight="1" x14ac:dyDescent="0.25">
      <c r="A277" s="119">
        <f t="shared" si="4"/>
        <v>265</v>
      </c>
      <c r="B277" s="116">
        <f>'Initial Client Information'!B277</f>
        <v>0</v>
      </c>
      <c r="C277" s="117">
        <f>'Initial Client Information'!C277</f>
        <v>0</v>
      </c>
      <c r="D277" s="118">
        <f>'Initial Client Information'!D277</f>
        <v>0</v>
      </c>
      <c r="E277" s="130">
        <f>'Initial Client Information'!E277</f>
        <v>0</v>
      </c>
      <c r="F277" s="140"/>
      <c r="G277" s="136"/>
      <c r="H277" s="136"/>
      <c r="I277" s="142"/>
      <c r="J277" s="176">
        <f>'Discharge Information'!F277</f>
        <v>0</v>
      </c>
      <c r="K277" s="87"/>
    </row>
    <row r="278" spans="1:11" ht="60" customHeight="1" x14ac:dyDescent="0.25">
      <c r="A278" s="119">
        <f t="shared" si="4"/>
        <v>266</v>
      </c>
      <c r="B278" s="116">
        <f>'Initial Client Information'!B278</f>
        <v>0</v>
      </c>
      <c r="C278" s="117">
        <f>'Initial Client Information'!C278</f>
        <v>0</v>
      </c>
      <c r="D278" s="118">
        <f>'Initial Client Information'!D278</f>
        <v>0</v>
      </c>
      <c r="E278" s="130">
        <f>'Initial Client Information'!E278</f>
        <v>0</v>
      </c>
      <c r="F278" s="140"/>
      <c r="G278" s="136"/>
      <c r="H278" s="136"/>
      <c r="I278" s="142"/>
      <c r="J278" s="176">
        <f>'Discharge Information'!F278</f>
        <v>0</v>
      </c>
      <c r="K278" s="87"/>
    </row>
    <row r="279" spans="1:11" ht="60" customHeight="1" x14ac:dyDescent="0.25">
      <c r="A279" s="119">
        <f t="shared" si="4"/>
        <v>267</v>
      </c>
      <c r="B279" s="116">
        <f>'Initial Client Information'!B279</f>
        <v>0</v>
      </c>
      <c r="C279" s="117">
        <f>'Initial Client Information'!C279</f>
        <v>0</v>
      </c>
      <c r="D279" s="118">
        <f>'Initial Client Information'!D279</f>
        <v>0</v>
      </c>
      <c r="E279" s="130">
        <f>'Initial Client Information'!E279</f>
        <v>0</v>
      </c>
      <c r="F279" s="140"/>
      <c r="G279" s="136"/>
      <c r="H279" s="136"/>
      <c r="I279" s="142"/>
      <c r="J279" s="176">
        <f>'Discharge Information'!F279</f>
        <v>0</v>
      </c>
      <c r="K279" s="87"/>
    </row>
    <row r="280" spans="1:11" ht="60" customHeight="1" x14ac:dyDescent="0.25">
      <c r="A280" s="119">
        <f t="shared" si="4"/>
        <v>268</v>
      </c>
      <c r="B280" s="116">
        <f>'Initial Client Information'!B280</f>
        <v>0</v>
      </c>
      <c r="C280" s="117">
        <f>'Initial Client Information'!C280</f>
        <v>0</v>
      </c>
      <c r="D280" s="118">
        <f>'Initial Client Information'!D280</f>
        <v>0</v>
      </c>
      <c r="E280" s="130">
        <f>'Initial Client Information'!E280</f>
        <v>0</v>
      </c>
      <c r="F280" s="140"/>
      <c r="G280" s="136"/>
      <c r="H280" s="136"/>
      <c r="I280" s="142"/>
      <c r="J280" s="176">
        <f>'Discharge Information'!F280</f>
        <v>0</v>
      </c>
      <c r="K280" s="87"/>
    </row>
    <row r="281" spans="1:11" ht="60" customHeight="1" x14ac:dyDescent="0.25">
      <c r="A281" s="119">
        <f t="shared" si="4"/>
        <v>269</v>
      </c>
      <c r="B281" s="116">
        <f>'Initial Client Information'!B281</f>
        <v>0</v>
      </c>
      <c r="C281" s="117">
        <f>'Initial Client Information'!C281</f>
        <v>0</v>
      </c>
      <c r="D281" s="118">
        <f>'Initial Client Information'!D281</f>
        <v>0</v>
      </c>
      <c r="E281" s="130">
        <f>'Initial Client Information'!E281</f>
        <v>0</v>
      </c>
      <c r="F281" s="140"/>
      <c r="G281" s="136"/>
      <c r="H281" s="136"/>
      <c r="I281" s="142"/>
      <c r="J281" s="176">
        <f>'Discharge Information'!F281</f>
        <v>0</v>
      </c>
      <c r="K281" s="87"/>
    </row>
    <row r="282" spans="1:11" ht="60" customHeight="1" x14ac:dyDescent="0.25">
      <c r="A282" s="119">
        <f t="shared" si="4"/>
        <v>270</v>
      </c>
      <c r="B282" s="116">
        <f>'Initial Client Information'!B282</f>
        <v>0</v>
      </c>
      <c r="C282" s="117">
        <f>'Initial Client Information'!C282</f>
        <v>0</v>
      </c>
      <c r="D282" s="118">
        <f>'Initial Client Information'!D282</f>
        <v>0</v>
      </c>
      <c r="E282" s="130">
        <f>'Initial Client Information'!E282</f>
        <v>0</v>
      </c>
      <c r="F282" s="140"/>
      <c r="G282" s="136"/>
      <c r="H282" s="136"/>
      <c r="I282" s="142"/>
      <c r="J282" s="176">
        <f>'Discharge Information'!F282</f>
        <v>0</v>
      </c>
      <c r="K282" s="87"/>
    </row>
    <row r="283" spans="1:11" ht="60" customHeight="1" x14ac:dyDescent="0.25">
      <c r="A283" s="119">
        <f t="shared" si="4"/>
        <v>271</v>
      </c>
      <c r="B283" s="116">
        <f>'Initial Client Information'!B283</f>
        <v>0</v>
      </c>
      <c r="C283" s="117">
        <f>'Initial Client Information'!C283</f>
        <v>0</v>
      </c>
      <c r="D283" s="118">
        <f>'Initial Client Information'!D283</f>
        <v>0</v>
      </c>
      <c r="E283" s="130">
        <f>'Initial Client Information'!E283</f>
        <v>0</v>
      </c>
      <c r="F283" s="140"/>
      <c r="G283" s="136"/>
      <c r="H283" s="136"/>
      <c r="I283" s="142"/>
      <c r="J283" s="176">
        <f>'Discharge Information'!F283</f>
        <v>0</v>
      </c>
      <c r="K283" s="87"/>
    </row>
    <row r="284" spans="1:11" ht="60" customHeight="1" x14ac:dyDescent="0.25">
      <c r="A284" s="119">
        <f t="shared" si="4"/>
        <v>272</v>
      </c>
      <c r="B284" s="116">
        <f>'Initial Client Information'!B284</f>
        <v>0</v>
      </c>
      <c r="C284" s="117">
        <f>'Initial Client Information'!C284</f>
        <v>0</v>
      </c>
      <c r="D284" s="118">
        <f>'Initial Client Information'!D284</f>
        <v>0</v>
      </c>
      <c r="E284" s="130">
        <f>'Initial Client Information'!E284</f>
        <v>0</v>
      </c>
      <c r="F284" s="140"/>
      <c r="G284" s="136"/>
      <c r="H284" s="136"/>
      <c r="I284" s="142"/>
      <c r="J284" s="176">
        <f>'Discharge Information'!F284</f>
        <v>0</v>
      </c>
      <c r="K284" s="87"/>
    </row>
    <row r="285" spans="1:11" ht="60" customHeight="1" x14ac:dyDescent="0.25">
      <c r="A285" s="119">
        <f t="shared" si="4"/>
        <v>273</v>
      </c>
      <c r="B285" s="116">
        <f>'Initial Client Information'!B285</f>
        <v>0</v>
      </c>
      <c r="C285" s="117">
        <f>'Initial Client Information'!C285</f>
        <v>0</v>
      </c>
      <c r="D285" s="118">
        <f>'Initial Client Information'!D285</f>
        <v>0</v>
      </c>
      <c r="E285" s="130">
        <f>'Initial Client Information'!E285</f>
        <v>0</v>
      </c>
      <c r="F285" s="140"/>
      <c r="G285" s="136"/>
      <c r="H285" s="136"/>
      <c r="I285" s="142"/>
      <c r="J285" s="176">
        <f>'Discharge Information'!F285</f>
        <v>0</v>
      </c>
      <c r="K285" s="87"/>
    </row>
    <row r="286" spans="1:11" ht="60" customHeight="1" x14ac:dyDescent="0.25">
      <c r="A286" s="119">
        <f t="shared" si="4"/>
        <v>274</v>
      </c>
      <c r="B286" s="116">
        <f>'Initial Client Information'!B286</f>
        <v>0</v>
      </c>
      <c r="C286" s="117">
        <f>'Initial Client Information'!C286</f>
        <v>0</v>
      </c>
      <c r="D286" s="118">
        <f>'Initial Client Information'!D286</f>
        <v>0</v>
      </c>
      <c r="E286" s="130">
        <f>'Initial Client Information'!E286</f>
        <v>0</v>
      </c>
      <c r="F286" s="140"/>
      <c r="G286" s="136"/>
      <c r="H286" s="136"/>
      <c r="I286" s="142"/>
      <c r="J286" s="176">
        <f>'Discharge Information'!F286</f>
        <v>0</v>
      </c>
      <c r="K286" s="87"/>
    </row>
    <row r="287" spans="1:11" ht="60" customHeight="1" x14ac:dyDescent="0.25">
      <c r="A287" s="119">
        <f t="shared" si="4"/>
        <v>275</v>
      </c>
      <c r="B287" s="116">
        <f>'Initial Client Information'!B287</f>
        <v>0</v>
      </c>
      <c r="C287" s="117">
        <f>'Initial Client Information'!C287</f>
        <v>0</v>
      </c>
      <c r="D287" s="118">
        <f>'Initial Client Information'!D287</f>
        <v>0</v>
      </c>
      <c r="E287" s="130">
        <f>'Initial Client Information'!E287</f>
        <v>0</v>
      </c>
      <c r="F287" s="140"/>
      <c r="G287" s="136"/>
      <c r="H287" s="136"/>
      <c r="I287" s="142"/>
      <c r="J287" s="176">
        <f>'Discharge Information'!F287</f>
        <v>0</v>
      </c>
      <c r="K287" s="87"/>
    </row>
    <row r="288" spans="1:11" ht="60" customHeight="1" x14ac:dyDescent="0.25">
      <c r="A288" s="119">
        <f t="shared" si="4"/>
        <v>276</v>
      </c>
      <c r="B288" s="116">
        <f>'Initial Client Information'!B288</f>
        <v>0</v>
      </c>
      <c r="C288" s="117">
        <f>'Initial Client Information'!C288</f>
        <v>0</v>
      </c>
      <c r="D288" s="118">
        <f>'Initial Client Information'!D288</f>
        <v>0</v>
      </c>
      <c r="E288" s="130">
        <f>'Initial Client Information'!E288</f>
        <v>0</v>
      </c>
      <c r="F288" s="140"/>
      <c r="G288" s="136"/>
      <c r="H288" s="136"/>
      <c r="I288" s="142"/>
      <c r="J288" s="176">
        <f>'Discharge Information'!F288</f>
        <v>0</v>
      </c>
      <c r="K288" s="87"/>
    </row>
    <row r="289" spans="1:11" ht="60" customHeight="1" x14ac:dyDescent="0.25">
      <c r="A289" s="119">
        <f t="shared" si="4"/>
        <v>277</v>
      </c>
      <c r="B289" s="116">
        <f>'Initial Client Information'!B289</f>
        <v>0</v>
      </c>
      <c r="C289" s="117">
        <f>'Initial Client Information'!C289</f>
        <v>0</v>
      </c>
      <c r="D289" s="118">
        <f>'Initial Client Information'!D289</f>
        <v>0</v>
      </c>
      <c r="E289" s="130">
        <f>'Initial Client Information'!E289</f>
        <v>0</v>
      </c>
      <c r="F289" s="140"/>
      <c r="G289" s="136"/>
      <c r="H289" s="136"/>
      <c r="I289" s="142"/>
      <c r="J289" s="176">
        <f>'Discharge Information'!F289</f>
        <v>0</v>
      </c>
      <c r="K289" s="87"/>
    </row>
    <row r="290" spans="1:11" ht="60" customHeight="1" x14ac:dyDescent="0.25">
      <c r="A290" s="119">
        <f t="shared" si="4"/>
        <v>278</v>
      </c>
      <c r="B290" s="116">
        <f>'Initial Client Information'!B290</f>
        <v>0</v>
      </c>
      <c r="C290" s="117">
        <f>'Initial Client Information'!C290</f>
        <v>0</v>
      </c>
      <c r="D290" s="118">
        <f>'Initial Client Information'!D290</f>
        <v>0</v>
      </c>
      <c r="E290" s="130">
        <f>'Initial Client Information'!E290</f>
        <v>0</v>
      </c>
      <c r="F290" s="140"/>
      <c r="G290" s="136"/>
      <c r="H290" s="136"/>
      <c r="I290" s="142"/>
      <c r="J290" s="176">
        <f>'Discharge Information'!F290</f>
        <v>0</v>
      </c>
      <c r="K290" s="87"/>
    </row>
    <row r="291" spans="1:11" ht="60" customHeight="1" x14ac:dyDescent="0.25">
      <c r="A291" s="119">
        <f t="shared" si="4"/>
        <v>279</v>
      </c>
      <c r="B291" s="116">
        <f>'Initial Client Information'!B291</f>
        <v>0</v>
      </c>
      <c r="C291" s="117">
        <f>'Initial Client Information'!C291</f>
        <v>0</v>
      </c>
      <c r="D291" s="118">
        <f>'Initial Client Information'!D291</f>
        <v>0</v>
      </c>
      <c r="E291" s="130">
        <f>'Initial Client Information'!E291</f>
        <v>0</v>
      </c>
      <c r="F291" s="140"/>
      <c r="G291" s="136"/>
      <c r="H291" s="136"/>
      <c r="I291" s="142"/>
      <c r="J291" s="176">
        <f>'Discharge Information'!F291</f>
        <v>0</v>
      </c>
      <c r="K291" s="87"/>
    </row>
    <row r="292" spans="1:11" ht="60" customHeight="1" x14ac:dyDescent="0.25">
      <c r="A292" s="119">
        <f t="shared" si="4"/>
        <v>280</v>
      </c>
      <c r="B292" s="116">
        <f>'Initial Client Information'!B292</f>
        <v>0</v>
      </c>
      <c r="C292" s="117">
        <f>'Initial Client Information'!C292</f>
        <v>0</v>
      </c>
      <c r="D292" s="118">
        <f>'Initial Client Information'!D292</f>
        <v>0</v>
      </c>
      <c r="E292" s="130">
        <f>'Initial Client Information'!E292</f>
        <v>0</v>
      </c>
      <c r="F292" s="140"/>
      <c r="G292" s="136"/>
      <c r="H292" s="136"/>
      <c r="I292" s="142"/>
      <c r="J292" s="176">
        <f>'Discharge Information'!F292</f>
        <v>0</v>
      </c>
      <c r="K292" s="87"/>
    </row>
    <row r="293" spans="1:11" ht="60" customHeight="1" x14ac:dyDescent="0.25">
      <c r="A293" s="119">
        <f t="shared" si="4"/>
        <v>281</v>
      </c>
      <c r="B293" s="116">
        <f>'Initial Client Information'!B293</f>
        <v>0</v>
      </c>
      <c r="C293" s="117">
        <f>'Initial Client Information'!C293</f>
        <v>0</v>
      </c>
      <c r="D293" s="118">
        <f>'Initial Client Information'!D293</f>
        <v>0</v>
      </c>
      <c r="E293" s="130">
        <f>'Initial Client Information'!E293</f>
        <v>0</v>
      </c>
      <c r="F293" s="140"/>
      <c r="G293" s="136"/>
      <c r="H293" s="136"/>
      <c r="I293" s="142"/>
      <c r="J293" s="176">
        <f>'Discharge Information'!F293</f>
        <v>0</v>
      </c>
      <c r="K293" s="87"/>
    </row>
    <row r="294" spans="1:11" ht="60" customHeight="1" x14ac:dyDescent="0.25">
      <c r="A294" s="119">
        <f t="shared" si="4"/>
        <v>282</v>
      </c>
      <c r="B294" s="116">
        <f>'Initial Client Information'!B294</f>
        <v>0</v>
      </c>
      <c r="C294" s="117">
        <f>'Initial Client Information'!C294</f>
        <v>0</v>
      </c>
      <c r="D294" s="118">
        <f>'Initial Client Information'!D294</f>
        <v>0</v>
      </c>
      <c r="E294" s="130">
        <f>'Initial Client Information'!E294</f>
        <v>0</v>
      </c>
      <c r="F294" s="140"/>
      <c r="G294" s="136"/>
      <c r="H294" s="136"/>
      <c r="I294" s="142"/>
      <c r="J294" s="176">
        <f>'Discharge Information'!F294</f>
        <v>0</v>
      </c>
      <c r="K294" s="87"/>
    </row>
    <row r="295" spans="1:11" ht="60" customHeight="1" x14ac:dyDescent="0.25">
      <c r="A295" s="119">
        <f t="shared" si="4"/>
        <v>283</v>
      </c>
      <c r="B295" s="116">
        <f>'Initial Client Information'!B295</f>
        <v>0</v>
      </c>
      <c r="C295" s="117">
        <f>'Initial Client Information'!C295</f>
        <v>0</v>
      </c>
      <c r="D295" s="118">
        <f>'Initial Client Information'!D295</f>
        <v>0</v>
      </c>
      <c r="E295" s="130">
        <f>'Initial Client Information'!E295</f>
        <v>0</v>
      </c>
      <c r="F295" s="140"/>
      <c r="G295" s="136"/>
      <c r="H295" s="136"/>
      <c r="I295" s="142"/>
      <c r="J295" s="176">
        <f>'Discharge Information'!F295</f>
        <v>0</v>
      </c>
      <c r="K295" s="87"/>
    </row>
    <row r="296" spans="1:11" ht="60" customHeight="1" x14ac:dyDescent="0.25">
      <c r="A296" s="119">
        <f t="shared" si="4"/>
        <v>284</v>
      </c>
      <c r="B296" s="116">
        <f>'Initial Client Information'!B296</f>
        <v>0</v>
      </c>
      <c r="C296" s="117">
        <f>'Initial Client Information'!C296</f>
        <v>0</v>
      </c>
      <c r="D296" s="118">
        <f>'Initial Client Information'!D296</f>
        <v>0</v>
      </c>
      <c r="E296" s="130">
        <f>'Initial Client Information'!E296</f>
        <v>0</v>
      </c>
      <c r="F296" s="140"/>
      <c r="G296" s="136"/>
      <c r="H296" s="136"/>
      <c r="I296" s="142"/>
      <c r="J296" s="176">
        <f>'Discharge Information'!F296</f>
        <v>0</v>
      </c>
      <c r="K296" s="87"/>
    </row>
    <row r="297" spans="1:11" ht="60" customHeight="1" x14ac:dyDescent="0.25">
      <c r="A297" s="119">
        <f t="shared" si="4"/>
        <v>285</v>
      </c>
      <c r="B297" s="116">
        <f>'Initial Client Information'!B297</f>
        <v>0</v>
      </c>
      <c r="C297" s="117">
        <f>'Initial Client Information'!C297</f>
        <v>0</v>
      </c>
      <c r="D297" s="118">
        <f>'Initial Client Information'!D297</f>
        <v>0</v>
      </c>
      <c r="E297" s="130">
        <f>'Initial Client Information'!E297</f>
        <v>0</v>
      </c>
      <c r="F297" s="140"/>
      <c r="G297" s="136"/>
      <c r="H297" s="136"/>
      <c r="I297" s="142"/>
      <c r="J297" s="176">
        <f>'Discharge Information'!F297</f>
        <v>0</v>
      </c>
      <c r="K297" s="87"/>
    </row>
    <row r="298" spans="1:11" ht="60" customHeight="1" x14ac:dyDescent="0.25">
      <c r="A298" s="119">
        <f t="shared" si="4"/>
        <v>286</v>
      </c>
      <c r="B298" s="116">
        <f>'Initial Client Information'!B298</f>
        <v>0</v>
      </c>
      <c r="C298" s="117">
        <f>'Initial Client Information'!C298</f>
        <v>0</v>
      </c>
      <c r="D298" s="118">
        <f>'Initial Client Information'!D298</f>
        <v>0</v>
      </c>
      <c r="E298" s="130">
        <f>'Initial Client Information'!E298</f>
        <v>0</v>
      </c>
      <c r="F298" s="140"/>
      <c r="G298" s="136"/>
      <c r="H298" s="136"/>
      <c r="I298" s="142"/>
      <c r="J298" s="176">
        <f>'Discharge Information'!F298</f>
        <v>0</v>
      </c>
      <c r="K298" s="87"/>
    </row>
    <row r="299" spans="1:11" ht="60" customHeight="1" x14ac:dyDescent="0.25">
      <c r="A299" s="119">
        <f t="shared" si="4"/>
        <v>287</v>
      </c>
      <c r="B299" s="116">
        <f>'Initial Client Information'!B299</f>
        <v>0</v>
      </c>
      <c r="C299" s="117">
        <f>'Initial Client Information'!C299</f>
        <v>0</v>
      </c>
      <c r="D299" s="118">
        <f>'Initial Client Information'!D299</f>
        <v>0</v>
      </c>
      <c r="E299" s="130">
        <f>'Initial Client Information'!E299</f>
        <v>0</v>
      </c>
      <c r="F299" s="140"/>
      <c r="G299" s="136"/>
      <c r="H299" s="136"/>
      <c r="I299" s="142"/>
      <c r="J299" s="176">
        <f>'Discharge Information'!F299</f>
        <v>0</v>
      </c>
      <c r="K299" s="87"/>
    </row>
    <row r="300" spans="1:11" ht="60" customHeight="1" x14ac:dyDescent="0.25">
      <c r="A300" s="119">
        <f t="shared" si="4"/>
        <v>288</v>
      </c>
      <c r="B300" s="116">
        <f>'Initial Client Information'!B300</f>
        <v>0</v>
      </c>
      <c r="C300" s="117">
        <f>'Initial Client Information'!C300</f>
        <v>0</v>
      </c>
      <c r="D300" s="118">
        <f>'Initial Client Information'!D300</f>
        <v>0</v>
      </c>
      <c r="E300" s="130">
        <f>'Initial Client Information'!E300</f>
        <v>0</v>
      </c>
      <c r="F300" s="140"/>
      <c r="G300" s="136"/>
      <c r="H300" s="136"/>
      <c r="I300" s="142"/>
      <c r="J300" s="176">
        <f>'Discharge Information'!F300</f>
        <v>0</v>
      </c>
      <c r="K300" s="87"/>
    </row>
    <row r="301" spans="1:11" ht="60" customHeight="1" x14ac:dyDescent="0.25">
      <c r="A301" s="119">
        <f t="shared" si="4"/>
        <v>289</v>
      </c>
      <c r="B301" s="116">
        <f>'Initial Client Information'!B301</f>
        <v>0</v>
      </c>
      <c r="C301" s="117">
        <f>'Initial Client Information'!C301</f>
        <v>0</v>
      </c>
      <c r="D301" s="118">
        <f>'Initial Client Information'!D301</f>
        <v>0</v>
      </c>
      <c r="E301" s="130">
        <f>'Initial Client Information'!E301</f>
        <v>0</v>
      </c>
      <c r="F301" s="140"/>
      <c r="G301" s="136"/>
      <c r="H301" s="136"/>
      <c r="I301" s="142"/>
      <c r="J301" s="176">
        <f>'Discharge Information'!F301</f>
        <v>0</v>
      </c>
      <c r="K301" s="87"/>
    </row>
    <row r="302" spans="1:11" ht="60" customHeight="1" x14ac:dyDescent="0.25">
      <c r="A302" s="119">
        <f t="shared" si="4"/>
        <v>290</v>
      </c>
      <c r="B302" s="116">
        <f>'Initial Client Information'!B302</f>
        <v>0</v>
      </c>
      <c r="C302" s="117">
        <f>'Initial Client Information'!C302</f>
        <v>0</v>
      </c>
      <c r="D302" s="118">
        <f>'Initial Client Information'!D302</f>
        <v>0</v>
      </c>
      <c r="E302" s="130">
        <f>'Initial Client Information'!E302</f>
        <v>0</v>
      </c>
      <c r="F302" s="140"/>
      <c r="G302" s="136"/>
      <c r="H302" s="136"/>
      <c r="I302" s="142"/>
      <c r="J302" s="176">
        <f>'Discharge Information'!F302</f>
        <v>0</v>
      </c>
      <c r="K302" s="87"/>
    </row>
    <row r="303" spans="1:11" ht="60" customHeight="1" x14ac:dyDescent="0.25">
      <c r="A303" s="119">
        <f t="shared" si="4"/>
        <v>291</v>
      </c>
      <c r="B303" s="116">
        <f>'Initial Client Information'!B303</f>
        <v>0</v>
      </c>
      <c r="C303" s="117">
        <f>'Initial Client Information'!C303</f>
        <v>0</v>
      </c>
      <c r="D303" s="118">
        <f>'Initial Client Information'!D303</f>
        <v>0</v>
      </c>
      <c r="E303" s="130">
        <f>'Initial Client Information'!E303</f>
        <v>0</v>
      </c>
      <c r="F303" s="140"/>
      <c r="G303" s="136"/>
      <c r="H303" s="136"/>
      <c r="I303" s="142"/>
      <c r="J303" s="176">
        <f>'Discharge Information'!F303</f>
        <v>0</v>
      </c>
      <c r="K303" s="87"/>
    </row>
    <row r="304" spans="1:11" ht="60" customHeight="1" x14ac:dyDescent="0.25">
      <c r="A304" s="119">
        <f t="shared" si="4"/>
        <v>292</v>
      </c>
      <c r="B304" s="116">
        <f>'Initial Client Information'!B304</f>
        <v>0</v>
      </c>
      <c r="C304" s="117">
        <f>'Initial Client Information'!C304</f>
        <v>0</v>
      </c>
      <c r="D304" s="118">
        <f>'Initial Client Information'!D304</f>
        <v>0</v>
      </c>
      <c r="E304" s="130">
        <f>'Initial Client Information'!E304</f>
        <v>0</v>
      </c>
      <c r="F304" s="140"/>
      <c r="G304" s="136"/>
      <c r="H304" s="136"/>
      <c r="I304" s="142"/>
      <c r="J304" s="176">
        <f>'Discharge Information'!F304</f>
        <v>0</v>
      </c>
      <c r="K304" s="87"/>
    </row>
    <row r="305" spans="1:11" ht="60" customHeight="1" x14ac:dyDescent="0.25">
      <c r="A305" s="119">
        <f t="shared" si="4"/>
        <v>293</v>
      </c>
      <c r="B305" s="116">
        <f>'Initial Client Information'!B305</f>
        <v>0</v>
      </c>
      <c r="C305" s="117">
        <f>'Initial Client Information'!C305</f>
        <v>0</v>
      </c>
      <c r="D305" s="118">
        <f>'Initial Client Information'!D305</f>
        <v>0</v>
      </c>
      <c r="E305" s="130">
        <f>'Initial Client Information'!E305</f>
        <v>0</v>
      </c>
      <c r="F305" s="140"/>
      <c r="G305" s="136"/>
      <c r="H305" s="136"/>
      <c r="I305" s="142"/>
      <c r="J305" s="176">
        <f>'Discharge Information'!F305</f>
        <v>0</v>
      </c>
      <c r="K305" s="87"/>
    </row>
    <row r="306" spans="1:11" ht="60" customHeight="1" x14ac:dyDescent="0.25">
      <c r="A306" s="119">
        <f t="shared" si="4"/>
        <v>294</v>
      </c>
      <c r="B306" s="116">
        <f>'Initial Client Information'!B306</f>
        <v>0</v>
      </c>
      <c r="C306" s="117">
        <f>'Initial Client Information'!C306</f>
        <v>0</v>
      </c>
      <c r="D306" s="118">
        <f>'Initial Client Information'!D306</f>
        <v>0</v>
      </c>
      <c r="E306" s="130">
        <f>'Initial Client Information'!E306</f>
        <v>0</v>
      </c>
      <c r="F306" s="140"/>
      <c r="G306" s="136"/>
      <c r="H306" s="136"/>
      <c r="I306" s="142"/>
      <c r="J306" s="176">
        <f>'Discharge Information'!F306</f>
        <v>0</v>
      </c>
      <c r="K306" s="87"/>
    </row>
    <row r="307" spans="1:11" ht="60" customHeight="1" x14ac:dyDescent="0.25">
      <c r="A307" s="119">
        <f t="shared" si="4"/>
        <v>295</v>
      </c>
      <c r="B307" s="116">
        <f>'Initial Client Information'!B307</f>
        <v>0</v>
      </c>
      <c r="C307" s="117">
        <f>'Initial Client Information'!C307</f>
        <v>0</v>
      </c>
      <c r="D307" s="118">
        <f>'Initial Client Information'!D307</f>
        <v>0</v>
      </c>
      <c r="E307" s="130">
        <f>'Initial Client Information'!E307</f>
        <v>0</v>
      </c>
      <c r="F307" s="140"/>
      <c r="G307" s="136"/>
      <c r="H307" s="136"/>
      <c r="I307" s="142"/>
      <c r="J307" s="176">
        <f>'Discharge Information'!F307</f>
        <v>0</v>
      </c>
      <c r="K307" s="87"/>
    </row>
    <row r="308" spans="1:11" ht="60" customHeight="1" x14ac:dyDescent="0.25">
      <c r="A308" s="119">
        <f t="shared" si="4"/>
        <v>296</v>
      </c>
      <c r="B308" s="116">
        <f>'Initial Client Information'!B308</f>
        <v>0</v>
      </c>
      <c r="C308" s="117">
        <f>'Initial Client Information'!C308</f>
        <v>0</v>
      </c>
      <c r="D308" s="118">
        <f>'Initial Client Information'!D308</f>
        <v>0</v>
      </c>
      <c r="E308" s="130">
        <f>'Initial Client Information'!E308</f>
        <v>0</v>
      </c>
      <c r="F308" s="140"/>
      <c r="G308" s="136"/>
      <c r="H308" s="136"/>
      <c r="I308" s="142"/>
      <c r="J308" s="176">
        <f>'Discharge Information'!F308</f>
        <v>0</v>
      </c>
      <c r="K308" s="87"/>
    </row>
    <row r="309" spans="1:11" ht="60" customHeight="1" x14ac:dyDescent="0.25">
      <c r="A309" s="119">
        <f t="shared" si="4"/>
        <v>297</v>
      </c>
      <c r="B309" s="116">
        <f>'Initial Client Information'!B309</f>
        <v>0</v>
      </c>
      <c r="C309" s="117">
        <f>'Initial Client Information'!C309</f>
        <v>0</v>
      </c>
      <c r="D309" s="118">
        <f>'Initial Client Information'!D309</f>
        <v>0</v>
      </c>
      <c r="E309" s="130">
        <f>'Initial Client Information'!E309</f>
        <v>0</v>
      </c>
      <c r="F309" s="140"/>
      <c r="G309" s="136"/>
      <c r="H309" s="136"/>
      <c r="I309" s="142"/>
      <c r="J309" s="176">
        <f>'Discharge Information'!F309</f>
        <v>0</v>
      </c>
      <c r="K309" s="87"/>
    </row>
    <row r="310" spans="1:11" ht="60" customHeight="1" x14ac:dyDescent="0.25">
      <c r="A310" s="119">
        <f t="shared" si="4"/>
        <v>298</v>
      </c>
      <c r="B310" s="116">
        <f>'Initial Client Information'!B310</f>
        <v>0</v>
      </c>
      <c r="C310" s="117">
        <f>'Initial Client Information'!C310</f>
        <v>0</v>
      </c>
      <c r="D310" s="118">
        <f>'Initial Client Information'!D310</f>
        <v>0</v>
      </c>
      <c r="E310" s="130">
        <f>'Initial Client Information'!E310</f>
        <v>0</v>
      </c>
      <c r="F310" s="140"/>
      <c r="G310" s="136"/>
      <c r="H310" s="136"/>
      <c r="I310" s="142"/>
      <c r="J310" s="176">
        <f>'Discharge Information'!F310</f>
        <v>0</v>
      </c>
      <c r="K310" s="87"/>
    </row>
    <row r="311" spans="1:11" ht="60" customHeight="1" x14ac:dyDescent="0.25">
      <c r="A311" s="119">
        <f t="shared" si="4"/>
        <v>299</v>
      </c>
      <c r="B311" s="116">
        <f>'Initial Client Information'!B311</f>
        <v>0</v>
      </c>
      <c r="C311" s="117">
        <f>'Initial Client Information'!C311</f>
        <v>0</v>
      </c>
      <c r="D311" s="118">
        <f>'Initial Client Information'!D311</f>
        <v>0</v>
      </c>
      <c r="E311" s="130">
        <f>'Initial Client Information'!E311</f>
        <v>0</v>
      </c>
      <c r="F311" s="140"/>
      <c r="G311" s="136"/>
      <c r="H311" s="136"/>
      <c r="I311" s="142"/>
      <c r="J311" s="176">
        <f>'Discharge Information'!F311</f>
        <v>0</v>
      </c>
      <c r="K311" s="87"/>
    </row>
    <row r="312" spans="1:11" ht="60" customHeight="1" x14ac:dyDescent="0.25">
      <c r="A312" s="119">
        <f t="shared" si="4"/>
        <v>300</v>
      </c>
      <c r="B312" s="116">
        <f>'Initial Client Information'!B312</f>
        <v>0</v>
      </c>
      <c r="C312" s="117">
        <f>'Initial Client Information'!C312</f>
        <v>0</v>
      </c>
      <c r="D312" s="118">
        <f>'Initial Client Information'!D312</f>
        <v>0</v>
      </c>
      <c r="E312" s="130">
        <f>'Initial Client Information'!E312</f>
        <v>0</v>
      </c>
      <c r="F312" s="140"/>
      <c r="G312" s="136"/>
      <c r="H312" s="136"/>
      <c r="I312" s="142"/>
      <c r="J312" s="176">
        <f>'Discharge Information'!F312</f>
        <v>0</v>
      </c>
      <c r="K312" s="87"/>
    </row>
    <row r="313" spans="1:11" ht="60" customHeight="1" x14ac:dyDescent="0.25">
      <c r="A313" s="119">
        <f t="shared" si="4"/>
        <v>301</v>
      </c>
      <c r="B313" s="116">
        <f>'Initial Client Information'!B313</f>
        <v>0</v>
      </c>
      <c r="C313" s="117">
        <f>'Initial Client Information'!C313</f>
        <v>0</v>
      </c>
      <c r="D313" s="118">
        <f>'Initial Client Information'!D313</f>
        <v>0</v>
      </c>
      <c r="E313" s="130">
        <f>'Initial Client Information'!E313</f>
        <v>0</v>
      </c>
      <c r="F313" s="140"/>
      <c r="G313" s="136"/>
      <c r="H313" s="136"/>
      <c r="I313" s="142"/>
      <c r="J313" s="176">
        <f>'Discharge Information'!F313</f>
        <v>0</v>
      </c>
      <c r="K313" s="87"/>
    </row>
    <row r="314" spans="1:11" ht="60" customHeight="1" x14ac:dyDescent="0.25">
      <c r="A314" s="119">
        <f t="shared" si="4"/>
        <v>302</v>
      </c>
      <c r="B314" s="116">
        <f>'Initial Client Information'!B314</f>
        <v>0</v>
      </c>
      <c r="C314" s="117">
        <f>'Initial Client Information'!C314</f>
        <v>0</v>
      </c>
      <c r="D314" s="118">
        <f>'Initial Client Information'!D314</f>
        <v>0</v>
      </c>
      <c r="E314" s="130">
        <f>'Initial Client Information'!E314</f>
        <v>0</v>
      </c>
      <c r="F314" s="140"/>
      <c r="G314" s="136"/>
      <c r="H314" s="136"/>
      <c r="I314" s="142"/>
      <c r="J314" s="176">
        <f>'Discharge Information'!F314</f>
        <v>0</v>
      </c>
      <c r="K314" s="87"/>
    </row>
    <row r="315" spans="1:11" ht="60" customHeight="1" x14ac:dyDescent="0.25">
      <c r="A315" s="119">
        <f t="shared" si="4"/>
        <v>303</v>
      </c>
      <c r="B315" s="116">
        <f>'Initial Client Information'!B315</f>
        <v>0</v>
      </c>
      <c r="C315" s="117">
        <f>'Initial Client Information'!C315</f>
        <v>0</v>
      </c>
      <c r="D315" s="118">
        <f>'Initial Client Information'!D315</f>
        <v>0</v>
      </c>
      <c r="E315" s="130">
        <f>'Initial Client Information'!E315</f>
        <v>0</v>
      </c>
      <c r="F315" s="140"/>
      <c r="G315" s="136"/>
      <c r="H315" s="136"/>
      <c r="I315" s="142"/>
      <c r="J315" s="176">
        <f>'Discharge Information'!F315</f>
        <v>0</v>
      </c>
      <c r="K315" s="87"/>
    </row>
    <row r="316" spans="1:11" ht="60" customHeight="1" x14ac:dyDescent="0.25">
      <c r="A316" s="119">
        <f t="shared" si="4"/>
        <v>304</v>
      </c>
      <c r="B316" s="116">
        <f>'Initial Client Information'!B316</f>
        <v>0</v>
      </c>
      <c r="C316" s="117">
        <f>'Initial Client Information'!C316</f>
        <v>0</v>
      </c>
      <c r="D316" s="118">
        <f>'Initial Client Information'!D316</f>
        <v>0</v>
      </c>
      <c r="E316" s="130">
        <f>'Initial Client Information'!E316</f>
        <v>0</v>
      </c>
      <c r="F316" s="140"/>
      <c r="G316" s="136"/>
      <c r="H316" s="136"/>
      <c r="I316" s="142"/>
      <c r="J316" s="176">
        <f>'Discharge Information'!F316</f>
        <v>0</v>
      </c>
      <c r="K316" s="87"/>
    </row>
    <row r="317" spans="1:11" ht="60" customHeight="1" x14ac:dyDescent="0.25">
      <c r="A317" s="119">
        <f t="shared" si="4"/>
        <v>305</v>
      </c>
      <c r="B317" s="116">
        <f>'Initial Client Information'!B317</f>
        <v>0</v>
      </c>
      <c r="C317" s="117">
        <f>'Initial Client Information'!C317</f>
        <v>0</v>
      </c>
      <c r="D317" s="118">
        <f>'Initial Client Information'!D317</f>
        <v>0</v>
      </c>
      <c r="E317" s="130">
        <f>'Initial Client Information'!E317</f>
        <v>0</v>
      </c>
      <c r="F317" s="140"/>
      <c r="G317" s="136"/>
      <c r="H317" s="136"/>
      <c r="I317" s="142"/>
      <c r="J317" s="176">
        <f>'Discharge Information'!F317</f>
        <v>0</v>
      </c>
      <c r="K317" s="87"/>
    </row>
    <row r="318" spans="1:11" ht="60" customHeight="1" x14ac:dyDescent="0.25">
      <c r="A318" s="119">
        <f t="shared" si="4"/>
        <v>306</v>
      </c>
      <c r="B318" s="116">
        <f>'Initial Client Information'!B318</f>
        <v>0</v>
      </c>
      <c r="C318" s="117">
        <f>'Initial Client Information'!C318</f>
        <v>0</v>
      </c>
      <c r="D318" s="118">
        <f>'Initial Client Information'!D318</f>
        <v>0</v>
      </c>
      <c r="E318" s="130">
        <f>'Initial Client Information'!E318</f>
        <v>0</v>
      </c>
      <c r="F318" s="140"/>
      <c r="G318" s="136"/>
      <c r="H318" s="136"/>
      <c r="I318" s="142"/>
      <c r="J318" s="176">
        <f>'Discharge Information'!F318</f>
        <v>0</v>
      </c>
      <c r="K318" s="87"/>
    </row>
    <row r="319" spans="1:11" ht="60" customHeight="1" x14ac:dyDescent="0.25">
      <c r="A319" s="119">
        <f t="shared" si="4"/>
        <v>307</v>
      </c>
      <c r="B319" s="116">
        <f>'Initial Client Information'!B319</f>
        <v>0</v>
      </c>
      <c r="C319" s="117">
        <f>'Initial Client Information'!C319</f>
        <v>0</v>
      </c>
      <c r="D319" s="118">
        <f>'Initial Client Information'!D319</f>
        <v>0</v>
      </c>
      <c r="E319" s="130">
        <f>'Initial Client Information'!E319</f>
        <v>0</v>
      </c>
      <c r="F319" s="140"/>
      <c r="G319" s="136"/>
      <c r="H319" s="136"/>
      <c r="I319" s="142"/>
      <c r="J319" s="176">
        <f>'Discharge Information'!F319</f>
        <v>0</v>
      </c>
      <c r="K319" s="87"/>
    </row>
    <row r="320" spans="1:11" ht="60" customHeight="1" x14ac:dyDescent="0.25">
      <c r="A320" s="119">
        <f t="shared" si="4"/>
        <v>308</v>
      </c>
      <c r="B320" s="116">
        <f>'Initial Client Information'!B320</f>
        <v>0</v>
      </c>
      <c r="C320" s="117">
        <f>'Initial Client Information'!C320</f>
        <v>0</v>
      </c>
      <c r="D320" s="118">
        <f>'Initial Client Information'!D320</f>
        <v>0</v>
      </c>
      <c r="E320" s="130">
        <f>'Initial Client Information'!E320</f>
        <v>0</v>
      </c>
      <c r="F320" s="140"/>
      <c r="G320" s="136"/>
      <c r="H320" s="136"/>
      <c r="I320" s="142"/>
      <c r="J320" s="176">
        <f>'Discharge Information'!F320</f>
        <v>0</v>
      </c>
      <c r="K320" s="87"/>
    </row>
    <row r="321" spans="1:11" ht="60" customHeight="1" x14ac:dyDescent="0.25">
      <c r="A321" s="119">
        <f t="shared" si="4"/>
        <v>309</v>
      </c>
      <c r="B321" s="116">
        <f>'Initial Client Information'!B321</f>
        <v>0</v>
      </c>
      <c r="C321" s="117">
        <f>'Initial Client Information'!C321</f>
        <v>0</v>
      </c>
      <c r="D321" s="118">
        <f>'Initial Client Information'!D321</f>
        <v>0</v>
      </c>
      <c r="E321" s="130">
        <f>'Initial Client Information'!E321</f>
        <v>0</v>
      </c>
      <c r="F321" s="140"/>
      <c r="G321" s="136"/>
      <c r="H321" s="136"/>
      <c r="I321" s="142"/>
      <c r="J321" s="176">
        <f>'Discharge Information'!F321</f>
        <v>0</v>
      </c>
      <c r="K321" s="87"/>
    </row>
    <row r="322" spans="1:11" ht="60" customHeight="1" x14ac:dyDescent="0.25">
      <c r="A322" s="119">
        <f t="shared" si="4"/>
        <v>310</v>
      </c>
      <c r="B322" s="116">
        <f>'Initial Client Information'!B322</f>
        <v>0</v>
      </c>
      <c r="C322" s="117">
        <f>'Initial Client Information'!C322</f>
        <v>0</v>
      </c>
      <c r="D322" s="118">
        <f>'Initial Client Information'!D322</f>
        <v>0</v>
      </c>
      <c r="E322" s="130">
        <f>'Initial Client Information'!E322</f>
        <v>0</v>
      </c>
      <c r="F322" s="140"/>
      <c r="G322" s="136"/>
      <c r="H322" s="136"/>
      <c r="I322" s="142"/>
      <c r="J322" s="176">
        <f>'Discharge Information'!F322</f>
        <v>0</v>
      </c>
      <c r="K322" s="87"/>
    </row>
    <row r="323" spans="1:11" ht="60" customHeight="1" x14ac:dyDescent="0.25">
      <c r="A323" s="119">
        <f t="shared" si="4"/>
        <v>311</v>
      </c>
      <c r="B323" s="116">
        <f>'Initial Client Information'!B323</f>
        <v>0</v>
      </c>
      <c r="C323" s="117">
        <f>'Initial Client Information'!C323</f>
        <v>0</v>
      </c>
      <c r="D323" s="118">
        <f>'Initial Client Information'!D323</f>
        <v>0</v>
      </c>
      <c r="E323" s="130">
        <f>'Initial Client Information'!E323</f>
        <v>0</v>
      </c>
      <c r="F323" s="140"/>
      <c r="G323" s="136"/>
      <c r="H323" s="136"/>
      <c r="I323" s="142"/>
      <c r="J323" s="176">
        <f>'Discharge Information'!F323</f>
        <v>0</v>
      </c>
      <c r="K323" s="87"/>
    </row>
    <row r="324" spans="1:11" ht="60" customHeight="1" x14ac:dyDescent="0.25">
      <c r="A324" s="119">
        <f t="shared" si="4"/>
        <v>312</v>
      </c>
      <c r="B324" s="116">
        <f>'Initial Client Information'!B324</f>
        <v>0</v>
      </c>
      <c r="C324" s="117">
        <f>'Initial Client Information'!C324</f>
        <v>0</v>
      </c>
      <c r="D324" s="118">
        <f>'Initial Client Information'!D324</f>
        <v>0</v>
      </c>
      <c r="E324" s="130">
        <f>'Initial Client Information'!E324</f>
        <v>0</v>
      </c>
      <c r="F324" s="140"/>
      <c r="G324" s="136"/>
      <c r="H324" s="136"/>
      <c r="I324" s="142"/>
      <c r="J324" s="176">
        <f>'Discharge Information'!F324</f>
        <v>0</v>
      </c>
      <c r="K324" s="87"/>
    </row>
    <row r="325" spans="1:11" ht="60" customHeight="1" x14ac:dyDescent="0.25">
      <c r="A325" s="119">
        <f t="shared" si="4"/>
        <v>313</v>
      </c>
      <c r="B325" s="116">
        <f>'Initial Client Information'!B325</f>
        <v>0</v>
      </c>
      <c r="C325" s="117">
        <f>'Initial Client Information'!C325</f>
        <v>0</v>
      </c>
      <c r="D325" s="118">
        <f>'Initial Client Information'!D325</f>
        <v>0</v>
      </c>
      <c r="E325" s="130">
        <f>'Initial Client Information'!E325</f>
        <v>0</v>
      </c>
      <c r="F325" s="140"/>
      <c r="G325" s="136"/>
      <c r="H325" s="136"/>
      <c r="I325" s="142"/>
      <c r="J325" s="176">
        <f>'Discharge Information'!F325</f>
        <v>0</v>
      </c>
      <c r="K325" s="87"/>
    </row>
    <row r="326" spans="1:11" ht="60" customHeight="1" x14ac:dyDescent="0.25">
      <c r="A326" s="119">
        <f t="shared" si="4"/>
        <v>314</v>
      </c>
      <c r="B326" s="116">
        <f>'Initial Client Information'!B326</f>
        <v>0</v>
      </c>
      <c r="C326" s="117">
        <f>'Initial Client Information'!C326</f>
        <v>0</v>
      </c>
      <c r="D326" s="118">
        <f>'Initial Client Information'!D326</f>
        <v>0</v>
      </c>
      <c r="E326" s="130">
        <f>'Initial Client Information'!E326</f>
        <v>0</v>
      </c>
      <c r="F326" s="140"/>
      <c r="G326" s="136"/>
      <c r="H326" s="136"/>
      <c r="I326" s="142"/>
      <c r="J326" s="176">
        <f>'Discharge Information'!F326</f>
        <v>0</v>
      </c>
      <c r="K326" s="87"/>
    </row>
    <row r="327" spans="1:11" ht="60" customHeight="1" x14ac:dyDescent="0.25">
      <c r="A327" s="119">
        <f t="shared" si="4"/>
        <v>315</v>
      </c>
      <c r="B327" s="116">
        <f>'Initial Client Information'!B327</f>
        <v>0</v>
      </c>
      <c r="C327" s="117">
        <f>'Initial Client Information'!C327</f>
        <v>0</v>
      </c>
      <c r="D327" s="118">
        <f>'Initial Client Information'!D327</f>
        <v>0</v>
      </c>
      <c r="E327" s="130">
        <f>'Initial Client Information'!E327</f>
        <v>0</v>
      </c>
      <c r="F327" s="140"/>
      <c r="G327" s="136"/>
      <c r="H327" s="136"/>
      <c r="I327" s="142"/>
      <c r="J327" s="176">
        <f>'Discharge Information'!F327</f>
        <v>0</v>
      </c>
      <c r="K327" s="87"/>
    </row>
    <row r="328" spans="1:11" ht="60" customHeight="1" x14ac:dyDescent="0.25">
      <c r="A328" s="119">
        <f t="shared" si="4"/>
        <v>316</v>
      </c>
      <c r="B328" s="116">
        <f>'Initial Client Information'!B328</f>
        <v>0</v>
      </c>
      <c r="C328" s="117">
        <f>'Initial Client Information'!C328</f>
        <v>0</v>
      </c>
      <c r="D328" s="118">
        <f>'Initial Client Information'!D328</f>
        <v>0</v>
      </c>
      <c r="E328" s="130">
        <f>'Initial Client Information'!E328</f>
        <v>0</v>
      </c>
      <c r="F328" s="140"/>
      <c r="G328" s="136"/>
      <c r="H328" s="136"/>
      <c r="I328" s="142"/>
      <c r="J328" s="176">
        <f>'Discharge Information'!F328</f>
        <v>0</v>
      </c>
      <c r="K328" s="87"/>
    </row>
    <row r="329" spans="1:11" ht="60" customHeight="1" x14ac:dyDescent="0.25">
      <c r="A329" s="119">
        <f t="shared" si="4"/>
        <v>317</v>
      </c>
      <c r="B329" s="116">
        <f>'Initial Client Information'!B329</f>
        <v>0</v>
      </c>
      <c r="C329" s="117">
        <f>'Initial Client Information'!C329</f>
        <v>0</v>
      </c>
      <c r="D329" s="118">
        <f>'Initial Client Information'!D329</f>
        <v>0</v>
      </c>
      <c r="E329" s="130">
        <f>'Initial Client Information'!E329</f>
        <v>0</v>
      </c>
      <c r="F329" s="140"/>
      <c r="G329" s="136"/>
      <c r="H329" s="136"/>
      <c r="I329" s="142"/>
      <c r="J329" s="176">
        <f>'Discharge Information'!F329</f>
        <v>0</v>
      </c>
      <c r="K329" s="87"/>
    </row>
    <row r="330" spans="1:11" ht="60" customHeight="1" x14ac:dyDescent="0.25">
      <c r="A330" s="119">
        <f t="shared" si="4"/>
        <v>318</v>
      </c>
      <c r="B330" s="116">
        <f>'Initial Client Information'!B330</f>
        <v>0</v>
      </c>
      <c r="C330" s="117">
        <f>'Initial Client Information'!C330</f>
        <v>0</v>
      </c>
      <c r="D330" s="118">
        <f>'Initial Client Information'!D330</f>
        <v>0</v>
      </c>
      <c r="E330" s="130">
        <f>'Initial Client Information'!E330</f>
        <v>0</v>
      </c>
      <c r="F330" s="140"/>
      <c r="G330" s="136"/>
      <c r="H330" s="136"/>
      <c r="I330" s="142"/>
      <c r="J330" s="176">
        <f>'Discharge Information'!F330</f>
        <v>0</v>
      </c>
      <c r="K330" s="87"/>
    </row>
    <row r="331" spans="1:11" ht="60" customHeight="1" x14ac:dyDescent="0.25">
      <c r="A331" s="119">
        <f t="shared" si="4"/>
        <v>319</v>
      </c>
      <c r="B331" s="116">
        <f>'Initial Client Information'!B331</f>
        <v>0</v>
      </c>
      <c r="C331" s="117">
        <f>'Initial Client Information'!C331</f>
        <v>0</v>
      </c>
      <c r="D331" s="118">
        <f>'Initial Client Information'!D331</f>
        <v>0</v>
      </c>
      <c r="E331" s="130">
        <f>'Initial Client Information'!E331</f>
        <v>0</v>
      </c>
      <c r="F331" s="140"/>
      <c r="G331" s="136"/>
      <c r="H331" s="136"/>
      <c r="I331" s="142"/>
      <c r="J331" s="176">
        <f>'Discharge Information'!F331</f>
        <v>0</v>
      </c>
      <c r="K331" s="87"/>
    </row>
    <row r="332" spans="1:11" ht="60" customHeight="1" x14ac:dyDescent="0.25">
      <c r="A332" s="119">
        <f t="shared" si="4"/>
        <v>320</v>
      </c>
      <c r="B332" s="116">
        <f>'Initial Client Information'!B332</f>
        <v>0</v>
      </c>
      <c r="C332" s="117">
        <f>'Initial Client Information'!C332</f>
        <v>0</v>
      </c>
      <c r="D332" s="118">
        <f>'Initial Client Information'!D332</f>
        <v>0</v>
      </c>
      <c r="E332" s="130">
        <f>'Initial Client Information'!E332</f>
        <v>0</v>
      </c>
      <c r="F332" s="140"/>
      <c r="G332" s="136"/>
      <c r="H332" s="136"/>
      <c r="I332" s="142"/>
      <c r="J332" s="176">
        <f>'Discharge Information'!F332</f>
        <v>0</v>
      </c>
      <c r="K332" s="87"/>
    </row>
    <row r="333" spans="1:11" ht="60" customHeight="1" x14ac:dyDescent="0.25">
      <c r="A333" s="119">
        <f t="shared" si="4"/>
        <v>321</v>
      </c>
      <c r="B333" s="116">
        <f>'Initial Client Information'!B333</f>
        <v>0</v>
      </c>
      <c r="C333" s="117">
        <f>'Initial Client Information'!C333</f>
        <v>0</v>
      </c>
      <c r="D333" s="118">
        <f>'Initial Client Information'!D333</f>
        <v>0</v>
      </c>
      <c r="E333" s="130">
        <f>'Initial Client Information'!E333</f>
        <v>0</v>
      </c>
      <c r="F333" s="140"/>
      <c r="G333" s="136"/>
      <c r="H333" s="136"/>
      <c r="I333" s="142"/>
      <c r="J333" s="176">
        <f>'Discharge Information'!F333</f>
        <v>0</v>
      </c>
      <c r="K333" s="87"/>
    </row>
    <row r="334" spans="1:11" ht="60" customHeight="1" x14ac:dyDescent="0.25">
      <c r="A334" s="119">
        <f t="shared" ref="A334:A397" si="5">ROW(A322)</f>
        <v>322</v>
      </c>
      <c r="B334" s="116">
        <f>'Initial Client Information'!B334</f>
        <v>0</v>
      </c>
      <c r="C334" s="117">
        <f>'Initial Client Information'!C334</f>
        <v>0</v>
      </c>
      <c r="D334" s="118">
        <f>'Initial Client Information'!D334</f>
        <v>0</v>
      </c>
      <c r="E334" s="130">
        <f>'Initial Client Information'!E334</f>
        <v>0</v>
      </c>
      <c r="F334" s="140"/>
      <c r="G334" s="136"/>
      <c r="H334" s="136"/>
      <c r="I334" s="142"/>
      <c r="J334" s="176">
        <f>'Discharge Information'!F334</f>
        <v>0</v>
      </c>
      <c r="K334" s="87"/>
    </row>
    <row r="335" spans="1:11" ht="60" customHeight="1" x14ac:dyDescent="0.25">
      <c r="A335" s="119">
        <f t="shared" si="5"/>
        <v>323</v>
      </c>
      <c r="B335" s="116">
        <f>'Initial Client Information'!B335</f>
        <v>0</v>
      </c>
      <c r="C335" s="117">
        <f>'Initial Client Information'!C335</f>
        <v>0</v>
      </c>
      <c r="D335" s="118">
        <f>'Initial Client Information'!D335</f>
        <v>0</v>
      </c>
      <c r="E335" s="130">
        <f>'Initial Client Information'!E335</f>
        <v>0</v>
      </c>
      <c r="F335" s="140"/>
      <c r="G335" s="136"/>
      <c r="H335" s="136"/>
      <c r="I335" s="142"/>
      <c r="J335" s="176">
        <f>'Discharge Information'!F335</f>
        <v>0</v>
      </c>
      <c r="K335" s="87"/>
    </row>
    <row r="336" spans="1:11" ht="60" customHeight="1" x14ac:dyDescent="0.25">
      <c r="A336" s="119">
        <f t="shared" si="5"/>
        <v>324</v>
      </c>
      <c r="B336" s="116">
        <f>'Initial Client Information'!B336</f>
        <v>0</v>
      </c>
      <c r="C336" s="117">
        <f>'Initial Client Information'!C336</f>
        <v>0</v>
      </c>
      <c r="D336" s="118">
        <f>'Initial Client Information'!D336</f>
        <v>0</v>
      </c>
      <c r="E336" s="130">
        <f>'Initial Client Information'!E336</f>
        <v>0</v>
      </c>
      <c r="F336" s="140"/>
      <c r="G336" s="136"/>
      <c r="H336" s="136"/>
      <c r="I336" s="142"/>
      <c r="J336" s="176">
        <f>'Discharge Information'!F336</f>
        <v>0</v>
      </c>
      <c r="K336" s="87"/>
    </row>
    <row r="337" spans="1:11" ht="60" customHeight="1" x14ac:dyDescent="0.25">
      <c r="A337" s="119">
        <f t="shared" si="5"/>
        <v>325</v>
      </c>
      <c r="B337" s="116">
        <f>'Initial Client Information'!B337</f>
        <v>0</v>
      </c>
      <c r="C337" s="117">
        <f>'Initial Client Information'!C337</f>
        <v>0</v>
      </c>
      <c r="D337" s="118">
        <f>'Initial Client Information'!D337</f>
        <v>0</v>
      </c>
      <c r="E337" s="130">
        <f>'Initial Client Information'!E337</f>
        <v>0</v>
      </c>
      <c r="F337" s="140"/>
      <c r="G337" s="136"/>
      <c r="H337" s="136"/>
      <c r="I337" s="142"/>
      <c r="J337" s="176">
        <f>'Discharge Information'!F337</f>
        <v>0</v>
      </c>
      <c r="K337" s="87"/>
    </row>
    <row r="338" spans="1:11" ht="60" customHeight="1" x14ac:dyDescent="0.25">
      <c r="A338" s="119">
        <f t="shared" si="5"/>
        <v>326</v>
      </c>
      <c r="B338" s="116">
        <f>'Initial Client Information'!B338</f>
        <v>0</v>
      </c>
      <c r="C338" s="117">
        <f>'Initial Client Information'!C338</f>
        <v>0</v>
      </c>
      <c r="D338" s="118">
        <f>'Initial Client Information'!D338</f>
        <v>0</v>
      </c>
      <c r="E338" s="130">
        <f>'Initial Client Information'!E338</f>
        <v>0</v>
      </c>
      <c r="F338" s="140"/>
      <c r="G338" s="136"/>
      <c r="H338" s="136"/>
      <c r="I338" s="142"/>
      <c r="J338" s="176">
        <f>'Discharge Information'!F338</f>
        <v>0</v>
      </c>
      <c r="K338" s="87"/>
    </row>
    <row r="339" spans="1:11" ht="60" customHeight="1" x14ac:dyDescent="0.25">
      <c r="A339" s="119">
        <f t="shared" si="5"/>
        <v>327</v>
      </c>
      <c r="B339" s="116">
        <f>'Initial Client Information'!B339</f>
        <v>0</v>
      </c>
      <c r="C339" s="117">
        <f>'Initial Client Information'!C339</f>
        <v>0</v>
      </c>
      <c r="D339" s="118">
        <f>'Initial Client Information'!D339</f>
        <v>0</v>
      </c>
      <c r="E339" s="130">
        <f>'Initial Client Information'!E339</f>
        <v>0</v>
      </c>
      <c r="F339" s="140"/>
      <c r="G339" s="136"/>
      <c r="H339" s="136"/>
      <c r="I339" s="142"/>
      <c r="J339" s="176">
        <f>'Discharge Information'!F339</f>
        <v>0</v>
      </c>
      <c r="K339" s="87"/>
    </row>
    <row r="340" spans="1:11" ht="60" customHeight="1" x14ac:dyDescent="0.25">
      <c r="A340" s="119">
        <f t="shared" si="5"/>
        <v>328</v>
      </c>
      <c r="B340" s="116">
        <f>'Initial Client Information'!B340</f>
        <v>0</v>
      </c>
      <c r="C340" s="117">
        <f>'Initial Client Information'!C340</f>
        <v>0</v>
      </c>
      <c r="D340" s="118">
        <f>'Initial Client Information'!D340</f>
        <v>0</v>
      </c>
      <c r="E340" s="130">
        <f>'Initial Client Information'!E340</f>
        <v>0</v>
      </c>
      <c r="F340" s="140"/>
      <c r="G340" s="136"/>
      <c r="H340" s="136"/>
      <c r="I340" s="142"/>
      <c r="J340" s="176">
        <f>'Discharge Information'!F340</f>
        <v>0</v>
      </c>
      <c r="K340" s="87"/>
    </row>
    <row r="341" spans="1:11" ht="60" customHeight="1" x14ac:dyDescent="0.25">
      <c r="A341" s="119">
        <f t="shared" si="5"/>
        <v>329</v>
      </c>
      <c r="B341" s="116">
        <f>'Initial Client Information'!B341</f>
        <v>0</v>
      </c>
      <c r="C341" s="117">
        <f>'Initial Client Information'!C341</f>
        <v>0</v>
      </c>
      <c r="D341" s="118">
        <f>'Initial Client Information'!D341</f>
        <v>0</v>
      </c>
      <c r="E341" s="130">
        <f>'Initial Client Information'!E341</f>
        <v>0</v>
      </c>
      <c r="F341" s="140"/>
      <c r="G341" s="136"/>
      <c r="H341" s="136"/>
      <c r="I341" s="142"/>
      <c r="J341" s="176">
        <f>'Discharge Information'!F341</f>
        <v>0</v>
      </c>
      <c r="K341" s="87"/>
    </row>
    <row r="342" spans="1:11" ht="60" customHeight="1" x14ac:dyDescent="0.25">
      <c r="A342" s="119">
        <f t="shared" si="5"/>
        <v>330</v>
      </c>
      <c r="B342" s="116">
        <f>'Initial Client Information'!B342</f>
        <v>0</v>
      </c>
      <c r="C342" s="117">
        <f>'Initial Client Information'!C342</f>
        <v>0</v>
      </c>
      <c r="D342" s="118">
        <f>'Initial Client Information'!D342</f>
        <v>0</v>
      </c>
      <c r="E342" s="130">
        <f>'Initial Client Information'!E342</f>
        <v>0</v>
      </c>
      <c r="F342" s="140"/>
      <c r="G342" s="136"/>
      <c r="H342" s="136"/>
      <c r="I342" s="142"/>
      <c r="J342" s="176">
        <f>'Discharge Information'!F342</f>
        <v>0</v>
      </c>
      <c r="K342" s="87"/>
    </row>
    <row r="343" spans="1:11" ht="60" customHeight="1" x14ac:dyDescent="0.25">
      <c r="A343" s="119">
        <f t="shared" si="5"/>
        <v>331</v>
      </c>
      <c r="B343" s="116">
        <f>'Initial Client Information'!B343</f>
        <v>0</v>
      </c>
      <c r="C343" s="117">
        <f>'Initial Client Information'!C343</f>
        <v>0</v>
      </c>
      <c r="D343" s="118">
        <f>'Initial Client Information'!D343</f>
        <v>0</v>
      </c>
      <c r="E343" s="130">
        <f>'Initial Client Information'!E343</f>
        <v>0</v>
      </c>
      <c r="F343" s="140"/>
      <c r="G343" s="136"/>
      <c r="H343" s="136"/>
      <c r="I343" s="142"/>
      <c r="J343" s="176">
        <f>'Discharge Information'!F343</f>
        <v>0</v>
      </c>
      <c r="K343" s="87"/>
    </row>
    <row r="344" spans="1:11" ht="60" customHeight="1" x14ac:dyDescent="0.25">
      <c r="A344" s="119">
        <f t="shared" si="5"/>
        <v>332</v>
      </c>
      <c r="B344" s="116">
        <f>'Initial Client Information'!B344</f>
        <v>0</v>
      </c>
      <c r="C344" s="117">
        <f>'Initial Client Information'!C344</f>
        <v>0</v>
      </c>
      <c r="D344" s="118">
        <f>'Initial Client Information'!D344</f>
        <v>0</v>
      </c>
      <c r="E344" s="130">
        <f>'Initial Client Information'!E344</f>
        <v>0</v>
      </c>
      <c r="F344" s="140"/>
      <c r="G344" s="136"/>
      <c r="H344" s="136"/>
      <c r="I344" s="142"/>
      <c r="J344" s="176">
        <f>'Discharge Information'!F344</f>
        <v>0</v>
      </c>
      <c r="K344" s="87"/>
    </row>
    <row r="345" spans="1:11" ht="60" customHeight="1" x14ac:dyDescent="0.25">
      <c r="A345" s="119">
        <f t="shared" si="5"/>
        <v>333</v>
      </c>
      <c r="B345" s="116">
        <f>'Initial Client Information'!B345</f>
        <v>0</v>
      </c>
      <c r="C345" s="117">
        <f>'Initial Client Information'!C345</f>
        <v>0</v>
      </c>
      <c r="D345" s="118">
        <f>'Initial Client Information'!D345</f>
        <v>0</v>
      </c>
      <c r="E345" s="130">
        <f>'Initial Client Information'!E345</f>
        <v>0</v>
      </c>
      <c r="F345" s="140"/>
      <c r="G345" s="136"/>
      <c r="H345" s="136"/>
      <c r="I345" s="142"/>
      <c r="J345" s="176">
        <f>'Discharge Information'!F345</f>
        <v>0</v>
      </c>
      <c r="K345" s="87"/>
    </row>
    <row r="346" spans="1:11" ht="60" customHeight="1" x14ac:dyDescent="0.25">
      <c r="A346" s="119">
        <f t="shared" si="5"/>
        <v>334</v>
      </c>
      <c r="B346" s="116">
        <f>'Initial Client Information'!B346</f>
        <v>0</v>
      </c>
      <c r="C346" s="117">
        <f>'Initial Client Information'!C346</f>
        <v>0</v>
      </c>
      <c r="D346" s="118">
        <f>'Initial Client Information'!D346</f>
        <v>0</v>
      </c>
      <c r="E346" s="130">
        <f>'Initial Client Information'!E346</f>
        <v>0</v>
      </c>
      <c r="F346" s="140"/>
      <c r="G346" s="136"/>
      <c r="H346" s="136"/>
      <c r="I346" s="142"/>
      <c r="J346" s="176">
        <f>'Discharge Information'!F346</f>
        <v>0</v>
      </c>
      <c r="K346" s="87"/>
    </row>
    <row r="347" spans="1:11" ht="60" customHeight="1" x14ac:dyDescent="0.25">
      <c r="A347" s="119">
        <f t="shared" si="5"/>
        <v>335</v>
      </c>
      <c r="B347" s="116">
        <f>'Initial Client Information'!B347</f>
        <v>0</v>
      </c>
      <c r="C347" s="117">
        <f>'Initial Client Information'!C347</f>
        <v>0</v>
      </c>
      <c r="D347" s="118">
        <f>'Initial Client Information'!D347</f>
        <v>0</v>
      </c>
      <c r="E347" s="130">
        <f>'Initial Client Information'!E347</f>
        <v>0</v>
      </c>
      <c r="F347" s="140"/>
      <c r="G347" s="136"/>
      <c r="H347" s="136"/>
      <c r="I347" s="142"/>
      <c r="J347" s="176">
        <f>'Discharge Information'!F347</f>
        <v>0</v>
      </c>
      <c r="K347" s="87"/>
    </row>
    <row r="348" spans="1:11" ht="60" customHeight="1" x14ac:dyDescent="0.25">
      <c r="A348" s="119">
        <f t="shared" si="5"/>
        <v>336</v>
      </c>
      <c r="B348" s="116">
        <f>'Initial Client Information'!B348</f>
        <v>0</v>
      </c>
      <c r="C348" s="117">
        <f>'Initial Client Information'!C348</f>
        <v>0</v>
      </c>
      <c r="D348" s="118">
        <f>'Initial Client Information'!D348</f>
        <v>0</v>
      </c>
      <c r="E348" s="130">
        <f>'Initial Client Information'!E348</f>
        <v>0</v>
      </c>
      <c r="F348" s="140"/>
      <c r="G348" s="136"/>
      <c r="H348" s="136"/>
      <c r="I348" s="142"/>
      <c r="J348" s="176">
        <f>'Discharge Information'!F348</f>
        <v>0</v>
      </c>
      <c r="K348" s="87"/>
    </row>
    <row r="349" spans="1:11" ht="60" customHeight="1" x14ac:dyDescent="0.25">
      <c r="A349" s="119">
        <f t="shared" si="5"/>
        <v>337</v>
      </c>
      <c r="B349" s="116">
        <f>'Initial Client Information'!B349</f>
        <v>0</v>
      </c>
      <c r="C349" s="117">
        <f>'Initial Client Information'!C349</f>
        <v>0</v>
      </c>
      <c r="D349" s="118">
        <f>'Initial Client Information'!D349</f>
        <v>0</v>
      </c>
      <c r="E349" s="130">
        <f>'Initial Client Information'!E349</f>
        <v>0</v>
      </c>
      <c r="F349" s="140"/>
      <c r="G349" s="136"/>
      <c r="H349" s="136"/>
      <c r="I349" s="142"/>
      <c r="J349" s="176">
        <f>'Discharge Information'!F349</f>
        <v>0</v>
      </c>
      <c r="K349" s="87"/>
    </row>
    <row r="350" spans="1:11" ht="60" customHeight="1" x14ac:dyDescent="0.25">
      <c r="A350" s="119">
        <f t="shared" si="5"/>
        <v>338</v>
      </c>
      <c r="B350" s="116">
        <f>'Initial Client Information'!B350</f>
        <v>0</v>
      </c>
      <c r="C350" s="117">
        <f>'Initial Client Information'!C350</f>
        <v>0</v>
      </c>
      <c r="D350" s="118">
        <f>'Initial Client Information'!D350</f>
        <v>0</v>
      </c>
      <c r="E350" s="130">
        <f>'Initial Client Information'!E350</f>
        <v>0</v>
      </c>
      <c r="F350" s="140"/>
      <c r="G350" s="136"/>
      <c r="H350" s="136"/>
      <c r="I350" s="142"/>
      <c r="J350" s="176">
        <f>'Discharge Information'!F350</f>
        <v>0</v>
      </c>
      <c r="K350" s="87"/>
    </row>
    <row r="351" spans="1:11" ht="60" customHeight="1" x14ac:dyDescent="0.25">
      <c r="A351" s="119">
        <f t="shared" si="5"/>
        <v>339</v>
      </c>
      <c r="B351" s="116">
        <f>'Initial Client Information'!B351</f>
        <v>0</v>
      </c>
      <c r="C351" s="117">
        <f>'Initial Client Information'!C351</f>
        <v>0</v>
      </c>
      <c r="D351" s="118">
        <f>'Initial Client Information'!D351</f>
        <v>0</v>
      </c>
      <c r="E351" s="130">
        <f>'Initial Client Information'!E351</f>
        <v>0</v>
      </c>
      <c r="F351" s="140"/>
      <c r="G351" s="136"/>
      <c r="H351" s="136"/>
      <c r="I351" s="142"/>
      <c r="J351" s="176">
        <f>'Discharge Information'!F351</f>
        <v>0</v>
      </c>
      <c r="K351" s="87"/>
    </row>
    <row r="352" spans="1:11" ht="60" customHeight="1" x14ac:dyDescent="0.25">
      <c r="A352" s="119">
        <f t="shared" si="5"/>
        <v>340</v>
      </c>
      <c r="B352" s="116">
        <f>'Initial Client Information'!B352</f>
        <v>0</v>
      </c>
      <c r="C352" s="117">
        <f>'Initial Client Information'!C352</f>
        <v>0</v>
      </c>
      <c r="D352" s="118">
        <f>'Initial Client Information'!D352</f>
        <v>0</v>
      </c>
      <c r="E352" s="130">
        <f>'Initial Client Information'!E352</f>
        <v>0</v>
      </c>
      <c r="F352" s="140"/>
      <c r="G352" s="136"/>
      <c r="H352" s="136"/>
      <c r="I352" s="142"/>
      <c r="J352" s="176">
        <f>'Discharge Information'!F352</f>
        <v>0</v>
      </c>
      <c r="K352" s="87"/>
    </row>
    <row r="353" spans="1:11" ht="60" customHeight="1" x14ac:dyDescent="0.25">
      <c r="A353" s="119">
        <f t="shared" si="5"/>
        <v>341</v>
      </c>
      <c r="B353" s="116">
        <f>'Initial Client Information'!B353</f>
        <v>0</v>
      </c>
      <c r="C353" s="117">
        <f>'Initial Client Information'!C353</f>
        <v>0</v>
      </c>
      <c r="D353" s="118">
        <f>'Initial Client Information'!D353</f>
        <v>0</v>
      </c>
      <c r="E353" s="130">
        <f>'Initial Client Information'!E353</f>
        <v>0</v>
      </c>
      <c r="F353" s="140"/>
      <c r="G353" s="136"/>
      <c r="H353" s="136"/>
      <c r="I353" s="142"/>
      <c r="J353" s="176">
        <f>'Discharge Information'!F353</f>
        <v>0</v>
      </c>
      <c r="K353" s="87"/>
    </row>
    <row r="354" spans="1:11" ht="60" customHeight="1" x14ac:dyDescent="0.25">
      <c r="A354" s="119">
        <f t="shared" si="5"/>
        <v>342</v>
      </c>
      <c r="B354" s="116">
        <f>'Initial Client Information'!B354</f>
        <v>0</v>
      </c>
      <c r="C354" s="117">
        <f>'Initial Client Information'!C354</f>
        <v>0</v>
      </c>
      <c r="D354" s="118">
        <f>'Initial Client Information'!D354</f>
        <v>0</v>
      </c>
      <c r="E354" s="130">
        <f>'Initial Client Information'!E354</f>
        <v>0</v>
      </c>
      <c r="F354" s="140"/>
      <c r="G354" s="136"/>
      <c r="H354" s="136"/>
      <c r="I354" s="142"/>
      <c r="J354" s="176">
        <f>'Discharge Information'!F354</f>
        <v>0</v>
      </c>
      <c r="K354" s="87"/>
    </row>
    <row r="355" spans="1:11" ht="60" customHeight="1" x14ac:dyDescent="0.25">
      <c r="A355" s="119">
        <f t="shared" si="5"/>
        <v>343</v>
      </c>
      <c r="B355" s="116">
        <f>'Initial Client Information'!B355</f>
        <v>0</v>
      </c>
      <c r="C355" s="117">
        <f>'Initial Client Information'!C355</f>
        <v>0</v>
      </c>
      <c r="D355" s="118">
        <f>'Initial Client Information'!D355</f>
        <v>0</v>
      </c>
      <c r="E355" s="130">
        <f>'Initial Client Information'!E355</f>
        <v>0</v>
      </c>
      <c r="F355" s="140"/>
      <c r="G355" s="136"/>
      <c r="H355" s="136"/>
      <c r="I355" s="142"/>
      <c r="J355" s="176">
        <f>'Discharge Information'!F355</f>
        <v>0</v>
      </c>
      <c r="K355" s="87"/>
    </row>
    <row r="356" spans="1:11" ht="60" customHeight="1" x14ac:dyDescent="0.25">
      <c r="A356" s="119">
        <f t="shared" si="5"/>
        <v>344</v>
      </c>
      <c r="B356" s="116">
        <f>'Initial Client Information'!B356</f>
        <v>0</v>
      </c>
      <c r="C356" s="117">
        <f>'Initial Client Information'!C356</f>
        <v>0</v>
      </c>
      <c r="D356" s="118">
        <f>'Initial Client Information'!D356</f>
        <v>0</v>
      </c>
      <c r="E356" s="130">
        <f>'Initial Client Information'!E356</f>
        <v>0</v>
      </c>
      <c r="F356" s="140"/>
      <c r="G356" s="136"/>
      <c r="H356" s="136"/>
      <c r="I356" s="142"/>
      <c r="J356" s="176">
        <f>'Discharge Information'!F356</f>
        <v>0</v>
      </c>
      <c r="K356" s="87"/>
    </row>
    <row r="357" spans="1:11" ht="60" customHeight="1" x14ac:dyDescent="0.25">
      <c r="A357" s="119">
        <f t="shared" si="5"/>
        <v>345</v>
      </c>
      <c r="B357" s="116">
        <f>'Initial Client Information'!B357</f>
        <v>0</v>
      </c>
      <c r="C357" s="117">
        <f>'Initial Client Information'!C357</f>
        <v>0</v>
      </c>
      <c r="D357" s="118">
        <f>'Initial Client Information'!D357</f>
        <v>0</v>
      </c>
      <c r="E357" s="130">
        <f>'Initial Client Information'!E357</f>
        <v>0</v>
      </c>
      <c r="F357" s="140"/>
      <c r="G357" s="136"/>
      <c r="H357" s="136"/>
      <c r="I357" s="142"/>
      <c r="J357" s="176">
        <f>'Discharge Information'!F357</f>
        <v>0</v>
      </c>
      <c r="K357" s="87"/>
    </row>
    <row r="358" spans="1:11" ht="60" customHeight="1" x14ac:dyDescent="0.25">
      <c r="A358" s="119">
        <f t="shared" si="5"/>
        <v>346</v>
      </c>
      <c r="B358" s="116">
        <f>'Initial Client Information'!B358</f>
        <v>0</v>
      </c>
      <c r="C358" s="117">
        <f>'Initial Client Information'!C358</f>
        <v>0</v>
      </c>
      <c r="D358" s="118">
        <f>'Initial Client Information'!D358</f>
        <v>0</v>
      </c>
      <c r="E358" s="130">
        <f>'Initial Client Information'!E358</f>
        <v>0</v>
      </c>
      <c r="F358" s="140"/>
      <c r="G358" s="136"/>
      <c r="H358" s="136"/>
      <c r="I358" s="142"/>
      <c r="J358" s="176">
        <f>'Discharge Information'!F358</f>
        <v>0</v>
      </c>
      <c r="K358" s="87"/>
    </row>
    <row r="359" spans="1:11" ht="60" customHeight="1" x14ac:dyDescent="0.25">
      <c r="A359" s="119">
        <f t="shared" si="5"/>
        <v>347</v>
      </c>
      <c r="B359" s="116">
        <f>'Initial Client Information'!B359</f>
        <v>0</v>
      </c>
      <c r="C359" s="117">
        <f>'Initial Client Information'!C359</f>
        <v>0</v>
      </c>
      <c r="D359" s="118">
        <f>'Initial Client Information'!D359</f>
        <v>0</v>
      </c>
      <c r="E359" s="130">
        <f>'Initial Client Information'!E359</f>
        <v>0</v>
      </c>
      <c r="F359" s="140"/>
      <c r="G359" s="136"/>
      <c r="H359" s="136"/>
      <c r="I359" s="142"/>
      <c r="J359" s="176">
        <f>'Discharge Information'!F359</f>
        <v>0</v>
      </c>
      <c r="K359" s="87"/>
    </row>
    <row r="360" spans="1:11" ht="60" customHeight="1" x14ac:dyDescent="0.25">
      <c r="A360" s="119">
        <f t="shared" si="5"/>
        <v>348</v>
      </c>
      <c r="B360" s="116">
        <f>'Initial Client Information'!B360</f>
        <v>0</v>
      </c>
      <c r="C360" s="117">
        <f>'Initial Client Information'!C360</f>
        <v>0</v>
      </c>
      <c r="D360" s="118">
        <f>'Initial Client Information'!D360</f>
        <v>0</v>
      </c>
      <c r="E360" s="130">
        <f>'Initial Client Information'!E360</f>
        <v>0</v>
      </c>
      <c r="F360" s="140"/>
      <c r="G360" s="136"/>
      <c r="H360" s="136"/>
      <c r="I360" s="142"/>
      <c r="J360" s="176">
        <f>'Discharge Information'!F360</f>
        <v>0</v>
      </c>
      <c r="K360" s="87"/>
    </row>
    <row r="361" spans="1:11" ht="60" customHeight="1" x14ac:dyDescent="0.25">
      <c r="A361" s="119">
        <f t="shared" si="5"/>
        <v>349</v>
      </c>
      <c r="B361" s="116">
        <f>'Initial Client Information'!B361</f>
        <v>0</v>
      </c>
      <c r="C361" s="117">
        <f>'Initial Client Information'!C361</f>
        <v>0</v>
      </c>
      <c r="D361" s="118">
        <f>'Initial Client Information'!D361</f>
        <v>0</v>
      </c>
      <c r="E361" s="130">
        <f>'Initial Client Information'!E361</f>
        <v>0</v>
      </c>
      <c r="F361" s="140"/>
      <c r="G361" s="136"/>
      <c r="H361" s="136"/>
      <c r="I361" s="142"/>
      <c r="J361" s="176">
        <f>'Discharge Information'!F361</f>
        <v>0</v>
      </c>
      <c r="K361" s="87"/>
    </row>
    <row r="362" spans="1:11" ht="60" customHeight="1" x14ac:dyDescent="0.25">
      <c r="A362" s="119">
        <f t="shared" si="5"/>
        <v>350</v>
      </c>
      <c r="B362" s="116">
        <f>'Initial Client Information'!B362</f>
        <v>0</v>
      </c>
      <c r="C362" s="117">
        <f>'Initial Client Information'!C362</f>
        <v>0</v>
      </c>
      <c r="D362" s="118">
        <f>'Initial Client Information'!D362</f>
        <v>0</v>
      </c>
      <c r="E362" s="130">
        <f>'Initial Client Information'!E362</f>
        <v>0</v>
      </c>
      <c r="F362" s="140"/>
      <c r="G362" s="136"/>
      <c r="H362" s="136"/>
      <c r="I362" s="142"/>
      <c r="J362" s="176">
        <f>'Discharge Information'!F362</f>
        <v>0</v>
      </c>
      <c r="K362" s="87"/>
    </row>
    <row r="363" spans="1:11" ht="60" customHeight="1" x14ac:dyDescent="0.25">
      <c r="A363" s="119">
        <f t="shared" si="5"/>
        <v>351</v>
      </c>
      <c r="B363" s="116">
        <f>'Initial Client Information'!B363</f>
        <v>0</v>
      </c>
      <c r="C363" s="117">
        <f>'Initial Client Information'!C363</f>
        <v>0</v>
      </c>
      <c r="D363" s="118">
        <f>'Initial Client Information'!D363</f>
        <v>0</v>
      </c>
      <c r="E363" s="130">
        <f>'Initial Client Information'!E363</f>
        <v>0</v>
      </c>
      <c r="F363" s="140"/>
      <c r="G363" s="136"/>
      <c r="H363" s="136"/>
      <c r="I363" s="142"/>
      <c r="J363" s="176">
        <f>'Discharge Information'!F363</f>
        <v>0</v>
      </c>
      <c r="K363" s="87"/>
    </row>
    <row r="364" spans="1:11" ht="60" customHeight="1" x14ac:dyDescent="0.25">
      <c r="A364" s="119">
        <f t="shared" si="5"/>
        <v>352</v>
      </c>
      <c r="B364" s="116">
        <f>'Initial Client Information'!B364</f>
        <v>0</v>
      </c>
      <c r="C364" s="117">
        <f>'Initial Client Information'!C364</f>
        <v>0</v>
      </c>
      <c r="D364" s="118">
        <f>'Initial Client Information'!D364</f>
        <v>0</v>
      </c>
      <c r="E364" s="130">
        <f>'Initial Client Information'!E364</f>
        <v>0</v>
      </c>
      <c r="F364" s="140"/>
      <c r="G364" s="136"/>
      <c r="H364" s="136"/>
      <c r="I364" s="142"/>
      <c r="J364" s="176">
        <f>'Discharge Information'!F364</f>
        <v>0</v>
      </c>
      <c r="K364" s="87"/>
    </row>
    <row r="365" spans="1:11" ht="60" customHeight="1" x14ac:dyDescent="0.25">
      <c r="A365" s="119">
        <f t="shared" si="5"/>
        <v>353</v>
      </c>
      <c r="B365" s="116">
        <f>'Initial Client Information'!B365</f>
        <v>0</v>
      </c>
      <c r="C365" s="117">
        <f>'Initial Client Information'!C365</f>
        <v>0</v>
      </c>
      <c r="D365" s="118">
        <f>'Initial Client Information'!D365</f>
        <v>0</v>
      </c>
      <c r="E365" s="130">
        <f>'Initial Client Information'!E365</f>
        <v>0</v>
      </c>
      <c r="F365" s="140"/>
      <c r="G365" s="136"/>
      <c r="H365" s="136"/>
      <c r="I365" s="142"/>
      <c r="J365" s="176">
        <f>'Discharge Information'!F365</f>
        <v>0</v>
      </c>
      <c r="K365" s="87"/>
    </row>
    <row r="366" spans="1:11" ht="60" customHeight="1" x14ac:dyDescent="0.25">
      <c r="A366" s="119">
        <f t="shared" si="5"/>
        <v>354</v>
      </c>
      <c r="B366" s="116">
        <f>'Initial Client Information'!B366</f>
        <v>0</v>
      </c>
      <c r="C366" s="117">
        <f>'Initial Client Information'!C366</f>
        <v>0</v>
      </c>
      <c r="D366" s="118">
        <f>'Initial Client Information'!D366</f>
        <v>0</v>
      </c>
      <c r="E366" s="130">
        <f>'Initial Client Information'!E366</f>
        <v>0</v>
      </c>
      <c r="F366" s="140"/>
      <c r="G366" s="136"/>
      <c r="H366" s="136"/>
      <c r="I366" s="142"/>
      <c r="J366" s="176">
        <f>'Discharge Information'!F366</f>
        <v>0</v>
      </c>
      <c r="K366" s="87"/>
    </row>
    <row r="367" spans="1:11" ht="60" customHeight="1" x14ac:dyDescent="0.25">
      <c r="A367" s="119">
        <f t="shared" si="5"/>
        <v>355</v>
      </c>
      <c r="B367" s="116">
        <f>'Initial Client Information'!B367</f>
        <v>0</v>
      </c>
      <c r="C367" s="117">
        <f>'Initial Client Information'!C367</f>
        <v>0</v>
      </c>
      <c r="D367" s="118">
        <f>'Initial Client Information'!D367</f>
        <v>0</v>
      </c>
      <c r="E367" s="130">
        <f>'Initial Client Information'!E367</f>
        <v>0</v>
      </c>
      <c r="F367" s="140"/>
      <c r="G367" s="136"/>
      <c r="H367" s="136"/>
      <c r="I367" s="142"/>
      <c r="J367" s="176">
        <f>'Discharge Information'!F367</f>
        <v>0</v>
      </c>
      <c r="K367" s="87"/>
    </row>
    <row r="368" spans="1:11" ht="60" customHeight="1" x14ac:dyDescent="0.25">
      <c r="A368" s="119">
        <f t="shared" si="5"/>
        <v>356</v>
      </c>
      <c r="B368" s="116">
        <f>'Initial Client Information'!B368</f>
        <v>0</v>
      </c>
      <c r="C368" s="117">
        <f>'Initial Client Information'!C368</f>
        <v>0</v>
      </c>
      <c r="D368" s="118">
        <f>'Initial Client Information'!D368</f>
        <v>0</v>
      </c>
      <c r="E368" s="130">
        <f>'Initial Client Information'!E368</f>
        <v>0</v>
      </c>
      <c r="F368" s="140"/>
      <c r="G368" s="136"/>
      <c r="H368" s="136"/>
      <c r="I368" s="142"/>
      <c r="J368" s="176">
        <f>'Discharge Information'!F368</f>
        <v>0</v>
      </c>
      <c r="K368" s="87"/>
    </row>
    <row r="369" spans="1:11" ht="60" customHeight="1" x14ac:dyDescent="0.25">
      <c r="A369" s="119">
        <f t="shared" si="5"/>
        <v>357</v>
      </c>
      <c r="B369" s="116">
        <f>'Initial Client Information'!B369</f>
        <v>0</v>
      </c>
      <c r="C369" s="117">
        <f>'Initial Client Information'!C369</f>
        <v>0</v>
      </c>
      <c r="D369" s="118">
        <f>'Initial Client Information'!D369</f>
        <v>0</v>
      </c>
      <c r="E369" s="130">
        <f>'Initial Client Information'!E369</f>
        <v>0</v>
      </c>
      <c r="F369" s="140"/>
      <c r="G369" s="136"/>
      <c r="H369" s="136"/>
      <c r="I369" s="142"/>
      <c r="J369" s="176">
        <f>'Discharge Information'!F369</f>
        <v>0</v>
      </c>
      <c r="K369" s="87"/>
    </row>
    <row r="370" spans="1:11" ht="60" customHeight="1" x14ac:dyDescent="0.25">
      <c r="A370" s="119">
        <f t="shared" si="5"/>
        <v>358</v>
      </c>
      <c r="B370" s="116">
        <f>'Initial Client Information'!B370</f>
        <v>0</v>
      </c>
      <c r="C370" s="117">
        <f>'Initial Client Information'!C370</f>
        <v>0</v>
      </c>
      <c r="D370" s="118">
        <f>'Initial Client Information'!D370</f>
        <v>0</v>
      </c>
      <c r="E370" s="130">
        <f>'Initial Client Information'!E370</f>
        <v>0</v>
      </c>
      <c r="F370" s="140"/>
      <c r="G370" s="136"/>
      <c r="H370" s="136"/>
      <c r="I370" s="142"/>
      <c r="J370" s="176">
        <f>'Discharge Information'!F370</f>
        <v>0</v>
      </c>
      <c r="K370" s="87"/>
    </row>
    <row r="371" spans="1:11" ht="60" customHeight="1" x14ac:dyDescent="0.25">
      <c r="A371" s="119">
        <f t="shared" si="5"/>
        <v>359</v>
      </c>
      <c r="B371" s="116">
        <f>'Initial Client Information'!B371</f>
        <v>0</v>
      </c>
      <c r="C371" s="117">
        <f>'Initial Client Information'!C371</f>
        <v>0</v>
      </c>
      <c r="D371" s="118">
        <f>'Initial Client Information'!D371</f>
        <v>0</v>
      </c>
      <c r="E371" s="130">
        <f>'Initial Client Information'!E371</f>
        <v>0</v>
      </c>
      <c r="F371" s="140"/>
      <c r="G371" s="136"/>
      <c r="H371" s="136"/>
      <c r="I371" s="142"/>
      <c r="J371" s="176">
        <f>'Discharge Information'!F371</f>
        <v>0</v>
      </c>
      <c r="K371" s="87"/>
    </row>
    <row r="372" spans="1:11" ht="60" customHeight="1" x14ac:dyDescent="0.25">
      <c r="A372" s="119">
        <f t="shared" si="5"/>
        <v>360</v>
      </c>
      <c r="B372" s="116">
        <f>'Initial Client Information'!B372</f>
        <v>0</v>
      </c>
      <c r="C372" s="117">
        <f>'Initial Client Information'!C372</f>
        <v>0</v>
      </c>
      <c r="D372" s="118">
        <f>'Initial Client Information'!D372</f>
        <v>0</v>
      </c>
      <c r="E372" s="130">
        <f>'Initial Client Information'!E372</f>
        <v>0</v>
      </c>
      <c r="F372" s="140"/>
      <c r="G372" s="136"/>
      <c r="H372" s="136"/>
      <c r="I372" s="142"/>
      <c r="J372" s="176">
        <f>'Discharge Information'!F372</f>
        <v>0</v>
      </c>
      <c r="K372" s="87"/>
    </row>
    <row r="373" spans="1:11" ht="60" customHeight="1" x14ac:dyDescent="0.25">
      <c r="A373" s="119">
        <f t="shared" si="5"/>
        <v>361</v>
      </c>
      <c r="B373" s="116">
        <f>'Initial Client Information'!B373</f>
        <v>0</v>
      </c>
      <c r="C373" s="117">
        <f>'Initial Client Information'!C373</f>
        <v>0</v>
      </c>
      <c r="D373" s="118">
        <f>'Initial Client Information'!D373</f>
        <v>0</v>
      </c>
      <c r="E373" s="130">
        <f>'Initial Client Information'!E373</f>
        <v>0</v>
      </c>
      <c r="F373" s="140"/>
      <c r="G373" s="136"/>
      <c r="H373" s="136"/>
      <c r="I373" s="142"/>
      <c r="J373" s="176">
        <f>'Discharge Information'!F373</f>
        <v>0</v>
      </c>
      <c r="K373" s="87"/>
    </row>
    <row r="374" spans="1:11" ht="60" customHeight="1" x14ac:dyDescent="0.25">
      <c r="A374" s="119">
        <f t="shared" si="5"/>
        <v>362</v>
      </c>
      <c r="B374" s="116">
        <f>'Initial Client Information'!B374</f>
        <v>0</v>
      </c>
      <c r="C374" s="117">
        <f>'Initial Client Information'!C374</f>
        <v>0</v>
      </c>
      <c r="D374" s="118">
        <f>'Initial Client Information'!D374</f>
        <v>0</v>
      </c>
      <c r="E374" s="130">
        <f>'Initial Client Information'!E374</f>
        <v>0</v>
      </c>
      <c r="F374" s="140"/>
      <c r="G374" s="136"/>
      <c r="H374" s="136"/>
      <c r="I374" s="142"/>
      <c r="J374" s="176">
        <f>'Discharge Information'!F374</f>
        <v>0</v>
      </c>
      <c r="K374" s="87"/>
    </row>
    <row r="375" spans="1:11" ht="60" customHeight="1" x14ac:dyDescent="0.25">
      <c r="A375" s="119">
        <f t="shared" si="5"/>
        <v>363</v>
      </c>
      <c r="B375" s="116">
        <f>'Initial Client Information'!B375</f>
        <v>0</v>
      </c>
      <c r="C375" s="117">
        <f>'Initial Client Information'!C375</f>
        <v>0</v>
      </c>
      <c r="D375" s="118">
        <f>'Initial Client Information'!D375</f>
        <v>0</v>
      </c>
      <c r="E375" s="130">
        <f>'Initial Client Information'!E375</f>
        <v>0</v>
      </c>
      <c r="F375" s="140"/>
      <c r="G375" s="136"/>
      <c r="H375" s="136"/>
      <c r="I375" s="142"/>
      <c r="J375" s="176">
        <f>'Discharge Information'!F375</f>
        <v>0</v>
      </c>
      <c r="K375" s="87"/>
    </row>
    <row r="376" spans="1:11" ht="60" customHeight="1" x14ac:dyDescent="0.25">
      <c r="A376" s="119">
        <f t="shared" si="5"/>
        <v>364</v>
      </c>
      <c r="B376" s="116">
        <f>'Initial Client Information'!B376</f>
        <v>0</v>
      </c>
      <c r="C376" s="117">
        <f>'Initial Client Information'!C376</f>
        <v>0</v>
      </c>
      <c r="D376" s="118">
        <f>'Initial Client Information'!D376</f>
        <v>0</v>
      </c>
      <c r="E376" s="130">
        <f>'Initial Client Information'!E376</f>
        <v>0</v>
      </c>
      <c r="F376" s="140"/>
      <c r="G376" s="136"/>
      <c r="H376" s="136"/>
      <c r="I376" s="142"/>
      <c r="J376" s="176">
        <f>'Discharge Information'!F376</f>
        <v>0</v>
      </c>
      <c r="K376" s="87"/>
    </row>
    <row r="377" spans="1:11" ht="60" customHeight="1" x14ac:dyDescent="0.25">
      <c r="A377" s="119">
        <f t="shared" si="5"/>
        <v>365</v>
      </c>
      <c r="B377" s="116">
        <f>'Initial Client Information'!B377</f>
        <v>0</v>
      </c>
      <c r="C377" s="117">
        <f>'Initial Client Information'!C377</f>
        <v>0</v>
      </c>
      <c r="D377" s="118">
        <f>'Initial Client Information'!D377</f>
        <v>0</v>
      </c>
      <c r="E377" s="130">
        <f>'Initial Client Information'!E377</f>
        <v>0</v>
      </c>
      <c r="F377" s="140"/>
      <c r="G377" s="136"/>
      <c r="H377" s="136"/>
      <c r="I377" s="142"/>
      <c r="J377" s="176">
        <f>'Discharge Information'!F377</f>
        <v>0</v>
      </c>
      <c r="K377" s="87"/>
    </row>
    <row r="378" spans="1:11" ht="60" customHeight="1" x14ac:dyDescent="0.25">
      <c r="A378" s="119">
        <f t="shared" si="5"/>
        <v>366</v>
      </c>
      <c r="B378" s="116">
        <f>'Initial Client Information'!B378</f>
        <v>0</v>
      </c>
      <c r="C378" s="117">
        <f>'Initial Client Information'!C378</f>
        <v>0</v>
      </c>
      <c r="D378" s="118">
        <f>'Initial Client Information'!D378</f>
        <v>0</v>
      </c>
      <c r="E378" s="130">
        <f>'Initial Client Information'!E378</f>
        <v>0</v>
      </c>
      <c r="F378" s="140"/>
      <c r="G378" s="136"/>
      <c r="H378" s="136"/>
      <c r="I378" s="142"/>
      <c r="J378" s="176">
        <f>'Discharge Information'!F378</f>
        <v>0</v>
      </c>
      <c r="K378" s="87"/>
    </row>
    <row r="379" spans="1:11" ht="60" customHeight="1" x14ac:dyDescent="0.25">
      <c r="A379" s="119">
        <f t="shared" si="5"/>
        <v>367</v>
      </c>
      <c r="B379" s="116">
        <f>'Initial Client Information'!B379</f>
        <v>0</v>
      </c>
      <c r="C379" s="117">
        <f>'Initial Client Information'!C379</f>
        <v>0</v>
      </c>
      <c r="D379" s="118">
        <f>'Initial Client Information'!D379</f>
        <v>0</v>
      </c>
      <c r="E379" s="130">
        <f>'Initial Client Information'!E379</f>
        <v>0</v>
      </c>
      <c r="F379" s="140"/>
      <c r="G379" s="136"/>
      <c r="H379" s="136"/>
      <c r="I379" s="142"/>
      <c r="J379" s="176">
        <f>'Discharge Information'!F379</f>
        <v>0</v>
      </c>
      <c r="K379" s="87"/>
    </row>
    <row r="380" spans="1:11" ht="60" customHeight="1" x14ac:dyDescent="0.25">
      <c r="A380" s="119">
        <f t="shared" si="5"/>
        <v>368</v>
      </c>
      <c r="B380" s="116">
        <f>'Initial Client Information'!B380</f>
        <v>0</v>
      </c>
      <c r="C380" s="117">
        <f>'Initial Client Information'!C380</f>
        <v>0</v>
      </c>
      <c r="D380" s="118">
        <f>'Initial Client Information'!D380</f>
        <v>0</v>
      </c>
      <c r="E380" s="130">
        <f>'Initial Client Information'!E380</f>
        <v>0</v>
      </c>
      <c r="F380" s="140"/>
      <c r="G380" s="136"/>
      <c r="H380" s="136"/>
      <c r="I380" s="142"/>
      <c r="J380" s="176">
        <f>'Discharge Information'!F380</f>
        <v>0</v>
      </c>
      <c r="K380" s="87"/>
    </row>
    <row r="381" spans="1:11" ht="60" customHeight="1" x14ac:dyDescent="0.25">
      <c r="A381" s="119">
        <f t="shared" si="5"/>
        <v>369</v>
      </c>
      <c r="B381" s="116">
        <f>'Initial Client Information'!B381</f>
        <v>0</v>
      </c>
      <c r="C381" s="117">
        <f>'Initial Client Information'!C381</f>
        <v>0</v>
      </c>
      <c r="D381" s="118">
        <f>'Initial Client Information'!D381</f>
        <v>0</v>
      </c>
      <c r="E381" s="130">
        <f>'Initial Client Information'!E381</f>
        <v>0</v>
      </c>
      <c r="F381" s="140"/>
      <c r="G381" s="136"/>
      <c r="H381" s="136"/>
      <c r="I381" s="142"/>
      <c r="J381" s="176">
        <f>'Discharge Information'!F381</f>
        <v>0</v>
      </c>
      <c r="K381" s="87"/>
    </row>
    <row r="382" spans="1:11" ht="60" customHeight="1" x14ac:dyDescent="0.25">
      <c r="A382" s="119">
        <f t="shared" si="5"/>
        <v>370</v>
      </c>
      <c r="B382" s="116">
        <f>'Initial Client Information'!B382</f>
        <v>0</v>
      </c>
      <c r="C382" s="117">
        <f>'Initial Client Information'!C382</f>
        <v>0</v>
      </c>
      <c r="D382" s="118">
        <f>'Initial Client Information'!D382</f>
        <v>0</v>
      </c>
      <c r="E382" s="130">
        <f>'Initial Client Information'!E382</f>
        <v>0</v>
      </c>
      <c r="F382" s="140"/>
      <c r="G382" s="136"/>
      <c r="H382" s="136"/>
      <c r="I382" s="142"/>
      <c r="J382" s="176">
        <f>'Discharge Information'!F382</f>
        <v>0</v>
      </c>
      <c r="K382" s="87"/>
    </row>
    <row r="383" spans="1:11" ht="60" customHeight="1" x14ac:dyDescent="0.25">
      <c r="A383" s="119">
        <f t="shared" si="5"/>
        <v>371</v>
      </c>
      <c r="B383" s="116">
        <f>'Initial Client Information'!B383</f>
        <v>0</v>
      </c>
      <c r="C383" s="117">
        <f>'Initial Client Information'!C383</f>
        <v>0</v>
      </c>
      <c r="D383" s="118">
        <f>'Initial Client Information'!D383</f>
        <v>0</v>
      </c>
      <c r="E383" s="130">
        <f>'Initial Client Information'!E383</f>
        <v>0</v>
      </c>
      <c r="F383" s="140"/>
      <c r="G383" s="136"/>
      <c r="H383" s="136"/>
      <c r="I383" s="142"/>
      <c r="J383" s="176">
        <f>'Discharge Information'!F383</f>
        <v>0</v>
      </c>
      <c r="K383" s="87"/>
    </row>
    <row r="384" spans="1:11" ht="60" customHeight="1" x14ac:dyDescent="0.25">
      <c r="A384" s="119">
        <f t="shared" si="5"/>
        <v>372</v>
      </c>
      <c r="B384" s="116">
        <f>'Initial Client Information'!B384</f>
        <v>0</v>
      </c>
      <c r="C384" s="117">
        <f>'Initial Client Information'!C384</f>
        <v>0</v>
      </c>
      <c r="D384" s="118">
        <f>'Initial Client Information'!D384</f>
        <v>0</v>
      </c>
      <c r="E384" s="130">
        <f>'Initial Client Information'!E384</f>
        <v>0</v>
      </c>
      <c r="F384" s="140"/>
      <c r="G384" s="136"/>
      <c r="H384" s="136"/>
      <c r="I384" s="142"/>
      <c r="J384" s="176">
        <f>'Discharge Information'!F384</f>
        <v>0</v>
      </c>
      <c r="K384" s="87"/>
    </row>
    <row r="385" spans="1:11" ht="60" customHeight="1" x14ac:dyDescent="0.25">
      <c r="A385" s="119">
        <f t="shared" si="5"/>
        <v>373</v>
      </c>
      <c r="B385" s="116">
        <f>'Initial Client Information'!B385</f>
        <v>0</v>
      </c>
      <c r="C385" s="117">
        <f>'Initial Client Information'!C385</f>
        <v>0</v>
      </c>
      <c r="D385" s="118">
        <f>'Initial Client Information'!D385</f>
        <v>0</v>
      </c>
      <c r="E385" s="130">
        <f>'Initial Client Information'!E385</f>
        <v>0</v>
      </c>
      <c r="F385" s="140"/>
      <c r="G385" s="136"/>
      <c r="H385" s="136"/>
      <c r="I385" s="142"/>
      <c r="J385" s="176">
        <f>'Discharge Information'!F385</f>
        <v>0</v>
      </c>
      <c r="K385" s="87"/>
    </row>
    <row r="386" spans="1:11" ht="60" customHeight="1" x14ac:dyDescent="0.25">
      <c r="A386" s="119">
        <f t="shared" si="5"/>
        <v>374</v>
      </c>
      <c r="B386" s="116">
        <f>'Initial Client Information'!B386</f>
        <v>0</v>
      </c>
      <c r="C386" s="117">
        <f>'Initial Client Information'!C386</f>
        <v>0</v>
      </c>
      <c r="D386" s="118">
        <f>'Initial Client Information'!D386</f>
        <v>0</v>
      </c>
      <c r="E386" s="130">
        <f>'Initial Client Information'!E386</f>
        <v>0</v>
      </c>
      <c r="F386" s="140"/>
      <c r="G386" s="136"/>
      <c r="H386" s="136"/>
      <c r="I386" s="142"/>
      <c r="J386" s="176">
        <f>'Discharge Information'!F386</f>
        <v>0</v>
      </c>
      <c r="K386" s="87"/>
    </row>
    <row r="387" spans="1:11" ht="60" customHeight="1" x14ac:dyDescent="0.25">
      <c r="A387" s="119">
        <f t="shared" si="5"/>
        <v>375</v>
      </c>
      <c r="B387" s="116">
        <f>'Initial Client Information'!B387</f>
        <v>0</v>
      </c>
      <c r="C387" s="117">
        <f>'Initial Client Information'!C387</f>
        <v>0</v>
      </c>
      <c r="D387" s="118">
        <f>'Initial Client Information'!D387</f>
        <v>0</v>
      </c>
      <c r="E387" s="130">
        <f>'Initial Client Information'!E387</f>
        <v>0</v>
      </c>
      <c r="F387" s="140"/>
      <c r="G387" s="136"/>
      <c r="H387" s="136"/>
      <c r="I387" s="142"/>
      <c r="J387" s="176">
        <f>'Discharge Information'!F387</f>
        <v>0</v>
      </c>
      <c r="K387" s="87"/>
    </row>
    <row r="388" spans="1:11" ht="60" customHeight="1" x14ac:dyDescent="0.25">
      <c r="A388" s="119">
        <f t="shared" si="5"/>
        <v>376</v>
      </c>
      <c r="B388" s="116">
        <f>'Initial Client Information'!B388</f>
        <v>0</v>
      </c>
      <c r="C388" s="117">
        <f>'Initial Client Information'!C388</f>
        <v>0</v>
      </c>
      <c r="D388" s="118">
        <f>'Initial Client Information'!D388</f>
        <v>0</v>
      </c>
      <c r="E388" s="130">
        <f>'Initial Client Information'!E388</f>
        <v>0</v>
      </c>
      <c r="F388" s="140"/>
      <c r="G388" s="136"/>
      <c r="H388" s="136"/>
      <c r="I388" s="142"/>
      <c r="J388" s="176">
        <f>'Discharge Information'!F388</f>
        <v>0</v>
      </c>
      <c r="K388" s="87"/>
    </row>
    <row r="389" spans="1:11" ht="60" customHeight="1" x14ac:dyDescent="0.25">
      <c r="A389" s="119">
        <f t="shared" si="5"/>
        <v>377</v>
      </c>
      <c r="B389" s="116">
        <f>'Initial Client Information'!B389</f>
        <v>0</v>
      </c>
      <c r="C389" s="117">
        <f>'Initial Client Information'!C389</f>
        <v>0</v>
      </c>
      <c r="D389" s="118">
        <f>'Initial Client Information'!D389</f>
        <v>0</v>
      </c>
      <c r="E389" s="130">
        <f>'Initial Client Information'!E389</f>
        <v>0</v>
      </c>
      <c r="F389" s="140"/>
      <c r="G389" s="136"/>
      <c r="H389" s="136"/>
      <c r="I389" s="142"/>
      <c r="J389" s="176">
        <f>'Discharge Information'!F389</f>
        <v>0</v>
      </c>
      <c r="K389" s="87"/>
    </row>
    <row r="390" spans="1:11" ht="60" customHeight="1" x14ac:dyDescent="0.25">
      <c r="A390" s="119">
        <f t="shared" si="5"/>
        <v>378</v>
      </c>
      <c r="B390" s="116">
        <f>'Initial Client Information'!B390</f>
        <v>0</v>
      </c>
      <c r="C390" s="117">
        <f>'Initial Client Information'!C390</f>
        <v>0</v>
      </c>
      <c r="D390" s="118">
        <f>'Initial Client Information'!D390</f>
        <v>0</v>
      </c>
      <c r="E390" s="130">
        <f>'Initial Client Information'!E390</f>
        <v>0</v>
      </c>
      <c r="F390" s="140"/>
      <c r="G390" s="136"/>
      <c r="H390" s="136"/>
      <c r="I390" s="142"/>
      <c r="J390" s="176">
        <f>'Discharge Information'!F390</f>
        <v>0</v>
      </c>
      <c r="K390" s="87"/>
    </row>
    <row r="391" spans="1:11" ht="60" customHeight="1" x14ac:dyDescent="0.25">
      <c r="A391" s="119">
        <f t="shared" si="5"/>
        <v>379</v>
      </c>
      <c r="B391" s="116">
        <f>'Initial Client Information'!B391</f>
        <v>0</v>
      </c>
      <c r="C391" s="117">
        <f>'Initial Client Information'!C391</f>
        <v>0</v>
      </c>
      <c r="D391" s="118">
        <f>'Initial Client Information'!D391</f>
        <v>0</v>
      </c>
      <c r="E391" s="130">
        <f>'Initial Client Information'!E391</f>
        <v>0</v>
      </c>
      <c r="F391" s="140"/>
      <c r="G391" s="136"/>
      <c r="H391" s="136"/>
      <c r="I391" s="142"/>
      <c r="J391" s="176">
        <f>'Discharge Information'!F391</f>
        <v>0</v>
      </c>
      <c r="K391" s="87"/>
    </row>
    <row r="392" spans="1:11" ht="60" customHeight="1" x14ac:dyDescent="0.25">
      <c r="A392" s="119">
        <f t="shared" si="5"/>
        <v>380</v>
      </c>
      <c r="B392" s="116">
        <f>'Initial Client Information'!B392</f>
        <v>0</v>
      </c>
      <c r="C392" s="117">
        <f>'Initial Client Information'!C392</f>
        <v>0</v>
      </c>
      <c r="D392" s="118">
        <f>'Initial Client Information'!D392</f>
        <v>0</v>
      </c>
      <c r="E392" s="130">
        <f>'Initial Client Information'!E392</f>
        <v>0</v>
      </c>
      <c r="F392" s="140"/>
      <c r="G392" s="136"/>
      <c r="H392" s="136"/>
      <c r="I392" s="142"/>
      <c r="J392" s="176">
        <f>'Discharge Information'!F392</f>
        <v>0</v>
      </c>
      <c r="K392" s="87"/>
    </row>
    <row r="393" spans="1:11" ht="60" customHeight="1" x14ac:dyDescent="0.25">
      <c r="A393" s="119">
        <f t="shared" si="5"/>
        <v>381</v>
      </c>
      <c r="B393" s="116">
        <f>'Initial Client Information'!B393</f>
        <v>0</v>
      </c>
      <c r="C393" s="117">
        <f>'Initial Client Information'!C393</f>
        <v>0</v>
      </c>
      <c r="D393" s="118">
        <f>'Initial Client Information'!D393</f>
        <v>0</v>
      </c>
      <c r="E393" s="130">
        <f>'Initial Client Information'!E393</f>
        <v>0</v>
      </c>
      <c r="F393" s="140"/>
      <c r="G393" s="136"/>
      <c r="H393" s="136"/>
      <c r="I393" s="142"/>
      <c r="J393" s="176">
        <f>'Discharge Information'!F393</f>
        <v>0</v>
      </c>
      <c r="K393" s="87"/>
    </row>
    <row r="394" spans="1:11" ht="60" customHeight="1" x14ac:dyDescent="0.25">
      <c r="A394" s="119">
        <f t="shared" si="5"/>
        <v>382</v>
      </c>
      <c r="B394" s="116">
        <f>'Initial Client Information'!B394</f>
        <v>0</v>
      </c>
      <c r="C394" s="117">
        <f>'Initial Client Information'!C394</f>
        <v>0</v>
      </c>
      <c r="D394" s="118">
        <f>'Initial Client Information'!D394</f>
        <v>0</v>
      </c>
      <c r="E394" s="130">
        <f>'Initial Client Information'!E394</f>
        <v>0</v>
      </c>
      <c r="F394" s="140"/>
      <c r="G394" s="136"/>
      <c r="H394" s="136"/>
      <c r="I394" s="142"/>
      <c r="J394" s="176">
        <f>'Discharge Information'!F394</f>
        <v>0</v>
      </c>
      <c r="K394" s="87"/>
    </row>
    <row r="395" spans="1:11" ht="60" customHeight="1" x14ac:dyDescent="0.25">
      <c r="A395" s="119">
        <f t="shared" si="5"/>
        <v>383</v>
      </c>
      <c r="B395" s="116">
        <f>'Initial Client Information'!B395</f>
        <v>0</v>
      </c>
      <c r="C395" s="117">
        <f>'Initial Client Information'!C395</f>
        <v>0</v>
      </c>
      <c r="D395" s="118">
        <f>'Initial Client Information'!D395</f>
        <v>0</v>
      </c>
      <c r="E395" s="130">
        <f>'Initial Client Information'!E395</f>
        <v>0</v>
      </c>
      <c r="F395" s="140"/>
      <c r="G395" s="136"/>
      <c r="H395" s="136"/>
      <c r="I395" s="142"/>
      <c r="J395" s="176">
        <f>'Discharge Information'!F395</f>
        <v>0</v>
      </c>
      <c r="K395" s="87"/>
    </row>
    <row r="396" spans="1:11" ht="60" customHeight="1" x14ac:dyDescent="0.25">
      <c r="A396" s="119">
        <f t="shared" si="5"/>
        <v>384</v>
      </c>
      <c r="B396" s="116">
        <f>'Initial Client Information'!B396</f>
        <v>0</v>
      </c>
      <c r="C396" s="117">
        <f>'Initial Client Information'!C396</f>
        <v>0</v>
      </c>
      <c r="D396" s="118">
        <f>'Initial Client Information'!D396</f>
        <v>0</v>
      </c>
      <c r="E396" s="130">
        <f>'Initial Client Information'!E396</f>
        <v>0</v>
      </c>
      <c r="F396" s="140"/>
      <c r="G396" s="136"/>
      <c r="H396" s="136"/>
      <c r="I396" s="142"/>
      <c r="J396" s="176">
        <f>'Discharge Information'!F396</f>
        <v>0</v>
      </c>
      <c r="K396" s="87"/>
    </row>
    <row r="397" spans="1:11" ht="60" customHeight="1" x14ac:dyDescent="0.25">
      <c r="A397" s="119">
        <f t="shared" si="5"/>
        <v>385</v>
      </c>
      <c r="B397" s="116">
        <f>'Initial Client Information'!B397</f>
        <v>0</v>
      </c>
      <c r="C397" s="117">
        <f>'Initial Client Information'!C397</f>
        <v>0</v>
      </c>
      <c r="D397" s="118">
        <f>'Initial Client Information'!D397</f>
        <v>0</v>
      </c>
      <c r="E397" s="130">
        <f>'Initial Client Information'!E397</f>
        <v>0</v>
      </c>
      <c r="F397" s="140"/>
      <c r="G397" s="136"/>
      <c r="H397" s="136"/>
      <c r="I397" s="142"/>
      <c r="J397" s="176">
        <f>'Discharge Information'!F397</f>
        <v>0</v>
      </c>
      <c r="K397" s="87"/>
    </row>
    <row r="398" spans="1:11" ht="60" customHeight="1" x14ac:dyDescent="0.25">
      <c r="A398" s="119">
        <f t="shared" ref="A398:A461" si="6">ROW(A386)</f>
        <v>386</v>
      </c>
      <c r="B398" s="116">
        <f>'Initial Client Information'!B398</f>
        <v>0</v>
      </c>
      <c r="C398" s="117">
        <f>'Initial Client Information'!C398</f>
        <v>0</v>
      </c>
      <c r="D398" s="118">
        <f>'Initial Client Information'!D398</f>
        <v>0</v>
      </c>
      <c r="E398" s="130">
        <f>'Initial Client Information'!E398</f>
        <v>0</v>
      </c>
      <c r="F398" s="140"/>
      <c r="G398" s="136"/>
      <c r="H398" s="136"/>
      <c r="I398" s="142"/>
      <c r="J398" s="176">
        <f>'Discharge Information'!F398</f>
        <v>0</v>
      </c>
      <c r="K398" s="87"/>
    </row>
    <row r="399" spans="1:11" ht="60" customHeight="1" x14ac:dyDescent="0.25">
      <c r="A399" s="119">
        <f t="shared" si="6"/>
        <v>387</v>
      </c>
      <c r="B399" s="116">
        <f>'Initial Client Information'!B399</f>
        <v>0</v>
      </c>
      <c r="C399" s="117">
        <f>'Initial Client Information'!C399</f>
        <v>0</v>
      </c>
      <c r="D399" s="118">
        <f>'Initial Client Information'!D399</f>
        <v>0</v>
      </c>
      <c r="E399" s="130">
        <f>'Initial Client Information'!E399</f>
        <v>0</v>
      </c>
      <c r="F399" s="140"/>
      <c r="G399" s="136"/>
      <c r="H399" s="136"/>
      <c r="I399" s="142"/>
      <c r="J399" s="176">
        <f>'Discharge Information'!F399</f>
        <v>0</v>
      </c>
      <c r="K399" s="87"/>
    </row>
    <row r="400" spans="1:11" ht="60" customHeight="1" x14ac:dyDescent="0.25">
      <c r="A400" s="119">
        <f t="shared" si="6"/>
        <v>388</v>
      </c>
      <c r="B400" s="116">
        <f>'Initial Client Information'!B400</f>
        <v>0</v>
      </c>
      <c r="C400" s="117">
        <f>'Initial Client Information'!C400</f>
        <v>0</v>
      </c>
      <c r="D400" s="118">
        <f>'Initial Client Information'!D400</f>
        <v>0</v>
      </c>
      <c r="E400" s="130">
        <f>'Initial Client Information'!E400</f>
        <v>0</v>
      </c>
      <c r="F400" s="140"/>
      <c r="G400" s="136"/>
      <c r="H400" s="136"/>
      <c r="I400" s="142"/>
      <c r="J400" s="176">
        <f>'Discharge Information'!F400</f>
        <v>0</v>
      </c>
      <c r="K400" s="87"/>
    </row>
    <row r="401" spans="1:11" ht="60" customHeight="1" x14ac:dyDescent="0.25">
      <c r="A401" s="119">
        <f t="shared" si="6"/>
        <v>389</v>
      </c>
      <c r="B401" s="116">
        <f>'Initial Client Information'!B401</f>
        <v>0</v>
      </c>
      <c r="C401" s="117">
        <f>'Initial Client Information'!C401</f>
        <v>0</v>
      </c>
      <c r="D401" s="118">
        <f>'Initial Client Information'!D401</f>
        <v>0</v>
      </c>
      <c r="E401" s="130">
        <f>'Initial Client Information'!E401</f>
        <v>0</v>
      </c>
      <c r="F401" s="140"/>
      <c r="G401" s="136"/>
      <c r="H401" s="136"/>
      <c r="I401" s="142"/>
      <c r="J401" s="176">
        <f>'Discharge Information'!F401</f>
        <v>0</v>
      </c>
      <c r="K401" s="87"/>
    </row>
    <row r="402" spans="1:11" ht="60" customHeight="1" x14ac:dyDescent="0.25">
      <c r="A402" s="119">
        <f t="shared" si="6"/>
        <v>390</v>
      </c>
      <c r="B402" s="116">
        <f>'Initial Client Information'!B402</f>
        <v>0</v>
      </c>
      <c r="C402" s="117">
        <f>'Initial Client Information'!C402</f>
        <v>0</v>
      </c>
      <c r="D402" s="118">
        <f>'Initial Client Information'!D402</f>
        <v>0</v>
      </c>
      <c r="E402" s="130">
        <f>'Initial Client Information'!E402</f>
        <v>0</v>
      </c>
      <c r="F402" s="140"/>
      <c r="G402" s="136"/>
      <c r="H402" s="136"/>
      <c r="I402" s="142"/>
      <c r="J402" s="176">
        <f>'Discharge Information'!F402</f>
        <v>0</v>
      </c>
      <c r="K402" s="87"/>
    </row>
    <row r="403" spans="1:11" ht="60" customHeight="1" x14ac:dyDescent="0.25">
      <c r="A403" s="119">
        <f t="shared" si="6"/>
        <v>391</v>
      </c>
      <c r="B403" s="116">
        <f>'Initial Client Information'!B403</f>
        <v>0</v>
      </c>
      <c r="C403" s="117">
        <f>'Initial Client Information'!C403</f>
        <v>0</v>
      </c>
      <c r="D403" s="118">
        <f>'Initial Client Information'!D403</f>
        <v>0</v>
      </c>
      <c r="E403" s="130">
        <f>'Initial Client Information'!E403</f>
        <v>0</v>
      </c>
      <c r="F403" s="140"/>
      <c r="G403" s="136"/>
      <c r="H403" s="136"/>
      <c r="I403" s="142"/>
      <c r="J403" s="176">
        <f>'Discharge Information'!F403</f>
        <v>0</v>
      </c>
      <c r="K403" s="87"/>
    </row>
    <row r="404" spans="1:11" ht="60" customHeight="1" x14ac:dyDescent="0.25">
      <c r="A404" s="119">
        <f t="shared" si="6"/>
        <v>392</v>
      </c>
      <c r="B404" s="116">
        <f>'Initial Client Information'!B404</f>
        <v>0</v>
      </c>
      <c r="C404" s="117">
        <f>'Initial Client Information'!C404</f>
        <v>0</v>
      </c>
      <c r="D404" s="118">
        <f>'Initial Client Information'!D404</f>
        <v>0</v>
      </c>
      <c r="E404" s="130">
        <f>'Initial Client Information'!E404</f>
        <v>0</v>
      </c>
      <c r="F404" s="140"/>
      <c r="G404" s="136"/>
      <c r="H404" s="136"/>
      <c r="I404" s="142"/>
      <c r="J404" s="176">
        <f>'Discharge Information'!F404</f>
        <v>0</v>
      </c>
      <c r="K404" s="87"/>
    </row>
    <row r="405" spans="1:11" ht="60" customHeight="1" x14ac:dyDescent="0.25">
      <c r="A405" s="119">
        <f t="shared" si="6"/>
        <v>393</v>
      </c>
      <c r="B405" s="116">
        <f>'Initial Client Information'!B405</f>
        <v>0</v>
      </c>
      <c r="C405" s="117">
        <f>'Initial Client Information'!C405</f>
        <v>0</v>
      </c>
      <c r="D405" s="118">
        <f>'Initial Client Information'!D405</f>
        <v>0</v>
      </c>
      <c r="E405" s="130">
        <f>'Initial Client Information'!E405</f>
        <v>0</v>
      </c>
      <c r="F405" s="140"/>
      <c r="G405" s="136"/>
      <c r="H405" s="136"/>
      <c r="I405" s="142"/>
      <c r="J405" s="176">
        <f>'Discharge Information'!F405</f>
        <v>0</v>
      </c>
      <c r="K405" s="87"/>
    </row>
    <row r="406" spans="1:11" ht="60" customHeight="1" x14ac:dyDescent="0.25">
      <c r="A406" s="119">
        <f t="shared" si="6"/>
        <v>394</v>
      </c>
      <c r="B406" s="116">
        <f>'Initial Client Information'!B406</f>
        <v>0</v>
      </c>
      <c r="C406" s="117">
        <f>'Initial Client Information'!C406</f>
        <v>0</v>
      </c>
      <c r="D406" s="118">
        <f>'Initial Client Information'!D406</f>
        <v>0</v>
      </c>
      <c r="E406" s="130">
        <f>'Initial Client Information'!E406</f>
        <v>0</v>
      </c>
      <c r="F406" s="140"/>
      <c r="G406" s="136"/>
      <c r="H406" s="136"/>
      <c r="I406" s="142"/>
      <c r="J406" s="176">
        <f>'Discharge Information'!F406</f>
        <v>0</v>
      </c>
      <c r="K406" s="87"/>
    </row>
    <row r="407" spans="1:11" ht="60" customHeight="1" x14ac:dyDescent="0.25">
      <c r="A407" s="119">
        <f t="shared" si="6"/>
        <v>395</v>
      </c>
      <c r="B407" s="116">
        <f>'Initial Client Information'!B407</f>
        <v>0</v>
      </c>
      <c r="C407" s="117">
        <f>'Initial Client Information'!C407</f>
        <v>0</v>
      </c>
      <c r="D407" s="118">
        <f>'Initial Client Information'!D407</f>
        <v>0</v>
      </c>
      <c r="E407" s="130">
        <f>'Initial Client Information'!E407</f>
        <v>0</v>
      </c>
      <c r="F407" s="140"/>
      <c r="G407" s="136"/>
      <c r="H407" s="136"/>
      <c r="I407" s="142"/>
      <c r="J407" s="176">
        <f>'Discharge Information'!F407</f>
        <v>0</v>
      </c>
      <c r="K407" s="87"/>
    </row>
    <row r="408" spans="1:11" ht="60" customHeight="1" x14ac:dyDescent="0.25">
      <c r="A408" s="119">
        <f t="shared" si="6"/>
        <v>396</v>
      </c>
      <c r="B408" s="116">
        <f>'Initial Client Information'!B408</f>
        <v>0</v>
      </c>
      <c r="C408" s="117">
        <f>'Initial Client Information'!C408</f>
        <v>0</v>
      </c>
      <c r="D408" s="118">
        <f>'Initial Client Information'!D408</f>
        <v>0</v>
      </c>
      <c r="E408" s="130">
        <f>'Initial Client Information'!E408</f>
        <v>0</v>
      </c>
      <c r="F408" s="140"/>
      <c r="G408" s="136"/>
      <c r="H408" s="136"/>
      <c r="I408" s="142"/>
      <c r="J408" s="176">
        <f>'Discharge Information'!F408</f>
        <v>0</v>
      </c>
      <c r="K408" s="87"/>
    </row>
    <row r="409" spans="1:11" ht="60" customHeight="1" x14ac:dyDescent="0.25">
      <c r="A409" s="119">
        <f t="shared" si="6"/>
        <v>397</v>
      </c>
      <c r="B409" s="116">
        <f>'Initial Client Information'!B409</f>
        <v>0</v>
      </c>
      <c r="C409" s="117">
        <f>'Initial Client Information'!C409</f>
        <v>0</v>
      </c>
      <c r="D409" s="118">
        <f>'Initial Client Information'!D409</f>
        <v>0</v>
      </c>
      <c r="E409" s="130">
        <f>'Initial Client Information'!E409</f>
        <v>0</v>
      </c>
      <c r="F409" s="140"/>
      <c r="G409" s="136"/>
      <c r="H409" s="136"/>
      <c r="I409" s="142"/>
      <c r="J409" s="176">
        <f>'Discharge Information'!F409</f>
        <v>0</v>
      </c>
      <c r="K409" s="87"/>
    </row>
    <row r="410" spans="1:11" ht="60" customHeight="1" x14ac:dyDescent="0.25">
      <c r="A410" s="119">
        <f t="shared" si="6"/>
        <v>398</v>
      </c>
      <c r="B410" s="116">
        <f>'Initial Client Information'!B410</f>
        <v>0</v>
      </c>
      <c r="C410" s="117">
        <f>'Initial Client Information'!C410</f>
        <v>0</v>
      </c>
      <c r="D410" s="118">
        <f>'Initial Client Information'!D410</f>
        <v>0</v>
      </c>
      <c r="E410" s="130">
        <f>'Initial Client Information'!E410</f>
        <v>0</v>
      </c>
      <c r="F410" s="140"/>
      <c r="G410" s="136"/>
      <c r="H410" s="136"/>
      <c r="I410" s="142"/>
      <c r="J410" s="176">
        <f>'Discharge Information'!F410</f>
        <v>0</v>
      </c>
      <c r="K410" s="87"/>
    </row>
    <row r="411" spans="1:11" ht="60" customHeight="1" x14ac:dyDescent="0.25">
      <c r="A411" s="119">
        <f t="shared" si="6"/>
        <v>399</v>
      </c>
      <c r="B411" s="116">
        <f>'Initial Client Information'!B411</f>
        <v>0</v>
      </c>
      <c r="C411" s="117">
        <f>'Initial Client Information'!C411</f>
        <v>0</v>
      </c>
      <c r="D411" s="118">
        <f>'Initial Client Information'!D411</f>
        <v>0</v>
      </c>
      <c r="E411" s="130">
        <f>'Initial Client Information'!E411</f>
        <v>0</v>
      </c>
      <c r="F411" s="140"/>
      <c r="G411" s="136"/>
      <c r="H411" s="136"/>
      <c r="I411" s="142"/>
      <c r="J411" s="176">
        <f>'Discharge Information'!F411</f>
        <v>0</v>
      </c>
      <c r="K411" s="87"/>
    </row>
    <row r="412" spans="1:11" ht="60" customHeight="1" x14ac:dyDescent="0.25">
      <c r="A412" s="119">
        <f t="shared" si="6"/>
        <v>400</v>
      </c>
      <c r="B412" s="116">
        <f>'Initial Client Information'!B412</f>
        <v>0</v>
      </c>
      <c r="C412" s="117">
        <f>'Initial Client Information'!C412</f>
        <v>0</v>
      </c>
      <c r="D412" s="118">
        <f>'Initial Client Information'!D412</f>
        <v>0</v>
      </c>
      <c r="E412" s="130">
        <f>'Initial Client Information'!E412</f>
        <v>0</v>
      </c>
      <c r="F412" s="140"/>
      <c r="G412" s="136"/>
      <c r="H412" s="136"/>
      <c r="I412" s="142"/>
      <c r="J412" s="176">
        <f>'Discharge Information'!F412</f>
        <v>0</v>
      </c>
      <c r="K412" s="87"/>
    </row>
    <row r="413" spans="1:11" ht="60" customHeight="1" x14ac:dyDescent="0.25">
      <c r="A413" s="119">
        <f t="shared" si="6"/>
        <v>401</v>
      </c>
      <c r="B413" s="116">
        <f>'Initial Client Information'!B413</f>
        <v>0</v>
      </c>
      <c r="C413" s="117">
        <f>'Initial Client Information'!C413</f>
        <v>0</v>
      </c>
      <c r="D413" s="118">
        <f>'Initial Client Information'!D413</f>
        <v>0</v>
      </c>
      <c r="E413" s="130">
        <f>'Initial Client Information'!E413</f>
        <v>0</v>
      </c>
      <c r="F413" s="140"/>
      <c r="G413" s="136"/>
      <c r="H413" s="136"/>
      <c r="I413" s="142"/>
      <c r="J413" s="176">
        <f>'Discharge Information'!F413</f>
        <v>0</v>
      </c>
      <c r="K413" s="87"/>
    </row>
    <row r="414" spans="1:11" ht="60" customHeight="1" x14ac:dyDescent="0.25">
      <c r="A414" s="119">
        <f t="shared" si="6"/>
        <v>402</v>
      </c>
      <c r="B414" s="116">
        <f>'Initial Client Information'!B414</f>
        <v>0</v>
      </c>
      <c r="C414" s="117">
        <f>'Initial Client Information'!C414</f>
        <v>0</v>
      </c>
      <c r="D414" s="118">
        <f>'Initial Client Information'!D414</f>
        <v>0</v>
      </c>
      <c r="E414" s="130">
        <f>'Initial Client Information'!E414</f>
        <v>0</v>
      </c>
      <c r="F414" s="140"/>
      <c r="G414" s="136"/>
      <c r="H414" s="136"/>
      <c r="I414" s="142"/>
      <c r="J414" s="176">
        <f>'Discharge Information'!F414</f>
        <v>0</v>
      </c>
      <c r="K414" s="87"/>
    </row>
    <row r="415" spans="1:11" ht="60" customHeight="1" x14ac:dyDescent="0.25">
      <c r="A415" s="119">
        <f t="shared" si="6"/>
        <v>403</v>
      </c>
      <c r="B415" s="116">
        <f>'Initial Client Information'!B415</f>
        <v>0</v>
      </c>
      <c r="C415" s="117">
        <f>'Initial Client Information'!C415</f>
        <v>0</v>
      </c>
      <c r="D415" s="118">
        <f>'Initial Client Information'!D415</f>
        <v>0</v>
      </c>
      <c r="E415" s="130">
        <f>'Initial Client Information'!E415</f>
        <v>0</v>
      </c>
      <c r="F415" s="140"/>
      <c r="G415" s="136"/>
      <c r="H415" s="136"/>
      <c r="I415" s="142"/>
      <c r="J415" s="176">
        <f>'Discharge Information'!F415</f>
        <v>0</v>
      </c>
      <c r="K415" s="87"/>
    </row>
    <row r="416" spans="1:11" ht="60" customHeight="1" x14ac:dyDescent="0.25">
      <c r="A416" s="119">
        <f t="shared" si="6"/>
        <v>404</v>
      </c>
      <c r="B416" s="116">
        <f>'Initial Client Information'!B416</f>
        <v>0</v>
      </c>
      <c r="C416" s="117">
        <f>'Initial Client Information'!C416</f>
        <v>0</v>
      </c>
      <c r="D416" s="118">
        <f>'Initial Client Information'!D416</f>
        <v>0</v>
      </c>
      <c r="E416" s="130">
        <f>'Initial Client Information'!E416</f>
        <v>0</v>
      </c>
      <c r="F416" s="140"/>
      <c r="G416" s="136"/>
      <c r="H416" s="136"/>
      <c r="I416" s="142"/>
      <c r="J416" s="176">
        <f>'Discharge Information'!F416</f>
        <v>0</v>
      </c>
      <c r="K416" s="87"/>
    </row>
    <row r="417" spans="1:11" ht="60" customHeight="1" x14ac:dyDescent="0.25">
      <c r="A417" s="119">
        <f t="shared" si="6"/>
        <v>405</v>
      </c>
      <c r="B417" s="116">
        <f>'Initial Client Information'!B417</f>
        <v>0</v>
      </c>
      <c r="C417" s="117">
        <f>'Initial Client Information'!C417</f>
        <v>0</v>
      </c>
      <c r="D417" s="118">
        <f>'Initial Client Information'!D417</f>
        <v>0</v>
      </c>
      <c r="E417" s="130">
        <f>'Initial Client Information'!E417</f>
        <v>0</v>
      </c>
      <c r="F417" s="140"/>
      <c r="G417" s="136"/>
      <c r="H417" s="136"/>
      <c r="I417" s="142"/>
      <c r="J417" s="176">
        <f>'Discharge Information'!F417</f>
        <v>0</v>
      </c>
      <c r="K417" s="87"/>
    </row>
    <row r="418" spans="1:11" ht="60" customHeight="1" x14ac:dyDescent="0.25">
      <c r="A418" s="119">
        <f t="shared" si="6"/>
        <v>406</v>
      </c>
      <c r="B418" s="116">
        <f>'Initial Client Information'!B418</f>
        <v>0</v>
      </c>
      <c r="C418" s="117">
        <f>'Initial Client Information'!C418</f>
        <v>0</v>
      </c>
      <c r="D418" s="118">
        <f>'Initial Client Information'!D418</f>
        <v>0</v>
      </c>
      <c r="E418" s="130">
        <f>'Initial Client Information'!E418</f>
        <v>0</v>
      </c>
      <c r="F418" s="140"/>
      <c r="G418" s="136"/>
      <c r="H418" s="136"/>
      <c r="I418" s="142"/>
      <c r="J418" s="176">
        <f>'Discharge Information'!F418</f>
        <v>0</v>
      </c>
      <c r="K418" s="87"/>
    </row>
    <row r="419" spans="1:11" ht="60" customHeight="1" x14ac:dyDescent="0.25">
      <c r="A419" s="119">
        <f t="shared" si="6"/>
        <v>407</v>
      </c>
      <c r="B419" s="116">
        <f>'Initial Client Information'!B419</f>
        <v>0</v>
      </c>
      <c r="C419" s="117">
        <f>'Initial Client Information'!C419</f>
        <v>0</v>
      </c>
      <c r="D419" s="118">
        <f>'Initial Client Information'!D419</f>
        <v>0</v>
      </c>
      <c r="E419" s="130">
        <f>'Initial Client Information'!E419</f>
        <v>0</v>
      </c>
      <c r="F419" s="140"/>
      <c r="G419" s="136"/>
      <c r="H419" s="136"/>
      <c r="I419" s="142"/>
      <c r="J419" s="176">
        <f>'Discharge Information'!F419</f>
        <v>0</v>
      </c>
      <c r="K419" s="87"/>
    </row>
    <row r="420" spans="1:11" ht="60" customHeight="1" x14ac:dyDescent="0.25">
      <c r="A420" s="119">
        <f t="shared" si="6"/>
        <v>408</v>
      </c>
      <c r="B420" s="116">
        <f>'Initial Client Information'!B420</f>
        <v>0</v>
      </c>
      <c r="C420" s="117">
        <f>'Initial Client Information'!C420</f>
        <v>0</v>
      </c>
      <c r="D420" s="118">
        <f>'Initial Client Information'!D420</f>
        <v>0</v>
      </c>
      <c r="E420" s="130">
        <f>'Initial Client Information'!E420</f>
        <v>0</v>
      </c>
      <c r="F420" s="140"/>
      <c r="G420" s="136"/>
      <c r="H420" s="136"/>
      <c r="I420" s="142"/>
      <c r="J420" s="176">
        <f>'Discharge Information'!F420</f>
        <v>0</v>
      </c>
      <c r="K420" s="87"/>
    </row>
    <row r="421" spans="1:11" ht="60" customHeight="1" x14ac:dyDescent="0.25">
      <c r="A421" s="119">
        <f t="shared" si="6"/>
        <v>409</v>
      </c>
      <c r="B421" s="116">
        <f>'Initial Client Information'!B421</f>
        <v>0</v>
      </c>
      <c r="C421" s="117">
        <f>'Initial Client Information'!C421</f>
        <v>0</v>
      </c>
      <c r="D421" s="118">
        <f>'Initial Client Information'!D421</f>
        <v>0</v>
      </c>
      <c r="E421" s="130">
        <f>'Initial Client Information'!E421</f>
        <v>0</v>
      </c>
      <c r="F421" s="140"/>
      <c r="G421" s="136"/>
      <c r="H421" s="136"/>
      <c r="I421" s="142"/>
      <c r="J421" s="176">
        <f>'Discharge Information'!F421</f>
        <v>0</v>
      </c>
      <c r="K421" s="87"/>
    </row>
    <row r="422" spans="1:11" ht="60" customHeight="1" x14ac:dyDescent="0.25">
      <c r="A422" s="119">
        <f t="shared" si="6"/>
        <v>410</v>
      </c>
      <c r="B422" s="116">
        <f>'Initial Client Information'!B422</f>
        <v>0</v>
      </c>
      <c r="C422" s="117">
        <f>'Initial Client Information'!C422</f>
        <v>0</v>
      </c>
      <c r="D422" s="118">
        <f>'Initial Client Information'!D422</f>
        <v>0</v>
      </c>
      <c r="E422" s="130">
        <f>'Initial Client Information'!E422</f>
        <v>0</v>
      </c>
      <c r="F422" s="140"/>
      <c r="G422" s="136"/>
      <c r="H422" s="136"/>
      <c r="I422" s="142"/>
      <c r="J422" s="176">
        <f>'Discharge Information'!F422</f>
        <v>0</v>
      </c>
      <c r="K422" s="87"/>
    </row>
    <row r="423" spans="1:11" ht="60" customHeight="1" x14ac:dyDescent="0.25">
      <c r="A423" s="119">
        <f t="shared" si="6"/>
        <v>411</v>
      </c>
      <c r="B423" s="116">
        <f>'Initial Client Information'!B423</f>
        <v>0</v>
      </c>
      <c r="C423" s="117">
        <f>'Initial Client Information'!C423</f>
        <v>0</v>
      </c>
      <c r="D423" s="118">
        <f>'Initial Client Information'!D423</f>
        <v>0</v>
      </c>
      <c r="E423" s="130">
        <f>'Initial Client Information'!E423</f>
        <v>0</v>
      </c>
      <c r="F423" s="140"/>
      <c r="G423" s="136"/>
      <c r="H423" s="136"/>
      <c r="I423" s="142"/>
      <c r="J423" s="176">
        <f>'Discharge Information'!F423</f>
        <v>0</v>
      </c>
      <c r="K423" s="87"/>
    </row>
    <row r="424" spans="1:11" ht="60" customHeight="1" x14ac:dyDescent="0.25">
      <c r="A424" s="119">
        <f t="shared" si="6"/>
        <v>412</v>
      </c>
      <c r="B424" s="116">
        <f>'Initial Client Information'!B424</f>
        <v>0</v>
      </c>
      <c r="C424" s="117">
        <f>'Initial Client Information'!C424</f>
        <v>0</v>
      </c>
      <c r="D424" s="118">
        <f>'Initial Client Information'!D424</f>
        <v>0</v>
      </c>
      <c r="E424" s="130">
        <f>'Initial Client Information'!E424</f>
        <v>0</v>
      </c>
      <c r="F424" s="140"/>
      <c r="G424" s="136"/>
      <c r="H424" s="136"/>
      <c r="I424" s="142"/>
      <c r="J424" s="176">
        <f>'Discharge Information'!F424</f>
        <v>0</v>
      </c>
      <c r="K424" s="87"/>
    </row>
    <row r="425" spans="1:11" ht="60" customHeight="1" x14ac:dyDescent="0.25">
      <c r="A425" s="119">
        <f t="shared" si="6"/>
        <v>413</v>
      </c>
      <c r="B425" s="116">
        <f>'Initial Client Information'!B425</f>
        <v>0</v>
      </c>
      <c r="C425" s="117">
        <f>'Initial Client Information'!C425</f>
        <v>0</v>
      </c>
      <c r="D425" s="118">
        <f>'Initial Client Information'!D425</f>
        <v>0</v>
      </c>
      <c r="E425" s="130">
        <f>'Initial Client Information'!E425</f>
        <v>0</v>
      </c>
      <c r="F425" s="140"/>
      <c r="G425" s="136"/>
      <c r="H425" s="136"/>
      <c r="I425" s="142"/>
      <c r="J425" s="176">
        <f>'Discharge Information'!F425</f>
        <v>0</v>
      </c>
      <c r="K425" s="87"/>
    </row>
    <row r="426" spans="1:11" ht="60" customHeight="1" x14ac:dyDescent="0.25">
      <c r="A426" s="119">
        <f t="shared" si="6"/>
        <v>414</v>
      </c>
      <c r="B426" s="116">
        <f>'Initial Client Information'!B426</f>
        <v>0</v>
      </c>
      <c r="C426" s="117">
        <f>'Initial Client Information'!C426</f>
        <v>0</v>
      </c>
      <c r="D426" s="118">
        <f>'Initial Client Information'!D426</f>
        <v>0</v>
      </c>
      <c r="E426" s="130">
        <f>'Initial Client Information'!E426</f>
        <v>0</v>
      </c>
      <c r="F426" s="140"/>
      <c r="G426" s="136"/>
      <c r="H426" s="136"/>
      <c r="I426" s="142"/>
      <c r="J426" s="176">
        <f>'Discharge Information'!F426</f>
        <v>0</v>
      </c>
      <c r="K426" s="87"/>
    </row>
    <row r="427" spans="1:11" ht="60" customHeight="1" x14ac:dyDescent="0.25">
      <c r="A427" s="119">
        <f t="shared" si="6"/>
        <v>415</v>
      </c>
      <c r="B427" s="116">
        <f>'Initial Client Information'!B427</f>
        <v>0</v>
      </c>
      <c r="C427" s="117">
        <f>'Initial Client Information'!C427</f>
        <v>0</v>
      </c>
      <c r="D427" s="118">
        <f>'Initial Client Information'!D427</f>
        <v>0</v>
      </c>
      <c r="E427" s="130">
        <f>'Initial Client Information'!E427</f>
        <v>0</v>
      </c>
      <c r="F427" s="140"/>
      <c r="G427" s="136"/>
      <c r="H427" s="136"/>
      <c r="I427" s="142"/>
      <c r="J427" s="176">
        <f>'Discharge Information'!F427</f>
        <v>0</v>
      </c>
      <c r="K427" s="87"/>
    </row>
    <row r="428" spans="1:11" ht="60" customHeight="1" x14ac:dyDescent="0.25">
      <c r="A428" s="119">
        <f t="shared" si="6"/>
        <v>416</v>
      </c>
      <c r="B428" s="116">
        <f>'Initial Client Information'!B428</f>
        <v>0</v>
      </c>
      <c r="C428" s="117">
        <f>'Initial Client Information'!C428</f>
        <v>0</v>
      </c>
      <c r="D428" s="118">
        <f>'Initial Client Information'!D428</f>
        <v>0</v>
      </c>
      <c r="E428" s="130">
        <f>'Initial Client Information'!E428</f>
        <v>0</v>
      </c>
      <c r="F428" s="140"/>
      <c r="G428" s="136"/>
      <c r="H428" s="136"/>
      <c r="I428" s="142"/>
      <c r="J428" s="176">
        <f>'Discharge Information'!F428</f>
        <v>0</v>
      </c>
      <c r="K428" s="87"/>
    </row>
    <row r="429" spans="1:11" ht="60" customHeight="1" x14ac:dyDescent="0.25">
      <c r="A429" s="119">
        <f t="shared" si="6"/>
        <v>417</v>
      </c>
      <c r="B429" s="116">
        <f>'Initial Client Information'!B429</f>
        <v>0</v>
      </c>
      <c r="C429" s="117">
        <f>'Initial Client Information'!C429</f>
        <v>0</v>
      </c>
      <c r="D429" s="118">
        <f>'Initial Client Information'!D429</f>
        <v>0</v>
      </c>
      <c r="E429" s="130">
        <f>'Initial Client Information'!E429</f>
        <v>0</v>
      </c>
      <c r="F429" s="140"/>
      <c r="G429" s="136"/>
      <c r="H429" s="136"/>
      <c r="I429" s="142"/>
      <c r="J429" s="176">
        <f>'Discharge Information'!F429</f>
        <v>0</v>
      </c>
      <c r="K429" s="87"/>
    </row>
    <row r="430" spans="1:11" ht="60" customHeight="1" x14ac:dyDescent="0.25">
      <c r="A430" s="119">
        <f t="shared" si="6"/>
        <v>418</v>
      </c>
      <c r="B430" s="116">
        <f>'Initial Client Information'!B430</f>
        <v>0</v>
      </c>
      <c r="C430" s="117">
        <f>'Initial Client Information'!C430</f>
        <v>0</v>
      </c>
      <c r="D430" s="118">
        <f>'Initial Client Information'!D430</f>
        <v>0</v>
      </c>
      <c r="E430" s="130">
        <f>'Initial Client Information'!E430</f>
        <v>0</v>
      </c>
      <c r="F430" s="140"/>
      <c r="G430" s="136"/>
      <c r="H430" s="136"/>
      <c r="I430" s="142"/>
      <c r="J430" s="176">
        <f>'Discharge Information'!F430</f>
        <v>0</v>
      </c>
      <c r="K430" s="87"/>
    </row>
    <row r="431" spans="1:11" ht="60" customHeight="1" x14ac:dyDescent="0.25">
      <c r="A431" s="119">
        <f t="shared" si="6"/>
        <v>419</v>
      </c>
      <c r="B431" s="116">
        <f>'Initial Client Information'!B431</f>
        <v>0</v>
      </c>
      <c r="C431" s="117">
        <f>'Initial Client Information'!C431</f>
        <v>0</v>
      </c>
      <c r="D431" s="118">
        <f>'Initial Client Information'!D431</f>
        <v>0</v>
      </c>
      <c r="E431" s="130">
        <f>'Initial Client Information'!E431</f>
        <v>0</v>
      </c>
      <c r="F431" s="140"/>
      <c r="G431" s="136"/>
      <c r="H431" s="136"/>
      <c r="I431" s="142"/>
      <c r="J431" s="176">
        <f>'Discharge Information'!F431</f>
        <v>0</v>
      </c>
      <c r="K431" s="87"/>
    </row>
    <row r="432" spans="1:11" ht="60" customHeight="1" x14ac:dyDescent="0.25">
      <c r="A432" s="119">
        <f t="shared" si="6"/>
        <v>420</v>
      </c>
      <c r="B432" s="116">
        <f>'Initial Client Information'!B432</f>
        <v>0</v>
      </c>
      <c r="C432" s="117">
        <f>'Initial Client Information'!C432</f>
        <v>0</v>
      </c>
      <c r="D432" s="118">
        <f>'Initial Client Information'!D432</f>
        <v>0</v>
      </c>
      <c r="E432" s="130">
        <f>'Initial Client Information'!E432</f>
        <v>0</v>
      </c>
      <c r="F432" s="140"/>
      <c r="G432" s="136"/>
      <c r="H432" s="136"/>
      <c r="I432" s="142"/>
      <c r="J432" s="176">
        <f>'Discharge Information'!F432</f>
        <v>0</v>
      </c>
      <c r="K432" s="87"/>
    </row>
    <row r="433" spans="1:11" ht="60" customHeight="1" x14ac:dyDescent="0.25">
      <c r="A433" s="119">
        <f t="shared" si="6"/>
        <v>421</v>
      </c>
      <c r="B433" s="116">
        <f>'Initial Client Information'!B433</f>
        <v>0</v>
      </c>
      <c r="C433" s="117">
        <f>'Initial Client Information'!C433</f>
        <v>0</v>
      </c>
      <c r="D433" s="118">
        <f>'Initial Client Information'!D433</f>
        <v>0</v>
      </c>
      <c r="E433" s="130">
        <f>'Initial Client Information'!E433</f>
        <v>0</v>
      </c>
      <c r="F433" s="140"/>
      <c r="G433" s="136"/>
      <c r="H433" s="136"/>
      <c r="I433" s="142"/>
      <c r="J433" s="176">
        <f>'Discharge Information'!F433</f>
        <v>0</v>
      </c>
      <c r="K433" s="87"/>
    </row>
    <row r="434" spans="1:11" ht="60" customHeight="1" x14ac:dyDescent="0.25">
      <c r="A434" s="119">
        <f t="shared" si="6"/>
        <v>422</v>
      </c>
      <c r="B434" s="116">
        <f>'Initial Client Information'!B434</f>
        <v>0</v>
      </c>
      <c r="C434" s="117">
        <f>'Initial Client Information'!C434</f>
        <v>0</v>
      </c>
      <c r="D434" s="118">
        <f>'Initial Client Information'!D434</f>
        <v>0</v>
      </c>
      <c r="E434" s="130">
        <f>'Initial Client Information'!E434</f>
        <v>0</v>
      </c>
      <c r="F434" s="140"/>
      <c r="G434" s="136"/>
      <c r="H434" s="136"/>
      <c r="I434" s="142"/>
      <c r="J434" s="176">
        <f>'Discharge Information'!F434</f>
        <v>0</v>
      </c>
      <c r="K434" s="87"/>
    </row>
    <row r="435" spans="1:11" ht="60" customHeight="1" x14ac:dyDescent="0.25">
      <c r="A435" s="119">
        <f t="shared" si="6"/>
        <v>423</v>
      </c>
      <c r="B435" s="116">
        <f>'Initial Client Information'!B435</f>
        <v>0</v>
      </c>
      <c r="C435" s="117">
        <f>'Initial Client Information'!C435</f>
        <v>0</v>
      </c>
      <c r="D435" s="118">
        <f>'Initial Client Information'!D435</f>
        <v>0</v>
      </c>
      <c r="E435" s="130">
        <f>'Initial Client Information'!E435</f>
        <v>0</v>
      </c>
      <c r="F435" s="140"/>
      <c r="G435" s="136"/>
      <c r="H435" s="136"/>
      <c r="I435" s="142"/>
      <c r="J435" s="176">
        <f>'Discharge Information'!F435</f>
        <v>0</v>
      </c>
      <c r="K435" s="87"/>
    </row>
    <row r="436" spans="1:11" ht="60" customHeight="1" x14ac:dyDescent="0.25">
      <c r="A436" s="119">
        <f t="shared" si="6"/>
        <v>424</v>
      </c>
      <c r="B436" s="116">
        <f>'Initial Client Information'!B436</f>
        <v>0</v>
      </c>
      <c r="C436" s="117">
        <f>'Initial Client Information'!C436</f>
        <v>0</v>
      </c>
      <c r="D436" s="118">
        <f>'Initial Client Information'!D436</f>
        <v>0</v>
      </c>
      <c r="E436" s="130">
        <f>'Initial Client Information'!E436</f>
        <v>0</v>
      </c>
      <c r="F436" s="140"/>
      <c r="G436" s="136"/>
      <c r="H436" s="136"/>
      <c r="I436" s="142"/>
      <c r="J436" s="176">
        <f>'Discharge Information'!F436</f>
        <v>0</v>
      </c>
      <c r="K436" s="87"/>
    </row>
    <row r="437" spans="1:11" ht="60" customHeight="1" x14ac:dyDescent="0.25">
      <c r="A437" s="119">
        <f t="shared" si="6"/>
        <v>425</v>
      </c>
      <c r="B437" s="116">
        <f>'Initial Client Information'!B437</f>
        <v>0</v>
      </c>
      <c r="C437" s="117">
        <f>'Initial Client Information'!C437</f>
        <v>0</v>
      </c>
      <c r="D437" s="118">
        <f>'Initial Client Information'!D437</f>
        <v>0</v>
      </c>
      <c r="E437" s="130">
        <f>'Initial Client Information'!E437</f>
        <v>0</v>
      </c>
      <c r="F437" s="140"/>
      <c r="G437" s="136"/>
      <c r="H437" s="136"/>
      <c r="I437" s="142"/>
      <c r="J437" s="176">
        <f>'Discharge Information'!F437</f>
        <v>0</v>
      </c>
      <c r="K437" s="87"/>
    </row>
    <row r="438" spans="1:11" ht="60" customHeight="1" x14ac:dyDescent="0.25">
      <c r="A438" s="119">
        <f t="shared" si="6"/>
        <v>426</v>
      </c>
      <c r="B438" s="116">
        <f>'Initial Client Information'!B438</f>
        <v>0</v>
      </c>
      <c r="C438" s="117">
        <f>'Initial Client Information'!C438</f>
        <v>0</v>
      </c>
      <c r="D438" s="118">
        <f>'Initial Client Information'!D438</f>
        <v>0</v>
      </c>
      <c r="E438" s="130">
        <f>'Initial Client Information'!E438</f>
        <v>0</v>
      </c>
      <c r="F438" s="140"/>
      <c r="G438" s="136"/>
      <c r="H438" s="136"/>
      <c r="I438" s="142"/>
      <c r="J438" s="176">
        <f>'Discharge Information'!F438</f>
        <v>0</v>
      </c>
      <c r="K438" s="87"/>
    </row>
    <row r="439" spans="1:11" ht="60" customHeight="1" x14ac:dyDescent="0.25">
      <c r="A439" s="119">
        <f t="shared" si="6"/>
        <v>427</v>
      </c>
      <c r="B439" s="116">
        <f>'Initial Client Information'!B439</f>
        <v>0</v>
      </c>
      <c r="C439" s="117">
        <f>'Initial Client Information'!C439</f>
        <v>0</v>
      </c>
      <c r="D439" s="118">
        <f>'Initial Client Information'!D439</f>
        <v>0</v>
      </c>
      <c r="E439" s="130">
        <f>'Initial Client Information'!E439</f>
        <v>0</v>
      </c>
      <c r="F439" s="140"/>
      <c r="G439" s="136"/>
      <c r="H439" s="136"/>
      <c r="I439" s="142"/>
      <c r="J439" s="176">
        <f>'Discharge Information'!F439</f>
        <v>0</v>
      </c>
      <c r="K439" s="87"/>
    </row>
    <row r="440" spans="1:11" ht="60" customHeight="1" x14ac:dyDescent="0.25">
      <c r="A440" s="119">
        <f t="shared" si="6"/>
        <v>428</v>
      </c>
      <c r="B440" s="116">
        <f>'Initial Client Information'!B440</f>
        <v>0</v>
      </c>
      <c r="C440" s="117">
        <f>'Initial Client Information'!C440</f>
        <v>0</v>
      </c>
      <c r="D440" s="118">
        <f>'Initial Client Information'!D440</f>
        <v>0</v>
      </c>
      <c r="E440" s="130">
        <f>'Initial Client Information'!E440</f>
        <v>0</v>
      </c>
      <c r="F440" s="140"/>
      <c r="G440" s="136"/>
      <c r="H440" s="136"/>
      <c r="I440" s="142"/>
      <c r="J440" s="176">
        <f>'Discharge Information'!F440</f>
        <v>0</v>
      </c>
      <c r="K440" s="87"/>
    </row>
    <row r="441" spans="1:11" ht="60" customHeight="1" x14ac:dyDescent="0.25">
      <c r="A441" s="119">
        <f t="shared" si="6"/>
        <v>429</v>
      </c>
      <c r="B441" s="116">
        <f>'Initial Client Information'!B441</f>
        <v>0</v>
      </c>
      <c r="C441" s="117">
        <f>'Initial Client Information'!C441</f>
        <v>0</v>
      </c>
      <c r="D441" s="118">
        <f>'Initial Client Information'!D441</f>
        <v>0</v>
      </c>
      <c r="E441" s="130">
        <f>'Initial Client Information'!E441</f>
        <v>0</v>
      </c>
      <c r="F441" s="140"/>
      <c r="G441" s="136"/>
      <c r="H441" s="136"/>
      <c r="I441" s="142"/>
      <c r="J441" s="176">
        <f>'Discharge Information'!F441</f>
        <v>0</v>
      </c>
      <c r="K441" s="87"/>
    </row>
    <row r="442" spans="1:11" ht="60" customHeight="1" x14ac:dyDescent="0.25">
      <c r="A442" s="119">
        <f t="shared" si="6"/>
        <v>430</v>
      </c>
      <c r="B442" s="116">
        <f>'Initial Client Information'!B442</f>
        <v>0</v>
      </c>
      <c r="C442" s="117">
        <f>'Initial Client Information'!C442</f>
        <v>0</v>
      </c>
      <c r="D442" s="118">
        <f>'Initial Client Information'!D442</f>
        <v>0</v>
      </c>
      <c r="E442" s="130">
        <f>'Initial Client Information'!E442</f>
        <v>0</v>
      </c>
      <c r="F442" s="140"/>
      <c r="G442" s="136"/>
      <c r="H442" s="136"/>
      <c r="I442" s="142"/>
      <c r="J442" s="176">
        <f>'Discharge Information'!F442</f>
        <v>0</v>
      </c>
      <c r="K442" s="87"/>
    </row>
    <row r="443" spans="1:11" ht="60" customHeight="1" x14ac:dyDescent="0.25">
      <c r="A443" s="119">
        <f t="shared" si="6"/>
        <v>431</v>
      </c>
      <c r="B443" s="116">
        <f>'Initial Client Information'!B443</f>
        <v>0</v>
      </c>
      <c r="C443" s="117">
        <f>'Initial Client Information'!C443</f>
        <v>0</v>
      </c>
      <c r="D443" s="118">
        <f>'Initial Client Information'!D443</f>
        <v>0</v>
      </c>
      <c r="E443" s="130">
        <f>'Initial Client Information'!E443</f>
        <v>0</v>
      </c>
      <c r="F443" s="140"/>
      <c r="G443" s="136"/>
      <c r="H443" s="136"/>
      <c r="I443" s="142"/>
      <c r="J443" s="176">
        <f>'Discharge Information'!F443</f>
        <v>0</v>
      </c>
      <c r="K443" s="87"/>
    </row>
    <row r="444" spans="1:11" ht="60" customHeight="1" x14ac:dyDescent="0.25">
      <c r="A444" s="119">
        <f t="shared" si="6"/>
        <v>432</v>
      </c>
      <c r="B444" s="116">
        <f>'Initial Client Information'!B444</f>
        <v>0</v>
      </c>
      <c r="C444" s="117">
        <f>'Initial Client Information'!C444</f>
        <v>0</v>
      </c>
      <c r="D444" s="118">
        <f>'Initial Client Information'!D444</f>
        <v>0</v>
      </c>
      <c r="E444" s="130">
        <f>'Initial Client Information'!E444</f>
        <v>0</v>
      </c>
      <c r="F444" s="140"/>
      <c r="G444" s="136"/>
      <c r="H444" s="136"/>
      <c r="I444" s="142"/>
      <c r="J444" s="176">
        <f>'Discharge Information'!F444</f>
        <v>0</v>
      </c>
      <c r="K444" s="87"/>
    </row>
    <row r="445" spans="1:11" ht="60" customHeight="1" x14ac:dyDescent="0.25">
      <c r="A445" s="119">
        <f t="shared" si="6"/>
        <v>433</v>
      </c>
      <c r="B445" s="116">
        <f>'Initial Client Information'!B445</f>
        <v>0</v>
      </c>
      <c r="C445" s="117">
        <f>'Initial Client Information'!C445</f>
        <v>0</v>
      </c>
      <c r="D445" s="118">
        <f>'Initial Client Information'!D445</f>
        <v>0</v>
      </c>
      <c r="E445" s="130">
        <f>'Initial Client Information'!E445</f>
        <v>0</v>
      </c>
      <c r="F445" s="140"/>
      <c r="G445" s="136"/>
      <c r="H445" s="136"/>
      <c r="I445" s="142"/>
      <c r="J445" s="176">
        <f>'Discharge Information'!F445</f>
        <v>0</v>
      </c>
      <c r="K445" s="87"/>
    </row>
    <row r="446" spans="1:11" ht="60" customHeight="1" x14ac:dyDescent="0.25">
      <c r="A446" s="119">
        <f t="shared" si="6"/>
        <v>434</v>
      </c>
      <c r="B446" s="116">
        <f>'Initial Client Information'!B446</f>
        <v>0</v>
      </c>
      <c r="C446" s="117">
        <f>'Initial Client Information'!C446</f>
        <v>0</v>
      </c>
      <c r="D446" s="118">
        <f>'Initial Client Information'!D446</f>
        <v>0</v>
      </c>
      <c r="E446" s="130">
        <f>'Initial Client Information'!E446</f>
        <v>0</v>
      </c>
      <c r="F446" s="140"/>
      <c r="G446" s="136"/>
      <c r="H446" s="136"/>
      <c r="I446" s="142"/>
      <c r="J446" s="176">
        <f>'Discharge Information'!F446</f>
        <v>0</v>
      </c>
      <c r="K446" s="87"/>
    </row>
    <row r="447" spans="1:11" ht="60" customHeight="1" x14ac:dyDescent="0.25">
      <c r="A447" s="119">
        <f t="shared" si="6"/>
        <v>435</v>
      </c>
      <c r="B447" s="116">
        <f>'Initial Client Information'!B447</f>
        <v>0</v>
      </c>
      <c r="C447" s="117">
        <f>'Initial Client Information'!C447</f>
        <v>0</v>
      </c>
      <c r="D447" s="118">
        <f>'Initial Client Information'!D447</f>
        <v>0</v>
      </c>
      <c r="E447" s="130">
        <f>'Initial Client Information'!E447</f>
        <v>0</v>
      </c>
      <c r="F447" s="140"/>
      <c r="G447" s="136"/>
      <c r="H447" s="136"/>
      <c r="I447" s="142"/>
      <c r="J447" s="176">
        <f>'Discharge Information'!F447</f>
        <v>0</v>
      </c>
      <c r="K447" s="87"/>
    </row>
    <row r="448" spans="1:11" ht="60" customHeight="1" x14ac:dyDescent="0.25">
      <c r="A448" s="119">
        <f t="shared" si="6"/>
        <v>436</v>
      </c>
      <c r="B448" s="116">
        <f>'Initial Client Information'!B448</f>
        <v>0</v>
      </c>
      <c r="C448" s="117">
        <f>'Initial Client Information'!C448</f>
        <v>0</v>
      </c>
      <c r="D448" s="118">
        <f>'Initial Client Information'!D448</f>
        <v>0</v>
      </c>
      <c r="E448" s="130">
        <f>'Initial Client Information'!E448</f>
        <v>0</v>
      </c>
      <c r="F448" s="140"/>
      <c r="G448" s="136"/>
      <c r="H448" s="136"/>
      <c r="I448" s="142"/>
      <c r="J448" s="176">
        <f>'Discharge Information'!F448</f>
        <v>0</v>
      </c>
      <c r="K448" s="87"/>
    </row>
    <row r="449" spans="1:11" ht="60" customHeight="1" x14ac:dyDescent="0.25">
      <c r="A449" s="119">
        <f t="shared" si="6"/>
        <v>437</v>
      </c>
      <c r="B449" s="116">
        <f>'Initial Client Information'!B449</f>
        <v>0</v>
      </c>
      <c r="C449" s="117">
        <f>'Initial Client Information'!C449</f>
        <v>0</v>
      </c>
      <c r="D449" s="118">
        <f>'Initial Client Information'!D449</f>
        <v>0</v>
      </c>
      <c r="E449" s="130">
        <f>'Initial Client Information'!E449</f>
        <v>0</v>
      </c>
      <c r="F449" s="140"/>
      <c r="G449" s="136"/>
      <c r="H449" s="136"/>
      <c r="I449" s="142"/>
      <c r="J449" s="176">
        <f>'Discharge Information'!F449</f>
        <v>0</v>
      </c>
      <c r="K449" s="87"/>
    </row>
    <row r="450" spans="1:11" ht="60" customHeight="1" x14ac:dyDescent="0.25">
      <c r="A450" s="119">
        <f t="shared" si="6"/>
        <v>438</v>
      </c>
      <c r="B450" s="116">
        <f>'Initial Client Information'!B450</f>
        <v>0</v>
      </c>
      <c r="C450" s="117">
        <f>'Initial Client Information'!C450</f>
        <v>0</v>
      </c>
      <c r="D450" s="118">
        <f>'Initial Client Information'!D450</f>
        <v>0</v>
      </c>
      <c r="E450" s="130">
        <f>'Initial Client Information'!E450</f>
        <v>0</v>
      </c>
      <c r="F450" s="140"/>
      <c r="G450" s="136"/>
      <c r="H450" s="136"/>
      <c r="I450" s="142"/>
      <c r="J450" s="176">
        <f>'Discharge Information'!F450</f>
        <v>0</v>
      </c>
      <c r="K450" s="87"/>
    </row>
    <row r="451" spans="1:11" ht="60" customHeight="1" x14ac:dyDescent="0.25">
      <c r="A451" s="119">
        <f t="shared" si="6"/>
        <v>439</v>
      </c>
      <c r="B451" s="116">
        <f>'Initial Client Information'!B451</f>
        <v>0</v>
      </c>
      <c r="C451" s="117">
        <f>'Initial Client Information'!C451</f>
        <v>0</v>
      </c>
      <c r="D451" s="118">
        <f>'Initial Client Information'!D451</f>
        <v>0</v>
      </c>
      <c r="E451" s="130">
        <f>'Initial Client Information'!E451</f>
        <v>0</v>
      </c>
      <c r="F451" s="140"/>
      <c r="G451" s="136"/>
      <c r="H451" s="136"/>
      <c r="I451" s="142"/>
      <c r="J451" s="176">
        <f>'Discharge Information'!F451</f>
        <v>0</v>
      </c>
      <c r="K451" s="87"/>
    </row>
    <row r="452" spans="1:11" ht="60" customHeight="1" x14ac:dyDescent="0.25">
      <c r="A452" s="119">
        <f t="shared" si="6"/>
        <v>440</v>
      </c>
      <c r="B452" s="116">
        <f>'Initial Client Information'!B452</f>
        <v>0</v>
      </c>
      <c r="C452" s="117">
        <f>'Initial Client Information'!C452</f>
        <v>0</v>
      </c>
      <c r="D452" s="118">
        <f>'Initial Client Information'!D452</f>
        <v>0</v>
      </c>
      <c r="E452" s="130">
        <f>'Initial Client Information'!E452</f>
        <v>0</v>
      </c>
      <c r="F452" s="140"/>
      <c r="G452" s="136"/>
      <c r="H452" s="136"/>
      <c r="I452" s="142"/>
      <c r="J452" s="176">
        <f>'Discharge Information'!F452</f>
        <v>0</v>
      </c>
      <c r="K452" s="87"/>
    </row>
    <row r="453" spans="1:11" ht="60" customHeight="1" x14ac:dyDescent="0.25">
      <c r="A453" s="119">
        <f t="shared" si="6"/>
        <v>441</v>
      </c>
      <c r="B453" s="116">
        <f>'Initial Client Information'!B453</f>
        <v>0</v>
      </c>
      <c r="C453" s="117">
        <f>'Initial Client Information'!C453</f>
        <v>0</v>
      </c>
      <c r="D453" s="118">
        <f>'Initial Client Information'!D453</f>
        <v>0</v>
      </c>
      <c r="E453" s="130">
        <f>'Initial Client Information'!E453</f>
        <v>0</v>
      </c>
      <c r="F453" s="140"/>
      <c r="G453" s="136"/>
      <c r="H453" s="136"/>
      <c r="I453" s="142"/>
      <c r="J453" s="176">
        <f>'Discharge Information'!F453</f>
        <v>0</v>
      </c>
      <c r="K453" s="87"/>
    </row>
    <row r="454" spans="1:11" ht="60" customHeight="1" x14ac:dyDescent="0.25">
      <c r="A454" s="119">
        <f t="shared" si="6"/>
        <v>442</v>
      </c>
      <c r="B454" s="116">
        <f>'Initial Client Information'!B454</f>
        <v>0</v>
      </c>
      <c r="C454" s="117">
        <f>'Initial Client Information'!C454</f>
        <v>0</v>
      </c>
      <c r="D454" s="118">
        <f>'Initial Client Information'!D454</f>
        <v>0</v>
      </c>
      <c r="E454" s="130">
        <f>'Initial Client Information'!E454</f>
        <v>0</v>
      </c>
      <c r="F454" s="140"/>
      <c r="G454" s="136"/>
      <c r="H454" s="136"/>
      <c r="I454" s="142"/>
      <c r="J454" s="176">
        <f>'Discharge Information'!F454</f>
        <v>0</v>
      </c>
      <c r="K454" s="87"/>
    </row>
    <row r="455" spans="1:11" ht="60" customHeight="1" x14ac:dyDescent="0.25">
      <c r="A455" s="119">
        <f t="shared" si="6"/>
        <v>443</v>
      </c>
      <c r="B455" s="116">
        <f>'Initial Client Information'!B455</f>
        <v>0</v>
      </c>
      <c r="C455" s="117">
        <f>'Initial Client Information'!C455</f>
        <v>0</v>
      </c>
      <c r="D455" s="118">
        <f>'Initial Client Information'!D455</f>
        <v>0</v>
      </c>
      <c r="E455" s="130">
        <f>'Initial Client Information'!E455</f>
        <v>0</v>
      </c>
      <c r="F455" s="140"/>
      <c r="G455" s="136"/>
      <c r="H455" s="136"/>
      <c r="I455" s="142"/>
      <c r="J455" s="176">
        <f>'Discharge Information'!F455</f>
        <v>0</v>
      </c>
      <c r="K455" s="87"/>
    </row>
    <row r="456" spans="1:11" ht="60" customHeight="1" x14ac:dyDescent="0.25">
      <c r="A456" s="119">
        <f t="shared" si="6"/>
        <v>444</v>
      </c>
      <c r="B456" s="116">
        <f>'Initial Client Information'!B456</f>
        <v>0</v>
      </c>
      <c r="C456" s="117">
        <f>'Initial Client Information'!C456</f>
        <v>0</v>
      </c>
      <c r="D456" s="118">
        <f>'Initial Client Information'!D456</f>
        <v>0</v>
      </c>
      <c r="E456" s="130">
        <f>'Initial Client Information'!E456</f>
        <v>0</v>
      </c>
      <c r="F456" s="140"/>
      <c r="G456" s="136"/>
      <c r="H456" s="136"/>
      <c r="I456" s="142"/>
      <c r="J456" s="176">
        <f>'Discharge Information'!F456</f>
        <v>0</v>
      </c>
      <c r="K456" s="87"/>
    </row>
    <row r="457" spans="1:11" ht="60" customHeight="1" x14ac:dyDescent="0.25">
      <c r="A457" s="119">
        <f t="shared" si="6"/>
        <v>445</v>
      </c>
      <c r="B457" s="116">
        <f>'Initial Client Information'!B457</f>
        <v>0</v>
      </c>
      <c r="C457" s="117">
        <f>'Initial Client Information'!C457</f>
        <v>0</v>
      </c>
      <c r="D457" s="118">
        <f>'Initial Client Information'!D457</f>
        <v>0</v>
      </c>
      <c r="E457" s="130">
        <f>'Initial Client Information'!E457</f>
        <v>0</v>
      </c>
      <c r="F457" s="140"/>
      <c r="G457" s="136"/>
      <c r="H457" s="136"/>
      <c r="I457" s="142"/>
      <c r="J457" s="176">
        <f>'Discharge Information'!F457</f>
        <v>0</v>
      </c>
      <c r="K457" s="87"/>
    </row>
    <row r="458" spans="1:11" ht="60" customHeight="1" x14ac:dyDescent="0.25">
      <c r="A458" s="119">
        <f t="shared" si="6"/>
        <v>446</v>
      </c>
      <c r="B458" s="116">
        <f>'Initial Client Information'!B458</f>
        <v>0</v>
      </c>
      <c r="C458" s="117">
        <f>'Initial Client Information'!C458</f>
        <v>0</v>
      </c>
      <c r="D458" s="118">
        <f>'Initial Client Information'!D458</f>
        <v>0</v>
      </c>
      <c r="E458" s="130">
        <f>'Initial Client Information'!E458</f>
        <v>0</v>
      </c>
      <c r="F458" s="140"/>
      <c r="G458" s="136"/>
      <c r="H458" s="136"/>
      <c r="I458" s="142"/>
      <c r="J458" s="176">
        <f>'Discharge Information'!F458</f>
        <v>0</v>
      </c>
      <c r="K458" s="87"/>
    </row>
    <row r="459" spans="1:11" ht="60" customHeight="1" x14ac:dyDescent="0.25">
      <c r="A459" s="119">
        <f t="shared" si="6"/>
        <v>447</v>
      </c>
      <c r="B459" s="116">
        <f>'Initial Client Information'!B459</f>
        <v>0</v>
      </c>
      <c r="C459" s="117">
        <f>'Initial Client Information'!C459</f>
        <v>0</v>
      </c>
      <c r="D459" s="118">
        <f>'Initial Client Information'!D459</f>
        <v>0</v>
      </c>
      <c r="E459" s="130">
        <f>'Initial Client Information'!E459</f>
        <v>0</v>
      </c>
      <c r="F459" s="140"/>
      <c r="G459" s="136"/>
      <c r="H459" s="136"/>
      <c r="I459" s="142"/>
      <c r="J459" s="176">
        <f>'Discharge Information'!F459</f>
        <v>0</v>
      </c>
      <c r="K459" s="87"/>
    </row>
    <row r="460" spans="1:11" ht="60" customHeight="1" x14ac:dyDescent="0.25">
      <c r="A460" s="119">
        <f t="shared" si="6"/>
        <v>448</v>
      </c>
      <c r="B460" s="116">
        <f>'Initial Client Information'!B460</f>
        <v>0</v>
      </c>
      <c r="C460" s="117">
        <f>'Initial Client Information'!C460</f>
        <v>0</v>
      </c>
      <c r="D460" s="118">
        <f>'Initial Client Information'!D460</f>
        <v>0</v>
      </c>
      <c r="E460" s="130">
        <f>'Initial Client Information'!E460</f>
        <v>0</v>
      </c>
      <c r="F460" s="140"/>
      <c r="G460" s="136"/>
      <c r="H460" s="136"/>
      <c r="I460" s="142"/>
      <c r="J460" s="176">
        <f>'Discharge Information'!F460</f>
        <v>0</v>
      </c>
      <c r="K460" s="87"/>
    </row>
    <row r="461" spans="1:11" ht="60" customHeight="1" x14ac:dyDescent="0.25">
      <c r="A461" s="119">
        <f t="shared" si="6"/>
        <v>449</v>
      </c>
      <c r="B461" s="116">
        <f>'Initial Client Information'!B461</f>
        <v>0</v>
      </c>
      <c r="C461" s="117">
        <f>'Initial Client Information'!C461</f>
        <v>0</v>
      </c>
      <c r="D461" s="118">
        <f>'Initial Client Information'!D461</f>
        <v>0</v>
      </c>
      <c r="E461" s="130">
        <f>'Initial Client Information'!E461</f>
        <v>0</v>
      </c>
      <c r="F461" s="140"/>
      <c r="G461" s="136"/>
      <c r="H461" s="136"/>
      <c r="I461" s="142"/>
      <c r="J461" s="176">
        <f>'Discharge Information'!F461</f>
        <v>0</v>
      </c>
      <c r="K461" s="87"/>
    </row>
    <row r="462" spans="1:11" ht="60" customHeight="1" x14ac:dyDescent="0.25">
      <c r="A462" s="119">
        <f t="shared" ref="A462:A512" si="7">ROW(A450)</f>
        <v>450</v>
      </c>
      <c r="B462" s="116">
        <f>'Initial Client Information'!B462</f>
        <v>0</v>
      </c>
      <c r="C462" s="117">
        <f>'Initial Client Information'!C462</f>
        <v>0</v>
      </c>
      <c r="D462" s="118">
        <f>'Initial Client Information'!D462</f>
        <v>0</v>
      </c>
      <c r="E462" s="130">
        <f>'Initial Client Information'!E462</f>
        <v>0</v>
      </c>
      <c r="F462" s="140"/>
      <c r="G462" s="136"/>
      <c r="H462" s="136"/>
      <c r="I462" s="142"/>
      <c r="J462" s="176">
        <f>'Discharge Information'!F462</f>
        <v>0</v>
      </c>
      <c r="K462" s="87"/>
    </row>
    <row r="463" spans="1:11" ht="60" customHeight="1" x14ac:dyDescent="0.25">
      <c r="A463" s="119">
        <f t="shared" si="7"/>
        <v>451</v>
      </c>
      <c r="B463" s="116">
        <f>'Initial Client Information'!B463</f>
        <v>0</v>
      </c>
      <c r="C463" s="117">
        <f>'Initial Client Information'!C463</f>
        <v>0</v>
      </c>
      <c r="D463" s="118">
        <f>'Initial Client Information'!D463</f>
        <v>0</v>
      </c>
      <c r="E463" s="130">
        <f>'Initial Client Information'!E463</f>
        <v>0</v>
      </c>
      <c r="F463" s="140"/>
      <c r="G463" s="136"/>
      <c r="H463" s="136"/>
      <c r="I463" s="142"/>
      <c r="J463" s="176">
        <f>'Discharge Information'!F463</f>
        <v>0</v>
      </c>
      <c r="K463" s="87"/>
    </row>
    <row r="464" spans="1:11" ht="60" customHeight="1" x14ac:dyDescent="0.25">
      <c r="A464" s="119">
        <f t="shared" si="7"/>
        <v>452</v>
      </c>
      <c r="B464" s="116">
        <f>'Initial Client Information'!B464</f>
        <v>0</v>
      </c>
      <c r="C464" s="117">
        <f>'Initial Client Information'!C464</f>
        <v>0</v>
      </c>
      <c r="D464" s="118">
        <f>'Initial Client Information'!D464</f>
        <v>0</v>
      </c>
      <c r="E464" s="130">
        <f>'Initial Client Information'!E464</f>
        <v>0</v>
      </c>
      <c r="F464" s="140"/>
      <c r="G464" s="136"/>
      <c r="H464" s="136"/>
      <c r="I464" s="142"/>
      <c r="J464" s="176">
        <f>'Discharge Information'!F464</f>
        <v>0</v>
      </c>
      <c r="K464" s="87"/>
    </row>
    <row r="465" spans="1:11" ht="60" customHeight="1" x14ac:dyDescent="0.25">
      <c r="A465" s="119">
        <f t="shared" si="7"/>
        <v>453</v>
      </c>
      <c r="B465" s="116">
        <f>'Initial Client Information'!B465</f>
        <v>0</v>
      </c>
      <c r="C465" s="117">
        <f>'Initial Client Information'!C465</f>
        <v>0</v>
      </c>
      <c r="D465" s="118">
        <f>'Initial Client Information'!D465</f>
        <v>0</v>
      </c>
      <c r="E465" s="130">
        <f>'Initial Client Information'!E465</f>
        <v>0</v>
      </c>
      <c r="F465" s="140"/>
      <c r="G465" s="136"/>
      <c r="H465" s="136"/>
      <c r="I465" s="142"/>
      <c r="J465" s="176">
        <f>'Discharge Information'!F465</f>
        <v>0</v>
      </c>
      <c r="K465" s="87"/>
    </row>
    <row r="466" spans="1:11" ht="60" customHeight="1" x14ac:dyDescent="0.25">
      <c r="A466" s="119">
        <f t="shared" si="7"/>
        <v>454</v>
      </c>
      <c r="B466" s="116">
        <f>'Initial Client Information'!B466</f>
        <v>0</v>
      </c>
      <c r="C466" s="117">
        <f>'Initial Client Information'!C466</f>
        <v>0</v>
      </c>
      <c r="D466" s="118">
        <f>'Initial Client Information'!D466</f>
        <v>0</v>
      </c>
      <c r="E466" s="130">
        <f>'Initial Client Information'!E466</f>
        <v>0</v>
      </c>
      <c r="F466" s="140"/>
      <c r="G466" s="136"/>
      <c r="H466" s="136"/>
      <c r="I466" s="142"/>
      <c r="J466" s="176">
        <f>'Discharge Information'!F466</f>
        <v>0</v>
      </c>
      <c r="K466" s="87"/>
    </row>
    <row r="467" spans="1:11" ht="60" customHeight="1" x14ac:dyDescent="0.25">
      <c r="A467" s="119">
        <f t="shared" si="7"/>
        <v>455</v>
      </c>
      <c r="B467" s="116">
        <f>'Initial Client Information'!B467</f>
        <v>0</v>
      </c>
      <c r="C467" s="117">
        <f>'Initial Client Information'!C467</f>
        <v>0</v>
      </c>
      <c r="D467" s="118">
        <f>'Initial Client Information'!D467</f>
        <v>0</v>
      </c>
      <c r="E467" s="130">
        <f>'Initial Client Information'!E467</f>
        <v>0</v>
      </c>
      <c r="F467" s="140"/>
      <c r="G467" s="136"/>
      <c r="H467" s="136"/>
      <c r="I467" s="142"/>
      <c r="J467" s="176">
        <f>'Discharge Information'!F467</f>
        <v>0</v>
      </c>
      <c r="K467" s="87"/>
    </row>
    <row r="468" spans="1:11" ht="60" customHeight="1" x14ac:dyDescent="0.25">
      <c r="A468" s="119">
        <f t="shared" si="7"/>
        <v>456</v>
      </c>
      <c r="B468" s="116">
        <f>'Initial Client Information'!B468</f>
        <v>0</v>
      </c>
      <c r="C468" s="117">
        <f>'Initial Client Information'!C468</f>
        <v>0</v>
      </c>
      <c r="D468" s="118">
        <f>'Initial Client Information'!D468</f>
        <v>0</v>
      </c>
      <c r="E468" s="130">
        <f>'Initial Client Information'!E468</f>
        <v>0</v>
      </c>
      <c r="F468" s="140"/>
      <c r="G468" s="136"/>
      <c r="H468" s="136"/>
      <c r="I468" s="142"/>
      <c r="J468" s="176">
        <f>'Discharge Information'!F468</f>
        <v>0</v>
      </c>
      <c r="K468" s="87"/>
    </row>
    <row r="469" spans="1:11" ht="60" customHeight="1" x14ac:dyDescent="0.25">
      <c r="A469" s="119">
        <f t="shared" si="7"/>
        <v>457</v>
      </c>
      <c r="B469" s="116">
        <f>'Initial Client Information'!B469</f>
        <v>0</v>
      </c>
      <c r="C469" s="117">
        <f>'Initial Client Information'!C469</f>
        <v>0</v>
      </c>
      <c r="D469" s="118">
        <f>'Initial Client Information'!D469</f>
        <v>0</v>
      </c>
      <c r="E469" s="130">
        <f>'Initial Client Information'!E469</f>
        <v>0</v>
      </c>
      <c r="F469" s="140"/>
      <c r="G469" s="136"/>
      <c r="H469" s="136"/>
      <c r="I469" s="142"/>
      <c r="J469" s="176">
        <f>'Discharge Information'!F469</f>
        <v>0</v>
      </c>
      <c r="K469" s="87"/>
    </row>
    <row r="470" spans="1:11" ht="60" customHeight="1" x14ac:dyDescent="0.25">
      <c r="A470" s="119">
        <f t="shared" si="7"/>
        <v>458</v>
      </c>
      <c r="B470" s="116">
        <f>'Initial Client Information'!B470</f>
        <v>0</v>
      </c>
      <c r="C470" s="117">
        <f>'Initial Client Information'!C470</f>
        <v>0</v>
      </c>
      <c r="D470" s="118">
        <f>'Initial Client Information'!D470</f>
        <v>0</v>
      </c>
      <c r="E470" s="130">
        <f>'Initial Client Information'!E470</f>
        <v>0</v>
      </c>
      <c r="F470" s="140"/>
      <c r="G470" s="136"/>
      <c r="H470" s="136"/>
      <c r="I470" s="142"/>
      <c r="J470" s="176">
        <f>'Discharge Information'!F470</f>
        <v>0</v>
      </c>
      <c r="K470" s="87"/>
    </row>
    <row r="471" spans="1:11" ht="60" customHeight="1" x14ac:dyDescent="0.25">
      <c r="A471" s="119">
        <f t="shared" si="7"/>
        <v>459</v>
      </c>
      <c r="B471" s="116">
        <f>'Initial Client Information'!B471</f>
        <v>0</v>
      </c>
      <c r="C471" s="117">
        <f>'Initial Client Information'!C471</f>
        <v>0</v>
      </c>
      <c r="D471" s="118">
        <f>'Initial Client Information'!D471</f>
        <v>0</v>
      </c>
      <c r="E471" s="130">
        <f>'Initial Client Information'!E471</f>
        <v>0</v>
      </c>
      <c r="F471" s="140"/>
      <c r="G471" s="136"/>
      <c r="H471" s="136"/>
      <c r="I471" s="142"/>
      <c r="J471" s="176">
        <f>'Discharge Information'!F471</f>
        <v>0</v>
      </c>
      <c r="K471" s="87"/>
    </row>
    <row r="472" spans="1:11" ht="60" customHeight="1" x14ac:dyDescent="0.25">
      <c r="A472" s="119">
        <f t="shared" si="7"/>
        <v>460</v>
      </c>
      <c r="B472" s="116">
        <f>'Initial Client Information'!B472</f>
        <v>0</v>
      </c>
      <c r="C472" s="117">
        <f>'Initial Client Information'!C472</f>
        <v>0</v>
      </c>
      <c r="D472" s="118">
        <f>'Initial Client Information'!D472</f>
        <v>0</v>
      </c>
      <c r="E472" s="130">
        <f>'Initial Client Information'!E472</f>
        <v>0</v>
      </c>
      <c r="F472" s="140"/>
      <c r="G472" s="136"/>
      <c r="H472" s="136"/>
      <c r="I472" s="142"/>
      <c r="J472" s="176">
        <f>'Discharge Information'!F472</f>
        <v>0</v>
      </c>
      <c r="K472" s="87"/>
    </row>
    <row r="473" spans="1:11" ht="60" customHeight="1" x14ac:dyDescent="0.25">
      <c r="A473" s="119">
        <f t="shared" si="7"/>
        <v>461</v>
      </c>
      <c r="B473" s="116">
        <f>'Initial Client Information'!B473</f>
        <v>0</v>
      </c>
      <c r="C473" s="117">
        <f>'Initial Client Information'!C473</f>
        <v>0</v>
      </c>
      <c r="D473" s="118">
        <f>'Initial Client Information'!D473</f>
        <v>0</v>
      </c>
      <c r="E473" s="130">
        <f>'Initial Client Information'!E473</f>
        <v>0</v>
      </c>
      <c r="F473" s="140"/>
      <c r="G473" s="136"/>
      <c r="H473" s="136"/>
      <c r="I473" s="142"/>
      <c r="J473" s="176">
        <f>'Discharge Information'!F473</f>
        <v>0</v>
      </c>
      <c r="K473" s="87"/>
    </row>
    <row r="474" spans="1:11" ht="60" customHeight="1" x14ac:dyDescent="0.25">
      <c r="A474" s="119">
        <f t="shared" si="7"/>
        <v>462</v>
      </c>
      <c r="B474" s="116">
        <f>'Initial Client Information'!B474</f>
        <v>0</v>
      </c>
      <c r="C474" s="117">
        <f>'Initial Client Information'!C474</f>
        <v>0</v>
      </c>
      <c r="D474" s="118">
        <f>'Initial Client Information'!D474</f>
        <v>0</v>
      </c>
      <c r="E474" s="130">
        <f>'Initial Client Information'!E474</f>
        <v>0</v>
      </c>
      <c r="F474" s="140"/>
      <c r="G474" s="136"/>
      <c r="H474" s="136"/>
      <c r="I474" s="142"/>
      <c r="J474" s="176">
        <f>'Discharge Information'!F474</f>
        <v>0</v>
      </c>
      <c r="K474" s="87"/>
    </row>
    <row r="475" spans="1:11" ht="60" customHeight="1" x14ac:dyDescent="0.25">
      <c r="A475" s="119">
        <f t="shared" si="7"/>
        <v>463</v>
      </c>
      <c r="B475" s="116">
        <f>'Initial Client Information'!B475</f>
        <v>0</v>
      </c>
      <c r="C475" s="117">
        <f>'Initial Client Information'!C475</f>
        <v>0</v>
      </c>
      <c r="D475" s="118">
        <f>'Initial Client Information'!D475</f>
        <v>0</v>
      </c>
      <c r="E475" s="130">
        <f>'Initial Client Information'!E475</f>
        <v>0</v>
      </c>
      <c r="F475" s="140"/>
      <c r="G475" s="136"/>
      <c r="H475" s="136"/>
      <c r="I475" s="142"/>
      <c r="J475" s="176">
        <f>'Discharge Information'!F475</f>
        <v>0</v>
      </c>
      <c r="K475" s="87"/>
    </row>
    <row r="476" spans="1:11" ht="60" customHeight="1" x14ac:dyDescent="0.25">
      <c r="A476" s="119">
        <f t="shared" si="7"/>
        <v>464</v>
      </c>
      <c r="B476" s="116">
        <f>'Initial Client Information'!B476</f>
        <v>0</v>
      </c>
      <c r="C476" s="117">
        <f>'Initial Client Information'!C476</f>
        <v>0</v>
      </c>
      <c r="D476" s="118">
        <f>'Initial Client Information'!D476</f>
        <v>0</v>
      </c>
      <c r="E476" s="130">
        <f>'Initial Client Information'!E476</f>
        <v>0</v>
      </c>
      <c r="F476" s="140"/>
      <c r="G476" s="136"/>
      <c r="H476" s="136"/>
      <c r="I476" s="142"/>
      <c r="J476" s="176">
        <f>'Discharge Information'!F476</f>
        <v>0</v>
      </c>
      <c r="K476" s="87"/>
    </row>
    <row r="477" spans="1:11" ht="60" customHeight="1" x14ac:dyDescent="0.25">
      <c r="A477" s="119">
        <f t="shared" si="7"/>
        <v>465</v>
      </c>
      <c r="B477" s="116">
        <f>'Initial Client Information'!B477</f>
        <v>0</v>
      </c>
      <c r="C477" s="117">
        <f>'Initial Client Information'!C477</f>
        <v>0</v>
      </c>
      <c r="D477" s="118">
        <f>'Initial Client Information'!D477</f>
        <v>0</v>
      </c>
      <c r="E477" s="130">
        <f>'Initial Client Information'!E477</f>
        <v>0</v>
      </c>
      <c r="F477" s="140"/>
      <c r="G477" s="136"/>
      <c r="H477" s="136"/>
      <c r="I477" s="142"/>
      <c r="J477" s="176">
        <f>'Discharge Information'!F477</f>
        <v>0</v>
      </c>
      <c r="K477" s="87"/>
    </row>
    <row r="478" spans="1:11" ht="60" customHeight="1" x14ac:dyDescent="0.25">
      <c r="A478" s="119">
        <f t="shared" si="7"/>
        <v>466</v>
      </c>
      <c r="B478" s="116">
        <f>'Initial Client Information'!B478</f>
        <v>0</v>
      </c>
      <c r="C478" s="117">
        <f>'Initial Client Information'!C478</f>
        <v>0</v>
      </c>
      <c r="D478" s="118">
        <f>'Initial Client Information'!D478</f>
        <v>0</v>
      </c>
      <c r="E478" s="130">
        <f>'Initial Client Information'!E478</f>
        <v>0</v>
      </c>
      <c r="F478" s="140"/>
      <c r="G478" s="136"/>
      <c r="H478" s="136"/>
      <c r="I478" s="142"/>
      <c r="J478" s="176">
        <f>'Discharge Information'!F478</f>
        <v>0</v>
      </c>
      <c r="K478" s="87"/>
    </row>
    <row r="479" spans="1:11" ht="60" customHeight="1" x14ac:dyDescent="0.25">
      <c r="A479" s="119">
        <f t="shared" si="7"/>
        <v>467</v>
      </c>
      <c r="B479" s="116">
        <f>'Initial Client Information'!B479</f>
        <v>0</v>
      </c>
      <c r="C479" s="117">
        <f>'Initial Client Information'!C479</f>
        <v>0</v>
      </c>
      <c r="D479" s="118">
        <f>'Initial Client Information'!D479</f>
        <v>0</v>
      </c>
      <c r="E479" s="130">
        <f>'Initial Client Information'!E479</f>
        <v>0</v>
      </c>
      <c r="F479" s="140"/>
      <c r="G479" s="136"/>
      <c r="H479" s="136"/>
      <c r="I479" s="142"/>
      <c r="J479" s="176">
        <f>'Discharge Information'!F479</f>
        <v>0</v>
      </c>
      <c r="K479" s="87"/>
    </row>
    <row r="480" spans="1:11" ht="60" customHeight="1" x14ac:dyDescent="0.25">
      <c r="A480" s="119">
        <f t="shared" si="7"/>
        <v>468</v>
      </c>
      <c r="B480" s="116">
        <f>'Initial Client Information'!B480</f>
        <v>0</v>
      </c>
      <c r="C480" s="117">
        <f>'Initial Client Information'!C480</f>
        <v>0</v>
      </c>
      <c r="D480" s="118">
        <f>'Initial Client Information'!D480</f>
        <v>0</v>
      </c>
      <c r="E480" s="130">
        <f>'Initial Client Information'!E480</f>
        <v>0</v>
      </c>
      <c r="F480" s="140"/>
      <c r="G480" s="136"/>
      <c r="H480" s="136"/>
      <c r="I480" s="142"/>
      <c r="J480" s="176">
        <f>'Discharge Information'!F480</f>
        <v>0</v>
      </c>
      <c r="K480" s="87"/>
    </row>
    <row r="481" spans="1:11" ht="60" customHeight="1" x14ac:dyDescent="0.25">
      <c r="A481" s="119">
        <f t="shared" si="7"/>
        <v>469</v>
      </c>
      <c r="B481" s="116">
        <f>'Initial Client Information'!B481</f>
        <v>0</v>
      </c>
      <c r="C481" s="117">
        <f>'Initial Client Information'!C481</f>
        <v>0</v>
      </c>
      <c r="D481" s="118">
        <f>'Initial Client Information'!D481</f>
        <v>0</v>
      </c>
      <c r="E481" s="130">
        <f>'Initial Client Information'!E481</f>
        <v>0</v>
      </c>
      <c r="F481" s="140"/>
      <c r="G481" s="136"/>
      <c r="H481" s="136"/>
      <c r="I481" s="142"/>
      <c r="J481" s="176">
        <f>'Discharge Information'!F481</f>
        <v>0</v>
      </c>
      <c r="K481" s="87"/>
    </row>
    <row r="482" spans="1:11" ht="60" customHeight="1" x14ac:dyDescent="0.25">
      <c r="A482" s="119">
        <f t="shared" si="7"/>
        <v>470</v>
      </c>
      <c r="B482" s="116">
        <f>'Initial Client Information'!B482</f>
        <v>0</v>
      </c>
      <c r="C482" s="117">
        <f>'Initial Client Information'!C482</f>
        <v>0</v>
      </c>
      <c r="D482" s="118">
        <f>'Initial Client Information'!D482</f>
        <v>0</v>
      </c>
      <c r="E482" s="130">
        <f>'Initial Client Information'!E482</f>
        <v>0</v>
      </c>
      <c r="F482" s="140"/>
      <c r="G482" s="136"/>
      <c r="H482" s="136"/>
      <c r="I482" s="142"/>
      <c r="J482" s="176">
        <f>'Discharge Information'!F482</f>
        <v>0</v>
      </c>
      <c r="K482" s="87"/>
    </row>
    <row r="483" spans="1:11" ht="60" customHeight="1" x14ac:dyDescent="0.25">
      <c r="A483" s="119">
        <f t="shared" si="7"/>
        <v>471</v>
      </c>
      <c r="B483" s="116">
        <f>'Initial Client Information'!B483</f>
        <v>0</v>
      </c>
      <c r="C483" s="117">
        <f>'Initial Client Information'!C483</f>
        <v>0</v>
      </c>
      <c r="D483" s="118">
        <f>'Initial Client Information'!D483</f>
        <v>0</v>
      </c>
      <c r="E483" s="130">
        <f>'Initial Client Information'!E483</f>
        <v>0</v>
      </c>
      <c r="F483" s="140"/>
      <c r="G483" s="136"/>
      <c r="H483" s="136"/>
      <c r="I483" s="142"/>
      <c r="J483" s="176">
        <f>'Discharge Information'!F483</f>
        <v>0</v>
      </c>
      <c r="K483" s="87"/>
    </row>
    <row r="484" spans="1:11" ht="60" customHeight="1" x14ac:dyDescent="0.25">
      <c r="A484" s="119">
        <f t="shared" si="7"/>
        <v>472</v>
      </c>
      <c r="B484" s="116">
        <f>'Initial Client Information'!B484</f>
        <v>0</v>
      </c>
      <c r="C484" s="117">
        <f>'Initial Client Information'!C484</f>
        <v>0</v>
      </c>
      <c r="D484" s="118">
        <f>'Initial Client Information'!D484</f>
        <v>0</v>
      </c>
      <c r="E484" s="130">
        <f>'Initial Client Information'!E484</f>
        <v>0</v>
      </c>
      <c r="F484" s="140"/>
      <c r="G484" s="136"/>
      <c r="H484" s="136"/>
      <c r="I484" s="142"/>
      <c r="J484" s="176">
        <f>'Discharge Information'!F484</f>
        <v>0</v>
      </c>
      <c r="K484" s="87"/>
    </row>
    <row r="485" spans="1:11" ht="60" customHeight="1" x14ac:dyDescent="0.25">
      <c r="A485" s="119">
        <f t="shared" si="7"/>
        <v>473</v>
      </c>
      <c r="B485" s="116">
        <f>'Initial Client Information'!B485</f>
        <v>0</v>
      </c>
      <c r="C485" s="117">
        <f>'Initial Client Information'!C485</f>
        <v>0</v>
      </c>
      <c r="D485" s="118">
        <f>'Initial Client Information'!D485</f>
        <v>0</v>
      </c>
      <c r="E485" s="130">
        <f>'Initial Client Information'!E485</f>
        <v>0</v>
      </c>
      <c r="F485" s="140"/>
      <c r="G485" s="136"/>
      <c r="H485" s="136"/>
      <c r="I485" s="142"/>
      <c r="J485" s="176">
        <f>'Discharge Information'!F485</f>
        <v>0</v>
      </c>
      <c r="K485" s="87"/>
    </row>
    <row r="486" spans="1:11" ht="60" customHeight="1" x14ac:dyDescent="0.25">
      <c r="A486" s="119">
        <f t="shared" si="7"/>
        <v>474</v>
      </c>
      <c r="B486" s="116">
        <f>'Initial Client Information'!B486</f>
        <v>0</v>
      </c>
      <c r="C486" s="117">
        <f>'Initial Client Information'!C486</f>
        <v>0</v>
      </c>
      <c r="D486" s="118">
        <f>'Initial Client Information'!D486</f>
        <v>0</v>
      </c>
      <c r="E486" s="130">
        <f>'Initial Client Information'!E486</f>
        <v>0</v>
      </c>
      <c r="F486" s="140"/>
      <c r="G486" s="136"/>
      <c r="H486" s="136"/>
      <c r="I486" s="142"/>
      <c r="J486" s="176">
        <f>'Discharge Information'!F486</f>
        <v>0</v>
      </c>
      <c r="K486" s="87"/>
    </row>
    <row r="487" spans="1:11" ht="60" customHeight="1" x14ac:dyDescent="0.25">
      <c r="A487" s="119">
        <f t="shared" si="7"/>
        <v>475</v>
      </c>
      <c r="B487" s="116">
        <f>'Initial Client Information'!B487</f>
        <v>0</v>
      </c>
      <c r="C487" s="117">
        <f>'Initial Client Information'!C487</f>
        <v>0</v>
      </c>
      <c r="D487" s="118">
        <f>'Initial Client Information'!D487</f>
        <v>0</v>
      </c>
      <c r="E487" s="130">
        <f>'Initial Client Information'!E487</f>
        <v>0</v>
      </c>
      <c r="F487" s="140"/>
      <c r="G487" s="136"/>
      <c r="H487" s="136"/>
      <c r="I487" s="142"/>
      <c r="J487" s="176">
        <f>'Discharge Information'!F487</f>
        <v>0</v>
      </c>
      <c r="K487" s="87"/>
    </row>
    <row r="488" spans="1:11" ht="60" customHeight="1" x14ac:dyDescent="0.25">
      <c r="A488" s="119">
        <f t="shared" si="7"/>
        <v>476</v>
      </c>
      <c r="B488" s="116">
        <f>'Initial Client Information'!B488</f>
        <v>0</v>
      </c>
      <c r="C488" s="117">
        <f>'Initial Client Information'!C488</f>
        <v>0</v>
      </c>
      <c r="D488" s="118">
        <f>'Initial Client Information'!D488</f>
        <v>0</v>
      </c>
      <c r="E488" s="130">
        <f>'Initial Client Information'!E488</f>
        <v>0</v>
      </c>
      <c r="F488" s="140"/>
      <c r="G488" s="136"/>
      <c r="H488" s="136"/>
      <c r="I488" s="142"/>
      <c r="J488" s="176">
        <f>'Discharge Information'!F488</f>
        <v>0</v>
      </c>
      <c r="K488" s="87"/>
    </row>
    <row r="489" spans="1:11" ht="60" customHeight="1" x14ac:dyDescent="0.25">
      <c r="A489" s="119">
        <f t="shared" si="7"/>
        <v>477</v>
      </c>
      <c r="B489" s="116">
        <f>'Initial Client Information'!B489</f>
        <v>0</v>
      </c>
      <c r="C489" s="117">
        <f>'Initial Client Information'!C489</f>
        <v>0</v>
      </c>
      <c r="D489" s="118">
        <f>'Initial Client Information'!D489</f>
        <v>0</v>
      </c>
      <c r="E489" s="130">
        <f>'Initial Client Information'!E489</f>
        <v>0</v>
      </c>
      <c r="F489" s="140"/>
      <c r="G489" s="136"/>
      <c r="H489" s="136"/>
      <c r="I489" s="142"/>
      <c r="J489" s="176">
        <f>'Discharge Information'!F489</f>
        <v>0</v>
      </c>
      <c r="K489" s="87"/>
    </row>
    <row r="490" spans="1:11" ht="60" customHeight="1" x14ac:dyDescent="0.25">
      <c r="A490" s="119">
        <f t="shared" si="7"/>
        <v>478</v>
      </c>
      <c r="B490" s="116">
        <f>'Initial Client Information'!B490</f>
        <v>0</v>
      </c>
      <c r="C490" s="117">
        <f>'Initial Client Information'!C490</f>
        <v>0</v>
      </c>
      <c r="D490" s="118">
        <f>'Initial Client Information'!D490</f>
        <v>0</v>
      </c>
      <c r="E490" s="130">
        <f>'Initial Client Information'!E490</f>
        <v>0</v>
      </c>
      <c r="F490" s="140"/>
      <c r="G490" s="136"/>
      <c r="H490" s="136"/>
      <c r="I490" s="142"/>
      <c r="J490" s="176">
        <f>'Discharge Information'!F490</f>
        <v>0</v>
      </c>
      <c r="K490" s="87"/>
    </row>
    <row r="491" spans="1:11" ht="60" customHeight="1" x14ac:dyDescent="0.25">
      <c r="A491" s="119">
        <f t="shared" si="7"/>
        <v>479</v>
      </c>
      <c r="B491" s="116">
        <f>'Initial Client Information'!B491</f>
        <v>0</v>
      </c>
      <c r="C491" s="117">
        <f>'Initial Client Information'!C491</f>
        <v>0</v>
      </c>
      <c r="D491" s="118">
        <f>'Initial Client Information'!D491</f>
        <v>0</v>
      </c>
      <c r="E491" s="130">
        <f>'Initial Client Information'!E491</f>
        <v>0</v>
      </c>
      <c r="F491" s="140"/>
      <c r="G491" s="136"/>
      <c r="H491" s="136"/>
      <c r="I491" s="142"/>
      <c r="J491" s="176">
        <f>'Discharge Information'!F491</f>
        <v>0</v>
      </c>
      <c r="K491" s="87"/>
    </row>
    <row r="492" spans="1:11" ht="60" customHeight="1" x14ac:dyDescent="0.25">
      <c r="A492" s="119">
        <f t="shared" si="7"/>
        <v>480</v>
      </c>
      <c r="B492" s="116">
        <f>'Initial Client Information'!B492</f>
        <v>0</v>
      </c>
      <c r="C492" s="117">
        <f>'Initial Client Information'!C492</f>
        <v>0</v>
      </c>
      <c r="D492" s="118">
        <f>'Initial Client Information'!D492</f>
        <v>0</v>
      </c>
      <c r="E492" s="130">
        <f>'Initial Client Information'!E492</f>
        <v>0</v>
      </c>
      <c r="F492" s="140"/>
      <c r="G492" s="136"/>
      <c r="H492" s="136"/>
      <c r="I492" s="142"/>
      <c r="J492" s="176">
        <f>'Discharge Information'!F492</f>
        <v>0</v>
      </c>
      <c r="K492" s="87"/>
    </row>
    <row r="493" spans="1:11" ht="60" customHeight="1" x14ac:dyDescent="0.25">
      <c r="A493" s="119">
        <f t="shared" si="7"/>
        <v>481</v>
      </c>
      <c r="B493" s="116">
        <f>'Initial Client Information'!B493</f>
        <v>0</v>
      </c>
      <c r="C493" s="117">
        <f>'Initial Client Information'!C493</f>
        <v>0</v>
      </c>
      <c r="D493" s="118">
        <f>'Initial Client Information'!D493</f>
        <v>0</v>
      </c>
      <c r="E493" s="130">
        <f>'Initial Client Information'!E493</f>
        <v>0</v>
      </c>
      <c r="F493" s="140"/>
      <c r="G493" s="136"/>
      <c r="H493" s="136"/>
      <c r="I493" s="142"/>
      <c r="J493" s="176">
        <f>'Discharge Information'!F493</f>
        <v>0</v>
      </c>
      <c r="K493" s="87"/>
    </row>
    <row r="494" spans="1:11" ht="60" customHeight="1" x14ac:dyDescent="0.25">
      <c r="A494" s="119">
        <f t="shared" si="7"/>
        <v>482</v>
      </c>
      <c r="B494" s="116">
        <f>'Initial Client Information'!B494</f>
        <v>0</v>
      </c>
      <c r="C494" s="117">
        <f>'Initial Client Information'!C494</f>
        <v>0</v>
      </c>
      <c r="D494" s="118">
        <f>'Initial Client Information'!D494</f>
        <v>0</v>
      </c>
      <c r="E494" s="130">
        <f>'Initial Client Information'!E494</f>
        <v>0</v>
      </c>
      <c r="F494" s="140"/>
      <c r="G494" s="136"/>
      <c r="H494" s="136"/>
      <c r="I494" s="142"/>
      <c r="J494" s="176">
        <f>'Discharge Information'!F494</f>
        <v>0</v>
      </c>
      <c r="K494" s="87"/>
    </row>
    <row r="495" spans="1:11" ht="60" customHeight="1" x14ac:dyDescent="0.25">
      <c r="A495" s="119">
        <f t="shared" si="7"/>
        <v>483</v>
      </c>
      <c r="B495" s="116">
        <f>'Initial Client Information'!B495</f>
        <v>0</v>
      </c>
      <c r="C495" s="117">
        <f>'Initial Client Information'!C495</f>
        <v>0</v>
      </c>
      <c r="D495" s="118">
        <f>'Initial Client Information'!D495</f>
        <v>0</v>
      </c>
      <c r="E495" s="130">
        <f>'Initial Client Information'!E495</f>
        <v>0</v>
      </c>
      <c r="F495" s="140"/>
      <c r="G495" s="136"/>
      <c r="H495" s="136"/>
      <c r="I495" s="142"/>
      <c r="J495" s="176">
        <f>'Discharge Information'!F495</f>
        <v>0</v>
      </c>
      <c r="K495" s="87"/>
    </row>
    <row r="496" spans="1:11" ht="60" customHeight="1" x14ac:dyDescent="0.25">
      <c r="A496" s="119">
        <f t="shared" si="7"/>
        <v>484</v>
      </c>
      <c r="B496" s="116">
        <f>'Initial Client Information'!B496</f>
        <v>0</v>
      </c>
      <c r="C496" s="117">
        <f>'Initial Client Information'!C496</f>
        <v>0</v>
      </c>
      <c r="D496" s="118">
        <f>'Initial Client Information'!D496</f>
        <v>0</v>
      </c>
      <c r="E496" s="130">
        <f>'Initial Client Information'!E496</f>
        <v>0</v>
      </c>
      <c r="F496" s="140"/>
      <c r="G496" s="136"/>
      <c r="H496" s="136"/>
      <c r="I496" s="142"/>
      <c r="J496" s="176">
        <f>'Discharge Information'!F496</f>
        <v>0</v>
      </c>
      <c r="K496" s="87"/>
    </row>
    <row r="497" spans="1:11" ht="60" customHeight="1" x14ac:dyDescent="0.25">
      <c r="A497" s="119">
        <f t="shared" si="7"/>
        <v>485</v>
      </c>
      <c r="B497" s="116">
        <f>'Initial Client Information'!B497</f>
        <v>0</v>
      </c>
      <c r="C497" s="117">
        <f>'Initial Client Information'!C497</f>
        <v>0</v>
      </c>
      <c r="D497" s="118">
        <f>'Initial Client Information'!D497</f>
        <v>0</v>
      </c>
      <c r="E497" s="130">
        <f>'Initial Client Information'!E497</f>
        <v>0</v>
      </c>
      <c r="F497" s="140"/>
      <c r="G497" s="136"/>
      <c r="H497" s="136"/>
      <c r="I497" s="142"/>
      <c r="J497" s="176">
        <f>'Discharge Information'!F497</f>
        <v>0</v>
      </c>
      <c r="K497" s="87"/>
    </row>
    <row r="498" spans="1:11" ht="60" customHeight="1" x14ac:dyDescent="0.25">
      <c r="A498" s="119">
        <f t="shared" si="7"/>
        <v>486</v>
      </c>
      <c r="B498" s="116">
        <f>'Initial Client Information'!B498</f>
        <v>0</v>
      </c>
      <c r="C498" s="117">
        <f>'Initial Client Information'!C498</f>
        <v>0</v>
      </c>
      <c r="D498" s="118">
        <f>'Initial Client Information'!D498</f>
        <v>0</v>
      </c>
      <c r="E498" s="130">
        <f>'Initial Client Information'!E498</f>
        <v>0</v>
      </c>
      <c r="F498" s="140"/>
      <c r="G498" s="136"/>
      <c r="H498" s="136"/>
      <c r="I498" s="142"/>
      <c r="J498" s="176">
        <f>'Discharge Information'!F498</f>
        <v>0</v>
      </c>
      <c r="K498" s="87"/>
    </row>
    <row r="499" spans="1:11" ht="60" customHeight="1" x14ac:dyDescent="0.25">
      <c r="A499" s="119">
        <f t="shared" si="7"/>
        <v>487</v>
      </c>
      <c r="B499" s="116">
        <f>'Initial Client Information'!B499</f>
        <v>0</v>
      </c>
      <c r="C499" s="117">
        <f>'Initial Client Information'!C499</f>
        <v>0</v>
      </c>
      <c r="D499" s="118">
        <f>'Initial Client Information'!D499</f>
        <v>0</v>
      </c>
      <c r="E499" s="130">
        <f>'Initial Client Information'!E499</f>
        <v>0</v>
      </c>
      <c r="F499" s="140"/>
      <c r="G499" s="136"/>
      <c r="H499" s="136"/>
      <c r="I499" s="142"/>
      <c r="J499" s="176">
        <f>'Discharge Information'!F499</f>
        <v>0</v>
      </c>
      <c r="K499" s="87"/>
    </row>
    <row r="500" spans="1:11" ht="60" customHeight="1" x14ac:dyDescent="0.25">
      <c r="A500" s="119">
        <f t="shared" si="7"/>
        <v>488</v>
      </c>
      <c r="B500" s="116">
        <f>'Initial Client Information'!B500</f>
        <v>0</v>
      </c>
      <c r="C500" s="117">
        <f>'Initial Client Information'!C500</f>
        <v>0</v>
      </c>
      <c r="D500" s="118">
        <f>'Initial Client Information'!D500</f>
        <v>0</v>
      </c>
      <c r="E500" s="130">
        <f>'Initial Client Information'!E500</f>
        <v>0</v>
      </c>
      <c r="F500" s="140"/>
      <c r="G500" s="136"/>
      <c r="H500" s="136"/>
      <c r="I500" s="142"/>
      <c r="J500" s="176">
        <f>'Discharge Information'!F500</f>
        <v>0</v>
      </c>
      <c r="K500" s="87"/>
    </row>
    <row r="501" spans="1:11" ht="60" customHeight="1" x14ac:dyDescent="0.25">
      <c r="A501" s="119">
        <f t="shared" si="7"/>
        <v>489</v>
      </c>
      <c r="B501" s="116">
        <f>'Initial Client Information'!B501</f>
        <v>0</v>
      </c>
      <c r="C501" s="117">
        <f>'Initial Client Information'!C501</f>
        <v>0</v>
      </c>
      <c r="D501" s="118">
        <f>'Initial Client Information'!D501</f>
        <v>0</v>
      </c>
      <c r="E501" s="130">
        <f>'Initial Client Information'!E501</f>
        <v>0</v>
      </c>
      <c r="F501" s="140"/>
      <c r="G501" s="136"/>
      <c r="H501" s="136"/>
      <c r="I501" s="142"/>
      <c r="J501" s="176">
        <f>'Discharge Information'!F501</f>
        <v>0</v>
      </c>
      <c r="K501" s="87"/>
    </row>
    <row r="502" spans="1:11" ht="60" customHeight="1" x14ac:dyDescent="0.25">
      <c r="A502" s="119">
        <f t="shared" si="7"/>
        <v>490</v>
      </c>
      <c r="B502" s="116">
        <f>'Initial Client Information'!B502</f>
        <v>0</v>
      </c>
      <c r="C502" s="117">
        <f>'Initial Client Information'!C502</f>
        <v>0</v>
      </c>
      <c r="D502" s="118">
        <f>'Initial Client Information'!D502</f>
        <v>0</v>
      </c>
      <c r="E502" s="130">
        <f>'Initial Client Information'!E502</f>
        <v>0</v>
      </c>
      <c r="F502" s="140"/>
      <c r="G502" s="136"/>
      <c r="H502" s="136"/>
      <c r="I502" s="142"/>
      <c r="J502" s="176">
        <f>'Discharge Information'!F502</f>
        <v>0</v>
      </c>
      <c r="K502" s="87"/>
    </row>
    <row r="503" spans="1:11" ht="60" customHeight="1" x14ac:dyDescent="0.25">
      <c r="A503" s="119">
        <f t="shared" si="7"/>
        <v>491</v>
      </c>
      <c r="B503" s="116">
        <f>'Initial Client Information'!B503</f>
        <v>0</v>
      </c>
      <c r="C503" s="117">
        <f>'Initial Client Information'!C503</f>
        <v>0</v>
      </c>
      <c r="D503" s="118">
        <f>'Initial Client Information'!D503</f>
        <v>0</v>
      </c>
      <c r="E503" s="130">
        <f>'Initial Client Information'!E503</f>
        <v>0</v>
      </c>
      <c r="F503" s="140"/>
      <c r="G503" s="136"/>
      <c r="H503" s="136"/>
      <c r="I503" s="142"/>
      <c r="J503" s="176">
        <f>'Discharge Information'!F503</f>
        <v>0</v>
      </c>
      <c r="K503" s="87"/>
    </row>
    <row r="504" spans="1:11" ht="60" customHeight="1" x14ac:dyDescent="0.25">
      <c r="A504" s="119">
        <f t="shared" si="7"/>
        <v>492</v>
      </c>
      <c r="B504" s="116">
        <f>'Initial Client Information'!B504</f>
        <v>0</v>
      </c>
      <c r="C504" s="117">
        <f>'Initial Client Information'!C504</f>
        <v>0</v>
      </c>
      <c r="D504" s="118">
        <f>'Initial Client Information'!D504</f>
        <v>0</v>
      </c>
      <c r="E504" s="130">
        <f>'Initial Client Information'!E504</f>
        <v>0</v>
      </c>
      <c r="F504" s="140"/>
      <c r="G504" s="136"/>
      <c r="H504" s="136"/>
      <c r="I504" s="142"/>
      <c r="J504" s="176">
        <f>'Discharge Information'!F504</f>
        <v>0</v>
      </c>
      <c r="K504" s="87"/>
    </row>
    <row r="505" spans="1:11" ht="60" customHeight="1" x14ac:dyDescent="0.25">
      <c r="A505" s="119">
        <f t="shared" si="7"/>
        <v>493</v>
      </c>
      <c r="B505" s="116">
        <f>'Initial Client Information'!B505</f>
        <v>0</v>
      </c>
      <c r="C505" s="117">
        <f>'Initial Client Information'!C505</f>
        <v>0</v>
      </c>
      <c r="D505" s="118">
        <f>'Initial Client Information'!D505</f>
        <v>0</v>
      </c>
      <c r="E505" s="130">
        <f>'Initial Client Information'!E505</f>
        <v>0</v>
      </c>
      <c r="F505" s="140"/>
      <c r="G505" s="136"/>
      <c r="H505" s="136"/>
      <c r="I505" s="142"/>
      <c r="J505" s="176">
        <f>'Discharge Information'!F505</f>
        <v>0</v>
      </c>
      <c r="K505" s="87"/>
    </row>
    <row r="506" spans="1:11" ht="60" customHeight="1" x14ac:dyDescent="0.25">
      <c r="A506" s="119">
        <f t="shared" si="7"/>
        <v>494</v>
      </c>
      <c r="B506" s="116">
        <f>'Initial Client Information'!B506</f>
        <v>0</v>
      </c>
      <c r="C506" s="117">
        <f>'Initial Client Information'!C506</f>
        <v>0</v>
      </c>
      <c r="D506" s="118">
        <f>'Initial Client Information'!D506</f>
        <v>0</v>
      </c>
      <c r="E506" s="130">
        <f>'Initial Client Information'!E506</f>
        <v>0</v>
      </c>
      <c r="F506" s="140"/>
      <c r="G506" s="136"/>
      <c r="H506" s="136"/>
      <c r="I506" s="142"/>
      <c r="J506" s="176">
        <f>'Discharge Information'!F506</f>
        <v>0</v>
      </c>
      <c r="K506" s="87"/>
    </row>
    <row r="507" spans="1:11" ht="60" customHeight="1" x14ac:dyDescent="0.25">
      <c r="A507" s="119">
        <f t="shared" si="7"/>
        <v>495</v>
      </c>
      <c r="B507" s="116">
        <f>'Initial Client Information'!B507</f>
        <v>0</v>
      </c>
      <c r="C507" s="117">
        <f>'Initial Client Information'!C507</f>
        <v>0</v>
      </c>
      <c r="D507" s="118">
        <f>'Initial Client Information'!D507</f>
        <v>0</v>
      </c>
      <c r="E507" s="130">
        <f>'Initial Client Information'!E507</f>
        <v>0</v>
      </c>
      <c r="F507" s="140"/>
      <c r="G507" s="136"/>
      <c r="H507" s="136"/>
      <c r="I507" s="142"/>
      <c r="J507" s="176">
        <f>'Discharge Information'!F507</f>
        <v>0</v>
      </c>
      <c r="K507" s="87"/>
    </row>
    <row r="508" spans="1:11" ht="60" customHeight="1" x14ac:dyDescent="0.25">
      <c r="A508" s="119">
        <f t="shared" si="7"/>
        <v>496</v>
      </c>
      <c r="B508" s="116">
        <f>'Initial Client Information'!B508</f>
        <v>0</v>
      </c>
      <c r="C508" s="117">
        <f>'Initial Client Information'!C508</f>
        <v>0</v>
      </c>
      <c r="D508" s="118">
        <f>'Initial Client Information'!D508</f>
        <v>0</v>
      </c>
      <c r="E508" s="130">
        <f>'Initial Client Information'!E508</f>
        <v>0</v>
      </c>
      <c r="F508" s="140"/>
      <c r="G508" s="136"/>
      <c r="H508" s="136"/>
      <c r="I508" s="142"/>
      <c r="J508" s="176">
        <f>'Discharge Information'!F508</f>
        <v>0</v>
      </c>
      <c r="K508" s="87"/>
    </row>
    <row r="509" spans="1:11" ht="60" customHeight="1" x14ac:dyDescent="0.25">
      <c r="A509" s="119">
        <f t="shared" si="7"/>
        <v>497</v>
      </c>
      <c r="B509" s="116">
        <f>'Initial Client Information'!B509</f>
        <v>0</v>
      </c>
      <c r="C509" s="117">
        <f>'Initial Client Information'!C509</f>
        <v>0</v>
      </c>
      <c r="D509" s="118">
        <f>'Initial Client Information'!D509</f>
        <v>0</v>
      </c>
      <c r="E509" s="130">
        <f>'Initial Client Information'!E509</f>
        <v>0</v>
      </c>
      <c r="F509" s="140"/>
      <c r="G509" s="136"/>
      <c r="H509" s="136"/>
      <c r="I509" s="142"/>
      <c r="J509" s="176">
        <f>'Discharge Information'!F509</f>
        <v>0</v>
      </c>
      <c r="K509" s="87"/>
    </row>
    <row r="510" spans="1:11" ht="60" customHeight="1" x14ac:dyDescent="0.25">
      <c r="A510" s="119">
        <f t="shared" si="7"/>
        <v>498</v>
      </c>
      <c r="B510" s="116">
        <f>'Initial Client Information'!B510</f>
        <v>0</v>
      </c>
      <c r="C510" s="117">
        <f>'Initial Client Information'!C510</f>
        <v>0</v>
      </c>
      <c r="D510" s="118">
        <f>'Initial Client Information'!D510</f>
        <v>0</v>
      </c>
      <c r="E510" s="130">
        <f>'Initial Client Information'!E510</f>
        <v>0</v>
      </c>
      <c r="F510" s="140"/>
      <c r="G510" s="136"/>
      <c r="H510" s="136"/>
      <c r="I510" s="142"/>
      <c r="J510" s="176">
        <f>'Discharge Information'!F510</f>
        <v>0</v>
      </c>
      <c r="K510" s="87"/>
    </row>
    <row r="511" spans="1:11" ht="60" customHeight="1" x14ac:dyDescent="0.25">
      <c r="A511" s="119">
        <f t="shared" si="7"/>
        <v>499</v>
      </c>
      <c r="B511" s="116">
        <f>'Initial Client Information'!B511</f>
        <v>0</v>
      </c>
      <c r="C511" s="117">
        <f>'Initial Client Information'!C511</f>
        <v>0</v>
      </c>
      <c r="D511" s="118">
        <f>'Initial Client Information'!D511</f>
        <v>0</v>
      </c>
      <c r="E511" s="130">
        <f>'Initial Client Information'!E511</f>
        <v>0</v>
      </c>
      <c r="F511" s="140"/>
      <c r="G511" s="136"/>
      <c r="H511" s="136"/>
      <c r="I511" s="142"/>
      <c r="J511" s="176">
        <f>'Discharge Information'!F511</f>
        <v>0</v>
      </c>
      <c r="K511" s="87"/>
    </row>
    <row r="512" spans="1:11" ht="60" customHeight="1" x14ac:dyDescent="0.25">
      <c r="A512" s="119">
        <f t="shared" si="7"/>
        <v>500</v>
      </c>
      <c r="B512" s="116">
        <f>'Initial Client Information'!B512</f>
        <v>0</v>
      </c>
      <c r="C512" s="117">
        <f>'Initial Client Information'!C512</f>
        <v>0</v>
      </c>
      <c r="D512" s="118">
        <f>'Initial Client Information'!D512</f>
        <v>0</v>
      </c>
      <c r="E512" s="130">
        <f>'Initial Client Information'!E512</f>
        <v>0</v>
      </c>
      <c r="F512" s="140"/>
      <c r="G512" s="136"/>
      <c r="H512" s="136"/>
      <c r="I512" s="142"/>
      <c r="J512" s="176">
        <f>'Discharge Information'!F512</f>
        <v>0</v>
      </c>
      <c r="K512" s="87"/>
    </row>
  </sheetData>
  <sheetProtection algorithmName="SHA-512" hashValue="Z/I/11F+w8sy2sRhHxBPSZWyKxfSHBKqemf/IO9E/evcL2oebp910icPOiJ7e7Ddql48CabLuf4I4evY8TgXKg==" saltValue="L3iInGe7kbYO0XSJ2cE/uQ==" spinCount="100000" sheet="1" objects="1" scenarios="1"/>
  <mergeCells count="19">
    <mergeCell ref="A2:K2"/>
    <mergeCell ref="A3:K3"/>
    <mergeCell ref="A4:K4"/>
    <mergeCell ref="A5:D5"/>
    <mergeCell ref="I5:J5"/>
    <mergeCell ref="E5:H5"/>
    <mergeCell ref="A6:D6"/>
    <mergeCell ref="I6:J6"/>
    <mergeCell ref="A7:D8"/>
    <mergeCell ref="I7:J7"/>
    <mergeCell ref="I8:J8"/>
    <mergeCell ref="E6:H6"/>
    <mergeCell ref="E7:H8"/>
    <mergeCell ref="A9:D9"/>
    <mergeCell ref="E9:F9"/>
    <mergeCell ref="I9:J9"/>
    <mergeCell ref="A10:K10"/>
    <mergeCell ref="A11:K11"/>
    <mergeCell ref="G9:H9"/>
  </mergeCells>
  <conditionalFormatting sqref="A13:E512 K13:K512">
    <cfRule type="expression" dxfId="59" priority="662">
      <formula>#REF!&gt;=7/1/2021</formula>
    </cfRule>
  </conditionalFormatting>
  <conditionalFormatting sqref="A13:K512">
    <cfRule type="expression" dxfId="58" priority="1">
      <formula>$J13&gt;=7/1/2021</formula>
    </cfRule>
  </conditionalFormatting>
  <conditionalFormatting sqref="F13:G512 J13:J512">
    <cfRule type="expression" dxfId="57" priority="2">
      <formula>#REF!&gt;=7/1/2021</formula>
    </cfRule>
    <cfRule type="expression" dxfId="56" priority="3">
      <formula>#REF!&gt;=7/1/2021</formula>
    </cfRule>
  </conditionalFormatting>
  <conditionalFormatting sqref="F13:G512">
    <cfRule type="expression" dxfId="55" priority="7">
      <formula>$F13="Other (List in Note Section)"</formula>
    </cfRule>
  </conditionalFormatting>
  <conditionalFormatting sqref="J13:J512">
    <cfRule type="expression" dxfId="54" priority="4">
      <formula>#REF!&gt;=7/1/2021</formula>
    </cfRule>
  </conditionalFormatting>
  <dataValidations count="3">
    <dataValidation allowBlank="1" showInputMessage="1" showErrorMessage="1" prompt="will auto populate from Initial Client Information tab. " sqref="B13:E512" xr:uid="{C280226E-EFCE-494D-AE8C-3F97BA5B8564}"/>
    <dataValidation allowBlank="1" showInputMessage="1" showErrorMessage="1" prompt="General Note Section for Quarterly Tab. Do NOT include any identifying information.  " sqref="K13:K512" xr:uid="{D7D89917-D866-4B73-9B0B-561910E5C515}"/>
    <dataValidation allowBlank="1" showInputMessage="1" showErrorMessage="1" prompt="Note Section for Column F" sqref="G13:H512" xr:uid="{023A51C3-BC03-4769-8074-042EFE4099D9}"/>
  </dataValidations>
  <pageMargins left="0.25" right="0.25" top="0.75" bottom="0.75" header="0.3" footer="0.3"/>
  <pageSetup paperSize="3"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prompt="Select an option from drop-down list. " xr:uid="{EC47C8A0-1F03-487D-8B3B-69FB9EB4E0F8}">
          <x14:formula1>
            <xm:f>boxes!$AB$51:$AB$56</xm:f>
          </x14:formula1>
          <xm:sqref>F13:F512</xm:sqref>
        </x14:dataValidation>
        <x14:dataValidation type="list" allowBlank="1" showInputMessage="1" showErrorMessage="1" xr:uid="{82FFCC86-CB0E-4B9D-8294-DECDBDBDBFA3}">
          <x14:formula1>
            <xm:f>boxes!$Z$41:$Z$47</xm:f>
          </x14:formula1>
          <xm:sqref>G9</xm:sqref>
        </x14:dataValidation>
        <x14:dataValidation type="list" allowBlank="1" showInputMessage="1" showErrorMessage="1" xr:uid="{BD16EF8E-3078-4B2E-B61C-1C9F0A17994C}">
          <x14:formula1>
            <xm:f>boxes!$B$2:$B$13</xm:f>
          </x14:formula1>
          <xm:sqref>E9:F9</xm:sqref>
        </x14:dataValidation>
        <x14:dataValidation type="list" allowBlank="1" showInputMessage="1" showErrorMessage="1" prompt="Select an option from drop-down box. " xr:uid="{2F4DFAD0-70A9-4E12-87FD-D9FDF7524740}">
          <x14:formula1>
            <xm:f>boxes!$M$9:$M$10</xm:f>
          </x14:formula1>
          <xm:sqref>I13:I512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512FA-04B1-4E53-811C-A25BFA05A007}">
  <sheetPr>
    <tabColor rgb="FFFFC000"/>
  </sheetPr>
  <dimension ref="A1:K512"/>
  <sheetViews>
    <sheetView showZeros="0" zoomScale="110" zoomScaleNormal="110" workbookViewId="0">
      <pane ySplit="1" topLeftCell="A9" activePane="bottomLeft" state="frozen"/>
      <selection pane="bottomLeft" activeCell="I12" sqref="I12"/>
    </sheetView>
  </sheetViews>
  <sheetFormatPr defaultColWidth="8.85546875" defaultRowHeight="15" x14ac:dyDescent="0.25"/>
  <cols>
    <col min="1" max="1" width="4.28515625" customWidth="1"/>
    <col min="2" max="2" width="14.7109375" customWidth="1"/>
    <col min="3" max="3" width="14.42578125" customWidth="1"/>
    <col min="4" max="4" width="11.42578125" customWidth="1"/>
    <col min="5" max="5" width="11.28515625" customWidth="1"/>
    <col min="6" max="8" width="16.85546875" customWidth="1"/>
    <col min="9" max="9" width="22.7109375" customWidth="1"/>
    <col min="10" max="10" width="20.140625" customWidth="1"/>
    <col min="11" max="11" width="57.140625" customWidth="1"/>
  </cols>
  <sheetData>
    <row r="1" spans="1:11" ht="50.1" customHeight="1" thickTop="1" thickBot="1" x14ac:dyDescent="0.3">
      <c r="A1" s="11" t="s">
        <v>15</v>
      </c>
      <c r="B1" s="126" t="s">
        <v>532</v>
      </c>
      <c r="C1" s="126" t="s">
        <v>448</v>
      </c>
      <c r="D1" s="127" t="s">
        <v>445</v>
      </c>
      <c r="E1" s="137" t="s">
        <v>443</v>
      </c>
      <c r="F1" s="153" t="s">
        <v>528</v>
      </c>
      <c r="G1" s="154" t="s">
        <v>494</v>
      </c>
      <c r="H1" s="156" t="s">
        <v>529</v>
      </c>
      <c r="I1" s="147" t="s">
        <v>549</v>
      </c>
      <c r="J1" s="129" t="s">
        <v>514</v>
      </c>
      <c r="K1" s="22" t="s">
        <v>464</v>
      </c>
    </row>
    <row r="2" spans="1:11" ht="16.5" thickTop="1" x14ac:dyDescent="0.25">
      <c r="A2" s="258" t="str">
        <f>'INITIAL SETUP'!A1</f>
        <v>WV Bureau for Behavioral Health - Adult Mental Health Services (Group Homes, Day Support)  R20240601</v>
      </c>
      <c r="B2" s="259"/>
      <c r="C2" s="259"/>
      <c r="D2" s="259"/>
      <c r="E2" s="259"/>
      <c r="F2" s="262"/>
      <c r="G2" s="262"/>
      <c r="H2" s="262"/>
      <c r="I2" s="262"/>
      <c r="J2" s="259"/>
      <c r="K2" s="260"/>
    </row>
    <row r="3" spans="1:11" ht="15.75" x14ac:dyDescent="0.25">
      <c r="A3" s="261" t="str">
        <f>'INITIAL SETUP'!A2</f>
        <v>Grant Year:  FY 2025 (07/01/2024 - 06/30/2025)</v>
      </c>
      <c r="B3" s="262"/>
      <c r="C3" s="262"/>
      <c r="D3" s="262"/>
      <c r="E3" s="262"/>
      <c r="F3" s="262"/>
      <c r="G3" s="262"/>
      <c r="H3" s="262"/>
      <c r="I3" s="262"/>
      <c r="J3" s="262"/>
      <c r="K3" s="263"/>
    </row>
    <row r="4" spans="1:11" x14ac:dyDescent="0.25">
      <c r="A4" s="225" t="str">
        <f>'INITIAL SETUP'!A3</f>
        <v xml:space="preserve">Program reports need to be submitted electronically, via e-mail to BBHReporting@wv.gov  within 25 calendar days of the end of each month </v>
      </c>
      <c r="B4" s="226"/>
      <c r="C4" s="226"/>
      <c r="D4" s="226"/>
      <c r="E4" s="226"/>
      <c r="F4" s="226"/>
      <c r="G4" s="226"/>
      <c r="H4" s="226"/>
      <c r="I4" s="226"/>
      <c r="J4" s="226"/>
      <c r="K4" s="227"/>
    </row>
    <row r="5" spans="1:11" x14ac:dyDescent="0.25">
      <c r="A5" s="206" t="s">
        <v>8</v>
      </c>
      <c r="B5" s="206"/>
      <c r="C5" s="206"/>
      <c r="D5" s="206"/>
      <c r="E5" s="266">
        <f>'INITIAL SETUP'!L4</f>
        <v>0</v>
      </c>
      <c r="F5" s="267"/>
      <c r="G5" s="267"/>
      <c r="H5" s="268"/>
      <c r="I5" s="210" t="s">
        <v>2</v>
      </c>
      <c r="J5" s="212"/>
      <c r="K5" s="42">
        <f>'INITIAL SETUP'!AJ4</f>
        <v>0</v>
      </c>
    </row>
    <row r="6" spans="1:11" ht="30" customHeight="1" x14ac:dyDescent="0.25">
      <c r="A6" s="206" t="s">
        <v>10</v>
      </c>
      <c r="B6" s="206"/>
      <c r="C6" s="206"/>
      <c r="D6" s="206"/>
      <c r="E6" s="298">
        <f>'INITIAL SETUP'!L5</f>
        <v>0</v>
      </c>
      <c r="F6" s="299"/>
      <c r="G6" s="299"/>
      <c r="H6" s="306"/>
      <c r="I6" s="210" t="s">
        <v>9</v>
      </c>
      <c r="J6" s="212"/>
      <c r="K6" s="107">
        <f>'INITIAL SETUP'!AJ5</f>
        <v>0</v>
      </c>
    </row>
    <row r="7" spans="1:11" ht="15" customHeight="1" x14ac:dyDescent="0.25">
      <c r="A7" s="303" t="s">
        <v>0</v>
      </c>
      <c r="B7" s="303"/>
      <c r="C7" s="303"/>
      <c r="D7" s="303"/>
      <c r="E7" s="271">
        <f>'INITIAL SETUP'!L6</f>
        <v>0</v>
      </c>
      <c r="F7" s="272"/>
      <c r="G7" s="272"/>
      <c r="H7" s="273"/>
      <c r="I7" s="210" t="s">
        <v>166</v>
      </c>
      <c r="J7" s="212"/>
      <c r="K7" s="42">
        <f>'INITIAL SETUP'!AJ6</f>
        <v>0</v>
      </c>
    </row>
    <row r="8" spans="1:11" x14ac:dyDescent="0.25">
      <c r="A8" s="303"/>
      <c r="B8" s="303"/>
      <c r="C8" s="303"/>
      <c r="D8" s="303"/>
      <c r="E8" s="274"/>
      <c r="F8" s="275"/>
      <c r="G8" s="275"/>
      <c r="H8" s="276"/>
      <c r="I8" s="200" t="s">
        <v>12</v>
      </c>
      <c r="J8" s="202"/>
      <c r="K8" s="42">
        <f>'INITIAL SETUP'!AJ7</f>
        <v>0</v>
      </c>
    </row>
    <row r="9" spans="1:11" x14ac:dyDescent="0.25">
      <c r="A9" s="206" t="s">
        <v>11</v>
      </c>
      <c r="B9" s="206"/>
      <c r="C9" s="206"/>
      <c r="D9" s="206"/>
      <c r="E9" s="302" t="s">
        <v>19</v>
      </c>
      <c r="F9" s="302"/>
      <c r="G9" s="300">
        <v>2024</v>
      </c>
      <c r="H9" s="301"/>
      <c r="I9" s="200" t="s">
        <v>13</v>
      </c>
      <c r="J9" s="202"/>
      <c r="K9" s="44">
        <f>'INITIAL SETUP'!AJ8</f>
        <v>0</v>
      </c>
    </row>
    <row r="10" spans="1:11" ht="30" customHeight="1" x14ac:dyDescent="0.25">
      <c r="A10" s="297" t="s">
        <v>502</v>
      </c>
      <c r="B10" s="297"/>
      <c r="C10" s="297"/>
      <c r="D10" s="297"/>
      <c r="E10" s="297"/>
      <c r="F10" s="297"/>
      <c r="G10" s="297"/>
      <c r="H10" s="297"/>
      <c r="I10" s="297"/>
      <c r="J10" s="297"/>
      <c r="K10" s="297"/>
    </row>
    <row r="11" spans="1:11" ht="21" customHeight="1" thickBot="1" x14ac:dyDescent="0.3">
      <c r="A11" s="304" t="s">
        <v>539</v>
      </c>
      <c r="B11" s="304"/>
      <c r="C11" s="304"/>
      <c r="D11" s="304"/>
      <c r="E11" s="304"/>
      <c r="F11" s="305"/>
      <c r="G11" s="305"/>
      <c r="H11" s="305"/>
      <c r="I11" s="305"/>
      <c r="J11" s="304"/>
      <c r="K11" s="304"/>
    </row>
    <row r="12" spans="1:11" ht="70.150000000000006" customHeight="1" thickTop="1" x14ac:dyDescent="0.25">
      <c r="A12" s="11" t="s">
        <v>15</v>
      </c>
      <c r="B12" s="126" t="s">
        <v>532</v>
      </c>
      <c r="C12" s="126" t="s">
        <v>448</v>
      </c>
      <c r="D12" s="127" t="s">
        <v>445</v>
      </c>
      <c r="E12" s="128" t="s">
        <v>443</v>
      </c>
      <c r="F12" s="153" t="s">
        <v>528</v>
      </c>
      <c r="G12" s="154" t="s">
        <v>494</v>
      </c>
      <c r="H12" s="156" t="s">
        <v>529</v>
      </c>
      <c r="I12" s="157" t="s">
        <v>581</v>
      </c>
      <c r="J12" s="129" t="s">
        <v>514</v>
      </c>
      <c r="K12" s="22" t="s">
        <v>464</v>
      </c>
    </row>
    <row r="13" spans="1:11" ht="60" customHeight="1" x14ac:dyDescent="0.25">
      <c r="A13" s="1">
        <f>ROW(A1)</f>
        <v>1</v>
      </c>
      <c r="B13" s="116">
        <f>'Initial Client Information'!B13</f>
        <v>0</v>
      </c>
      <c r="C13" s="117">
        <f>'Initial Client Information'!C13</f>
        <v>0</v>
      </c>
      <c r="D13" s="118">
        <f>'Initial Client Information'!D13</f>
        <v>0</v>
      </c>
      <c r="E13" s="130">
        <f>'Initial Client Information'!E13</f>
        <v>0</v>
      </c>
      <c r="F13" s="140"/>
      <c r="G13" s="136"/>
      <c r="H13" s="141"/>
      <c r="I13" s="152"/>
      <c r="J13" s="176">
        <f>'Discharge Information'!F13</f>
        <v>0</v>
      </c>
      <c r="K13" s="87"/>
    </row>
    <row r="14" spans="1:11" ht="60" customHeight="1" x14ac:dyDescent="0.25">
      <c r="A14" s="1">
        <f t="shared" ref="A14:A77" si="0">ROW(A2)</f>
        <v>2</v>
      </c>
      <c r="B14" s="116">
        <f>'Initial Client Information'!B14</f>
        <v>0</v>
      </c>
      <c r="C14" s="117">
        <f>'Initial Client Information'!C14</f>
        <v>0</v>
      </c>
      <c r="D14" s="118">
        <f>'Initial Client Information'!D14</f>
        <v>0</v>
      </c>
      <c r="E14" s="130">
        <f>'Initial Client Information'!E14</f>
        <v>0</v>
      </c>
      <c r="F14" s="140"/>
      <c r="G14" s="136"/>
      <c r="H14" s="141"/>
      <c r="I14" s="142"/>
      <c r="J14" s="176">
        <f>'Discharge Information'!F14</f>
        <v>0</v>
      </c>
      <c r="K14" s="87"/>
    </row>
    <row r="15" spans="1:11" ht="60" customHeight="1" x14ac:dyDescent="0.25">
      <c r="A15" s="1">
        <f t="shared" si="0"/>
        <v>3</v>
      </c>
      <c r="B15" s="116">
        <f>'Initial Client Information'!B15</f>
        <v>0</v>
      </c>
      <c r="C15" s="117">
        <f>'Initial Client Information'!C15</f>
        <v>0</v>
      </c>
      <c r="D15" s="118">
        <f>'Initial Client Information'!D15</f>
        <v>0</v>
      </c>
      <c r="E15" s="130">
        <f>'Initial Client Information'!E15</f>
        <v>0</v>
      </c>
      <c r="F15" s="140"/>
      <c r="G15" s="136"/>
      <c r="H15" s="141"/>
      <c r="I15" s="142"/>
      <c r="J15" s="176">
        <f>'Discharge Information'!F15</f>
        <v>0</v>
      </c>
      <c r="K15" s="87"/>
    </row>
    <row r="16" spans="1:11" ht="60" customHeight="1" x14ac:dyDescent="0.25">
      <c r="A16" s="1">
        <f t="shared" si="0"/>
        <v>4</v>
      </c>
      <c r="B16" s="116">
        <f>'Initial Client Information'!B16</f>
        <v>0</v>
      </c>
      <c r="C16" s="117">
        <f>'Initial Client Information'!C16</f>
        <v>0</v>
      </c>
      <c r="D16" s="118">
        <f>'Initial Client Information'!D16</f>
        <v>0</v>
      </c>
      <c r="E16" s="130">
        <f>'Initial Client Information'!E16</f>
        <v>0</v>
      </c>
      <c r="F16" s="140"/>
      <c r="G16" s="136"/>
      <c r="H16" s="141"/>
      <c r="I16" s="142"/>
      <c r="J16" s="176">
        <f>'Discharge Information'!F16</f>
        <v>0</v>
      </c>
      <c r="K16" s="87"/>
    </row>
    <row r="17" spans="1:11" ht="60" customHeight="1" x14ac:dyDescent="0.25">
      <c r="A17" s="1">
        <f t="shared" si="0"/>
        <v>5</v>
      </c>
      <c r="B17" s="116">
        <f>'Initial Client Information'!B17</f>
        <v>0</v>
      </c>
      <c r="C17" s="117">
        <f>'Initial Client Information'!C17</f>
        <v>0</v>
      </c>
      <c r="D17" s="118">
        <f>'Initial Client Information'!D17</f>
        <v>0</v>
      </c>
      <c r="E17" s="130">
        <f>'Initial Client Information'!E17</f>
        <v>0</v>
      </c>
      <c r="F17" s="140"/>
      <c r="G17" s="136"/>
      <c r="H17" s="141"/>
      <c r="I17" s="142"/>
      <c r="J17" s="176">
        <f>'Discharge Information'!F17</f>
        <v>0</v>
      </c>
      <c r="K17" s="87"/>
    </row>
    <row r="18" spans="1:11" ht="60" customHeight="1" x14ac:dyDescent="0.25">
      <c r="A18" s="1">
        <f t="shared" si="0"/>
        <v>6</v>
      </c>
      <c r="B18" s="116">
        <f>'Initial Client Information'!B18</f>
        <v>0</v>
      </c>
      <c r="C18" s="117">
        <f>'Initial Client Information'!C18</f>
        <v>0</v>
      </c>
      <c r="D18" s="118">
        <f>'Initial Client Information'!D18</f>
        <v>0</v>
      </c>
      <c r="E18" s="130">
        <f>'Initial Client Information'!E18</f>
        <v>0</v>
      </c>
      <c r="F18" s="140"/>
      <c r="G18" s="136"/>
      <c r="H18" s="141"/>
      <c r="I18" s="142"/>
      <c r="J18" s="176">
        <f>'Discharge Information'!F18</f>
        <v>0</v>
      </c>
      <c r="K18" s="87"/>
    </row>
    <row r="19" spans="1:11" ht="60" customHeight="1" x14ac:dyDescent="0.25">
      <c r="A19" s="1">
        <f t="shared" si="0"/>
        <v>7</v>
      </c>
      <c r="B19" s="116">
        <f>'Initial Client Information'!B19</f>
        <v>0</v>
      </c>
      <c r="C19" s="117">
        <f>'Initial Client Information'!C19</f>
        <v>0</v>
      </c>
      <c r="D19" s="118">
        <f>'Initial Client Information'!D19</f>
        <v>0</v>
      </c>
      <c r="E19" s="130">
        <f>'Initial Client Information'!E19</f>
        <v>0</v>
      </c>
      <c r="F19" s="140"/>
      <c r="G19" s="136"/>
      <c r="H19" s="141"/>
      <c r="I19" s="142"/>
      <c r="J19" s="176">
        <f>'Discharge Information'!F19</f>
        <v>0</v>
      </c>
      <c r="K19" s="87"/>
    </row>
    <row r="20" spans="1:11" ht="60" customHeight="1" x14ac:dyDescent="0.25">
      <c r="A20" s="1">
        <f t="shared" si="0"/>
        <v>8</v>
      </c>
      <c r="B20" s="116">
        <f>'Initial Client Information'!B20</f>
        <v>0</v>
      </c>
      <c r="C20" s="117">
        <f>'Initial Client Information'!C20</f>
        <v>0</v>
      </c>
      <c r="D20" s="118">
        <f>'Initial Client Information'!D20</f>
        <v>0</v>
      </c>
      <c r="E20" s="130">
        <f>'Initial Client Information'!E20</f>
        <v>0</v>
      </c>
      <c r="F20" s="140"/>
      <c r="G20" s="136"/>
      <c r="H20" s="141"/>
      <c r="I20" s="142"/>
      <c r="J20" s="176">
        <f>'Discharge Information'!F20</f>
        <v>0</v>
      </c>
      <c r="K20" s="87"/>
    </row>
    <row r="21" spans="1:11" ht="60" customHeight="1" x14ac:dyDescent="0.25">
      <c r="A21" s="1">
        <f t="shared" si="0"/>
        <v>9</v>
      </c>
      <c r="B21" s="116">
        <f>'Initial Client Information'!B21</f>
        <v>0</v>
      </c>
      <c r="C21" s="117">
        <f>'Initial Client Information'!C21</f>
        <v>0</v>
      </c>
      <c r="D21" s="118">
        <f>'Initial Client Information'!D21</f>
        <v>0</v>
      </c>
      <c r="E21" s="130">
        <f>'Initial Client Information'!E21</f>
        <v>0</v>
      </c>
      <c r="F21" s="140"/>
      <c r="G21" s="136"/>
      <c r="H21" s="141"/>
      <c r="I21" s="142"/>
      <c r="J21" s="176">
        <f>'Discharge Information'!F21</f>
        <v>0</v>
      </c>
      <c r="K21" s="87"/>
    </row>
    <row r="22" spans="1:11" ht="60" customHeight="1" x14ac:dyDescent="0.25">
      <c r="A22" s="1">
        <f t="shared" si="0"/>
        <v>10</v>
      </c>
      <c r="B22" s="116">
        <f>'Initial Client Information'!B22</f>
        <v>0</v>
      </c>
      <c r="C22" s="117">
        <f>'Initial Client Information'!C22</f>
        <v>0</v>
      </c>
      <c r="D22" s="118">
        <f>'Initial Client Information'!D22</f>
        <v>0</v>
      </c>
      <c r="E22" s="130">
        <f>'Initial Client Information'!E22</f>
        <v>0</v>
      </c>
      <c r="F22" s="140"/>
      <c r="G22" s="136"/>
      <c r="H22" s="141"/>
      <c r="I22" s="142"/>
      <c r="J22" s="176">
        <f>'Discharge Information'!F22</f>
        <v>0</v>
      </c>
      <c r="K22" s="87"/>
    </row>
    <row r="23" spans="1:11" ht="60" customHeight="1" x14ac:dyDescent="0.25">
      <c r="A23" s="1">
        <f t="shared" si="0"/>
        <v>11</v>
      </c>
      <c r="B23" s="116">
        <f>'Initial Client Information'!B23</f>
        <v>0</v>
      </c>
      <c r="C23" s="117">
        <f>'Initial Client Information'!C23</f>
        <v>0</v>
      </c>
      <c r="D23" s="118">
        <f>'Initial Client Information'!D23</f>
        <v>0</v>
      </c>
      <c r="E23" s="130">
        <f>'Initial Client Information'!E23</f>
        <v>0</v>
      </c>
      <c r="F23" s="140"/>
      <c r="G23" s="136"/>
      <c r="H23" s="141"/>
      <c r="I23" s="142"/>
      <c r="J23" s="176">
        <f>'Discharge Information'!F23</f>
        <v>0</v>
      </c>
      <c r="K23" s="87"/>
    </row>
    <row r="24" spans="1:11" ht="60" customHeight="1" x14ac:dyDescent="0.25">
      <c r="A24" s="1">
        <f t="shared" si="0"/>
        <v>12</v>
      </c>
      <c r="B24" s="116">
        <f>'Initial Client Information'!B24</f>
        <v>0</v>
      </c>
      <c r="C24" s="117">
        <f>'Initial Client Information'!C24</f>
        <v>0</v>
      </c>
      <c r="D24" s="118">
        <f>'Initial Client Information'!D24</f>
        <v>0</v>
      </c>
      <c r="E24" s="130">
        <f>'Initial Client Information'!E24</f>
        <v>0</v>
      </c>
      <c r="F24" s="140"/>
      <c r="G24" s="136"/>
      <c r="H24" s="141"/>
      <c r="I24" s="142"/>
      <c r="J24" s="176">
        <f>'Discharge Information'!F24</f>
        <v>0</v>
      </c>
      <c r="K24" s="87"/>
    </row>
    <row r="25" spans="1:11" ht="60" customHeight="1" x14ac:dyDescent="0.25">
      <c r="A25" s="1">
        <f t="shared" si="0"/>
        <v>13</v>
      </c>
      <c r="B25" s="116">
        <f>'Initial Client Information'!B25</f>
        <v>0</v>
      </c>
      <c r="C25" s="117">
        <f>'Initial Client Information'!C25</f>
        <v>0</v>
      </c>
      <c r="D25" s="118">
        <f>'Initial Client Information'!D25</f>
        <v>0</v>
      </c>
      <c r="E25" s="130">
        <f>'Initial Client Information'!E25</f>
        <v>0</v>
      </c>
      <c r="F25" s="140"/>
      <c r="G25" s="136"/>
      <c r="H25" s="136"/>
      <c r="I25" s="142"/>
      <c r="J25" s="176">
        <f>'Discharge Information'!F25</f>
        <v>0</v>
      </c>
      <c r="K25" s="87"/>
    </row>
    <row r="26" spans="1:11" ht="60" customHeight="1" x14ac:dyDescent="0.25">
      <c r="A26" s="1">
        <f t="shared" si="0"/>
        <v>14</v>
      </c>
      <c r="B26" s="116">
        <f>'Initial Client Information'!B26</f>
        <v>0</v>
      </c>
      <c r="C26" s="117">
        <f>'Initial Client Information'!C26</f>
        <v>0</v>
      </c>
      <c r="D26" s="118">
        <f>'Initial Client Information'!D26</f>
        <v>0</v>
      </c>
      <c r="E26" s="130">
        <f>'Initial Client Information'!E26</f>
        <v>0</v>
      </c>
      <c r="F26" s="140"/>
      <c r="G26" s="136"/>
      <c r="H26" s="136"/>
      <c r="I26" s="142"/>
      <c r="J26" s="176">
        <f>'Discharge Information'!F26</f>
        <v>0</v>
      </c>
      <c r="K26" s="87"/>
    </row>
    <row r="27" spans="1:11" ht="60" customHeight="1" x14ac:dyDescent="0.25">
      <c r="A27" s="1">
        <f t="shared" si="0"/>
        <v>15</v>
      </c>
      <c r="B27" s="116">
        <f>'Initial Client Information'!B27</f>
        <v>0</v>
      </c>
      <c r="C27" s="117">
        <f>'Initial Client Information'!C27</f>
        <v>0</v>
      </c>
      <c r="D27" s="118">
        <f>'Initial Client Information'!D27</f>
        <v>0</v>
      </c>
      <c r="E27" s="130">
        <f>'Initial Client Information'!E27</f>
        <v>0</v>
      </c>
      <c r="F27" s="140"/>
      <c r="G27" s="136"/>
      <c r="H27" s="136"/>
      <c r="I27" s="142"/>
      <c r="J27" s="176">
        <f>'Discharge Information'!F27</f>
        <v>0</v>
      </c>
      <c r="K27" s="87"/>
    </row>
    <row r="28" spans="1:11" ht="60" customHeight="1" x14ac:dyDescent="0.25">
      <c r="A28" s="1">
        <f t="shared" si="0"/>
        <v>16</v>
      </c>
      <c r="B28" s="116">
        <f>'Initial Client Information'!B28</f>
        <v>0</v>
      </c>
      <c r="C28" s="117">
        <f>'Initial Client Information'!C28</f>
        <v>0</v>
      </c>
      <c r="D28" s="118">
        <f>'Initial Client Information'!D28</f>
        <v>0</v>
      </c>
      <c r="E28" s="130">
        <f>'Initial Client Information'!E28</f>
        <v>0</v>
      </c>
      <c r="F28" s="140"/>
      <c r="G28" s="136"/>
      <c r="H28" s="136"/>
      <c r="I28" s="142"/>
      <c r="J28" s="176">
        <f>'Discharge Information'!F28</f>
        <v>0</v>
      </c>
      <c r="K28" s="87"/>
    </row>
    <row r="29" spans="1:11" ht="60" customHeight="1" x14ac:dyDescent="0.25">
      <c r="A29" s="1">
        <f t="shared" si="0"/>
        <v>17</v>
      </c>
      <c r="B29" s="116">
        <f>'Initial Client Information'!B29</f>
        <v>0</v>
      </c>
      <c r="C29" s="117">
        <f>'Initial Client Information'!C29</f>
        <v>0</v>
      </c>
      <c r="D29" s="118">
        <f>'Initial Client Information'!D29</f>
        <v>0</v>
      </c>
      <c r="E29" s="130">
        <f>'Initial Client Information'!E29</f>
        <v>0</v>
      </c>
      <c r="F29" s="140"/>
      <c r="G29" s="136"/>
      <c r="H29" s="136"/>
      <c r="I29" s="142"/>
      <c r="J29" s="176">
        <f>'Discharge Information'!F29</f>
        <v>0</v>
      </c>
      <c r="K29" s="87"/>
    </row>
    <row r="30" spans="1:11" ht="60" customHeight="1" x14ac:dyDescent="0.25">
      <c r="A30" s="1">
        <f t="shared" si="0"/>
        <v>18</v>
      </c>
      <c r="B30" s="116">
        <f>'Initial Client Information'!B30</f>
        <v>0</v>
      </c>
      <c r="C30" s="117">
        <f>'Initial Client Information'!C30</f>
        <v>0</v>
      </c>
      <c r="D30" s="118">
        <f>'Initial Client Information'!D30</f>
        <v>0</v>
      </c>
      <c r="E30" s="130">
        <f>'Initial Client Information'!E30</f>
        <v>0</v>
      </c>
      <c r="F30" s="140"/>
      <c r="G30" s="136"/>
      <c r="H30" s="136"/>
      <c r="I30" s="142"/>
      <c r="J30" s="176">
        <f>'Discharge Information'!F30</f>
        <v>0</v>
      </c>
      <c r="K30" s="87"/>
    </row>
    <row r="31" spans="1:11" ht="60" customHeight="1" x14ac:dyDescent="0.25">
      <c r="A31" s="1">
        <f t="shared" si="0"/>
        <v>19</v>
      </c>
      <c r="B31" s="116">
        <f>'Initial Client Information'!B31</f>
        <v>0</v>
      </c>
      <c r="C31" s="117">
        <f>'Initial Client Information'!C31</f>
        <v>0</v>
      </c>
      <c r="D31" s="118">
        <f>'Initial Client Information'!D31</f>
        <v>0</v>
      </c>
      <c r="E31" s="130">
        <f>'Initial Client Information'!E31</f>
        <v>0</v>
      </c>
      <c r="F31" s="140"/>
      <c r="G31" s="136"/>
      <c r="H31" s="136"/>
      <c r="I31" s="142"/>
      <c r="J31" s="176">
        <f>'Discharge Information'!F31</f>
        <v>0</v>
      </c>
      <c r="K31" s="87"/>
    </row>
    <row r="32" spans="1:11" ht="60" customHeight="1" x14ac:dyDescent="0.25">
      <c r="A32" s="1">
        <f t="shared" si="0"/>
        <v>20</v>
      </c>
      <c r="B32" s="116">
        <f>'Initial Client Information'!B32</f>
        <v>0</v>
      </c>
      <c r="C32" s="117">
        <f>'Initial Client Information'!C32</f>
        <v>0</v>
      </c>
      <c r="D32" s="118">
        <f>'Initial Client Information'!D32</f>
        <v>0</v>
      </c>
      <c r="E32" s="130">
        <f>'Initial Client Information'!E32</f>
        <v>0</v>
      </c>
      <c r="F32" s="140"/>
      <c r="G32" s="136"/>
      <c r="H32" s="136"/>
      <c r="I32" s="142"/>
      <c r="J32" s="176">
        <f>'Discharge Information'!F32</f>
        <v>0</v>
      </c>
      <c r="K32" s="87"/>
    </row>
    <row r="33" spans="1:11" ht="60" customHeight="1" x14ac:dyDescent="0.25">
      <c r="A33" s="1">
        <f t="shared" si="0"/>
        <v>21</v>
      </c>
      <c r="B33" s="116">
        <f>'Initial Client Information'!B33</f>
        <v>0</v>
      </c>
      <c r="C33" s="117">
        <f>'Initial Client Information'!C33</f>
        <v>0</v>
      </c>
      <c r="D33" s="118">
        <f>'Initial Client Information'!D33</f>
        <v>0</v>
      </c>
      <c r="E33" s="130">
        <f>'Initial Client Information'!E33</f>
        <v>0</v>
      </c>
      <c r="F33" s="140"/>
      <c r="G33" s="136"/>
      <c r="H33" s="136"/>
      <c r="I33" s="142"/>
      <c r="J33" s="176">
        <f>'Discharge Information'!F33</f>
        <v>0</v>
      </c>
      <c r="K33" s="87"/>
    </row>
    <row r="34" spans="1:11" ht="60" customHeight="1" x14ac:dyDescent="0.25">
      <c r="A34" s="1">
        <f t="shared" si="0"/>
        <v>22</v>
      </c>
      <c r="B34" s="116">
        <f>'Initial Client Information'!B34</f>
        <v>0</v>
      </c>
      <c r="C34" s="117">
        <f>'Initial Client Information'!C34</f>
        <v>0</v>
      </c>
      <c r="D34" s="118">
        <f>'Initial Client Information'!D34</f>
        <v>0</v>
      </c>
      <c r="E34" s="130">
        <f>'Initial Client Information'!E34</f>
        <v>0</v>
      </c>
      <c r="F34" s="140"/>
      <c r="G34" s="136"/>
      <c r="H34" s="136"/>
      <c r="I34" s="142"/>
      <c r="J34" s="176">
        <f>'Discharge Information'!F34</f>
        <v>0</v>
      </c>
      <c r="K34" s="87"/>
    </row>
    <row r="35" spans="1:11" ht="60" customHeight="1" x14ac:dyDescent="0.25">
      <c r="A35" s="1">
        <f t="shared" si="0"/>
        <v>23</v>
      </c>
      <c r="B35" s="116">
        <f>'Initial Client Information'!B35</f>
        <v>0</v>
      </c>
      <c r="C35" s="117">
        <f>'Initial Client Information'!C35</f>
        <v>0</v>
      </c>
      <c r="D35" s="118">
        <f>'Initial Client Information'!D35</f>
        <v>0</v>
      </c>
      <c r="E35" s="130">
        <f>'Initial Client Information'!E35</f>
        <v>0</v>
      </c>
      <c r="F35" s="140"/>
      <c r="G35" s="136"/>
      <c r="H35" s="136"/>
      <c r="I35" s="142"/>
      <c r="J35" s="176">
        <f>'Discharge Information'!F35</f>
        <v>0</v>
      </c>
      <c r="K35" s="87"/>
    </row>
    <row r="36" spans="1:11" ht="60" customHeight="1" x14ac:dyDescent="0.25">
      <c r="A36" s="1">
        <f t="shared" si="0"/>
        <v>24</v>
      </c>
      <c r="B36" s="116">
        <f>'Initial Client Information'!B36</f>
        <v>0</v>
      </c>
      <c r="C36" s="117">
        <f>'Initial Client Information'!C36</f>
        <v>0</v>
      </c>
      <c r="D36" s="118">
        <f>'Initial Client Information'!D36</f>
        <v>0</v>
      </c>
      <c r="E36" s="130">
        <f>'Initial Client Information'!E36</f>
        <v>0</v>
      </c>
      <c r="F36" s="140"/>
      <c r="G36" s="136"/>
      <c r="H36" s="136"/>
      <c r="I36" s="142"/>
      <c r="J36" s="176">
        <f>'Discharge Information'!F36</f>
        <v>0</v>
      </c>
      <c r="K36" s="87"/>
    </row>
    <row r="37" spans="1:11" ht="60" customHeight="1" x14ac:dyDescent="0.25">
      <c r="A37" s="1">
        <f t="shared" si="0"/>
        <v>25</v>
      </c>
      <c r="B37" s="116">
        <f>'Initial Client Information'!B37</f>
        <v>0</v>
      </c>
      <c r="C37" s="117">
        <f>'Initial Client Information'!C37</f>
        <v>0</v>
      </c>
      <c r="D37" s="118">
        <f>'Initial Client Information'!D37</f>
        <v>0</v>
      </c>
      <c r="E37" s="130">
        <f>'Initial Client Information'!E37</f>
        <v>0</v>
      </c>
      <c r="F37" s="140"/>
      <c r="G37" s="136"/>
      <c r="H37" s="136"/>
      <c r="I37" s="142"/>
      <c r="J37" s="176">
        <f>'Discharge Information'!F37</f>
        <v>0</v>
      </c>
      <c r="K37" s="87"/>
    </row>
    <row r="38" spans="1:11" ht="60" customHeight="1" x14ac:dyDescent="0.25">
      <c r="A38" s="1">
        <f t="shared" si="0"/>
        <v>26</v>
      </c>
      <c r="B38" s="116">
        <f>'Initial Client Information'!B38</f>
        <v>0</v>
      </c>
      <c r="C38" s="117">
        <f>'Initial Client Information'!C38</f>
        <v>0</v>
      </c>
      <c r="D38" s="118">
        <f>'Initial Client Information'!D38</f>
        <v>0</v>
      </c>
      <c r="E38" s="130">
        <f>'Initial Client Information'!E38</f>
        <v>0</v>
      </c>
      <c r="F38" s="140"/>
      <c r="G38" s="136"/>
      <c r="H38" s="136"/>
      <c r="I38" s="142"/>
      <c r="J38" s="176">
        <f>'Discharge Information'!F38</f>
        <v>0</v>
      </c>
      <c r="K38" s="87"/>
    </row>
    <row r="39" spans="1:11" ht="60" customHeight="1" x14ac:dyDescent="0.25">
      <c r="A39" s="1">
        <f t="shared" si="0"/>
        <v>27</v>
      </c>
      <c r="B39" s="116">
        <f>'Initial Client Information'!B39</f>
        <v>0</v>
      </c>
      <c r="C39" s="117">
        <f>'Initial Client Information'!C39</f>
        <v>0</v>
      </c>
      <c r="D39" s="118">
        <f>'Initial Client Information'!D39</f>
        <v>0</v>
      </c>
      <c r="E39" s="130">
        <f>'Initial Client Information'!E39</f>
        <v>0</v>
      </c>
      <c r="F39" s="140"/>
      <c r="G39" s="136"/>
      <c r="H39" s="136"/>
      <c r="I39" s="142"/>
      <c r="J39" s="176">
        <f>'Discharge Information'!F39</f>
        <v>0</v>
      </c>
      <c r="K39" s="87"/>
    </row>
    <row r="40" spans="1:11" ht="60" customHeight="1" x14ac:dyDescent="0.25">
      <c r="A40" s="1">
        <f t="shared" si="0"/>
        <v>28</v>
      </c>
      <c r="B40" s="116">
        <f>'Initial Client Information'!B40</f>
        <v>0</v>
      </c>
      <c r="C40" s="117">
        <f>'Initial Client Information'!C40</f>
        <v>0</v>
      </c>
      <c r="D40" s="118">
        <f>'Initial Client Information'!D40</f>
        <v>0</v>
      </c>
      <c r="E40" s="130">
        <f>'Initial Client Information'!E40</f>
        <v>0</v>
      </c>
      <c r="F40" s="140"/>
      <c r="G40" s="136"/>
      <c r="H40" s="136"/>
      <c r="I40" s="142"/>
      <c r="J40" s="176">
        <f>'Discharge Information'!F40</f>
        <v>0</v>
      </c>
      <c r="K40" s="87"/>
    </row>
    <row r="41" spans="1:11" ht="60" customHeight="1" x14ac:dyDescent="0.25">
      <c r="A41" s="1">
        <f t="shared" si="0"/>
        <v>29</v>
      </c>
      <c r="B41" s="116">
        <f>'Initial Client Information'!B41</f>
        <v>0</v>
      </c>
      <c r="C41" s="117">
        <f>'Initial Client Information'!C41</f>
        <v>0</v>
      </c>
      <c r="D41" s="118">
        <f>'Initial Client Information'!D41</f>
        <v>0</v>
      </c>
      <c r="E41" s="130">
        <f>'Initial Client Information'!E41</f>
        <v>0</v>
      </c>
      <c r="F41" s="140"/>
      <c r="G41" s="136"/>
      <c r="H41" s="136"/>
      <c r="I41" s="142"/>
      <c r="J41" s="176">
        <f>'Discharge Information'!F41</f>
        <v>0</v>
      </c>
      <c r="K41" s="87"/>
    </row>
    <row r="42" spans="1:11" ht="60" customHeight="1" x14ac:dyDescent="0.25">
      <c r="A42" s="1">
        <f t="shared" si="0"/>
        <v>30</v>
      </c>
      <c r="B42" s="116">
        <f>'Initial Client Information'!B42</f>
        <v>0</v>
      </c>
      <c r="C42" s="117">
        <f>'Initial Client Information'!C42</f>
        <v>0</v>
      </c>
      <c r="D42" s="118">
        <f>'Initial Client Information'!D42</f>
        <v>0</v>
      </c>
      <c r="E42" s="130">
        <f>'Initial Client Information'!E42</f>
        <v>0</v>
      </c>
      <c r="F42" s="140"/>
      <c r="G42" s="136"/>
      <c r="H42" s="136"/>
      <c r="I42" s="142"/>
      <c r="J42" s="176">
        <f>'Discharge Information'!F42</f>
        <v>0</v>
      </c>
      <c r="K42" s="87"/>
    </row>
    <row r="43" spans="1:11" ht="60" customHeight="1" x14ac:dyDescent="0.25">
      <c r="A43" s="1">
        <f t="shared" si="0"/>
        <v>31</v>
      </c>
      <c r="B43" s="116">
        <f>'Initial Client Information'!B43</f>
        <v>0</v>
      </c>
      <c r="C43" s="117">
        <f>'Initial Client Information'!C43</f>
        <v>0</v>
      </c>
      <c r="D43" s="118">
        <f>'Initial Client Information'!D43</f>
        <v>0</v>
      </c>
      <c r="E43" s="130">
        <f>'Initial Client Information'!E43</f>
        <v>0</v>
      </c>
      <c r="F43" s="140"/>
      <c r="G43" s="136"/>
      <c r="H43" s="136"/>
      <c r="I43" s="142"/>
      <c r="J43" s="176">
        <f>'Discharge Information'!F43</f>
        <v>0</v>
      </c>
      <c r="K43" s="87"/>
    </row>
    <row r="44" spans="1:11" ht="60" customHeight="1" x14ac:dyDescent="0.25">
      <c r="A44" s="1">
        <f t="shared" si="0"/>
        <v>32</v>
      </c>
      <c r="B44" s="116">
        <f>'Initial Client Information'!B44</f>
        <v>0</v>
      </c>
      <c r="C44" s="117">
        <f>'Initial Client Information'!C44</f>
        <v>0</v>
      </c>
      <c r="D44" s="118">
        <f>'Initial Client Information'!D44</f>
        <v>0</v>
      </c>
      <c r="E44" s="130">
        <f>'Initial Client Information'!E44</f>
        <v>0</v>
      </c>
      <c r="F44" s="140"/>
      <c r="G44" s="136"/>
      <c r="H44" s="136"/>
      <c r="I44" s="142"/>
      <c r="J44" s="176">
        <f>'Discharge Information'!F44</f>
        <v>0</v>
      </c>
      <c r="K44" s="87"/>
    </row>
    <row r="45" spans="1:11" ht="60" customHeight="1" x14ac:dyDescent="0.25">
      <c r="A45" s="1">
        <f t="shared" si="0"/>
        <v>33</v>
      </c>
      <c r="B45" s="116">
        <f>'Initial Client Information'!B45</f>
        <v>0</v>
      </c>
      <c r="C45" s="117">
        <f>'Initial Client Information'!C45</f>
        <v>0</v>
      </c>
      <c r="D45" s="118">
        <f>'Initial Client Information'!D45</f>
        <v>0</v>
      </c>
      <c r="E45" s="130">
        <f>'Initial Client Information'!E45</f>
        <v>0</v>
      </c>
      <c r="F45" s="140"/>
      <c r="G45" s="136"/>
      <c r="H45" s="136"/>
      <c r="I45" s="142"/>
      <c r="J45" s="176">
        <f>'Discharge Information'!F45</f>
        <v>0</v>
      </c>
      <c r="K45" s="87"/>
    </row>
    <row r="46" spans="1:11" ht="60" customHeight="1" x14ac:dyDescent="0.25">
      <c r="A46" s="1">
        <f t="shared" si="0"/>
        <v>34</v>
      </c>
      <c r="B46" s="116">
        <f>'Initial Client Information'!B46</f>
        <v>0</v>
      </c>
      <c r="C46" s="117">
        <f>'Initial Client Information'!C46</f>
        <v>0</v>
      </c>
      <c r="D46" s="118">
        <f>'Initial Client Information'!D46</f>
        <v>0</v>
      </c>
      <c r="E46" s="130">
        <f>'Initial Client Information'!E46</f>
        <v>0</v>
      </c>
      <c r="F46" s="140"/>
      <c r="G46" s="136"/>
      <c r="H46" s="136"/>
      <c r="I46" s="142"/>
      <c r="J46" s="176">
        <f>'Discharge Information'!F46</f>
        <v>0</v>
      </c>
      <c r="K46" s="87"/>
    </row>
    <row r="47" spans="1:11" ht="60" customHeight="1" x14ac:dyDescent="0.25">
      <c r="A47" s="1">
        <f t="shared" si="0"/>
        <v>35</v>
      </c>
      <c r="B47" s="116">
        <f>'Initial Client Information'!B47</f>
        <v>0</v>
      </c>
      <c r="C47" s="117">
        <f>'Initial Client Information'!C47</f>
        <v>0</v>
      </c>
      <c r="D47" s="118">
        <f>'Initial Client Information'!D47</f>
        <v>0</v>
      </c>
      <c r="E47" s="130">
        <f>'Initial Client Information'!E47</f>
        <v>0</v>
      </c>
      <c r="F47" s="140"/>
      <c r="G47" s="136"/>
      <c r="H47" s="136"/>
      <c r="I47" s="142"/>
      <c r="J47" s="176">
        <f>'Discharge Information'!F47</f>
        <v>0</v>
      </c>
      <c r="K47" s="87"/>
    </row>
    <row r="48" spans="1:11" ht="60" customHeight="1" x14ac:dyDescent="0.25">
      <c r="A48" s="1">
        <f t="shared" si="0"/>
        <v>36</v>
      </c>
      <c r="B48" s="116">
        <f>'Initial Client Information'!B48</f>
        <v>0</v>
      </c>
      <c r="C48" s="117">
        <f>'Initial Client Information'!C48</f>
        <v>0</v>
      </c>
      <c r="D48" s="118">
        <f>'Initial Client Information'!D48</f>
        <v>0</v>
      </c>
      <c r="E48" s="130">
        <f>'Initial Client Information'!E48</f>
        <v>0</v>
      </c>
      <c r="F48" s="140"/>
      <c r="G48" s="136"/>
      <c r="H48" s="136"/>
      <c r="I48" s="142"/>
      <c r="J48" s="176">
        <f>'Discharge Information'!F48</f>
        <v>0</v>
      </c>
      <c r="K48" s="87"/>
    </row>
    <row r="49" spans="1:11" ht="60" customHeight="1" x14ac:dyDescent="0.25">
      <c r="A49" s="1">
        <f t="shared" si="0"/>
        <v>37</v>
      </c>
      <c r="B49" s="116">
        <f>'Initial Client Information'!B49</f>
        <v>0</v>
      </c>
      <c r="C49" s="117">
        <f>'Initial Client Information'!C49</f>
        <v>0</v>
      </c>
      <c r="D49" s="118">
        <f>'Initial Client Information'!D49</f>
        <v>0</v>
      </c>
      <c r="E49" s="130">
        <f>'Initial Client Information'!E49</f>
        <v>0</v>
      </c>
      <c r="F49" s="140"/>
      <c r="G49" s="136"/>
      <c r="H49" s="136"/>
      <c r="I49" s="142"/>
      <c r="J49" s="176">
        <f>'Discharge Information'!F49</f>
        <v>0</v>
      </c>
      <c r="K49" s="87"/>
    </row>
    <row r="50" spans="1:11" ht="60" customHeight="1" x14ac:dyDescent="0.25">
      <c r="A50" s="1">
        <f t="shared" si="0"/>
        <v>38</v>
      </c>
      <c r="B50" s="116">
        <f>'Initial Client Information'!B50</f>
        <v>0</v>
      </c>
      <c r="C50" s="117">
        <f>'Initial Client Information'!C50</f>
        <v>0</v>
      </c>
      <c r="D50" s="118">
        <f>'Initial Client Information'!D50</f>
        <v>0</v>
      </c>
      <c r="E50" s="130">
        <f>'Initial Client Information'!E50</f>
        <v>0</v>
      </c>
      <c r="F50" s="140"/>
      <c r="G50" s="136"/>
      <c r="H50" s="136"/>
      <c r="I50" s="142"/>
      <c r="J50" s="176">
        <f>'Discharge Information'!F50</f>
        <v>0</v>
      </c>
      <c r="K50" s="87"/>
    </row>
    <row r="51" spans="1:11" ht="60" customHeight="1" x14ac:dyDescent="0.25">
      <c r="A51" s="1">
        <f t="shared" si="0"/>
        <v>39</v>
      </c>
      <c r="B51" s="116">
        <f>'Initial Client Information'!B51</f>
        <v>0</v>
      </c>
      <c r="C51" s="117">
        <f>'Initial Client Information'!C51</f>
        <v>0</v>
      </c>
      <c r="D51" s="118">
        <f>'Initial Client Information'!D51</f>
        <v>0</v>
      </c>
      <c r="E51" s="130">
        <f>'Initial Client Information'!E51</f>
        <v>0</v>
      </c>
      <c r="F51" s="140"/>
      <c r="G51" s="136"/>
      <c r="H51" s="136"/>
      <c r="I51" s="142"/>
      <c r="J51" s="176">
        <f>'Discharge Information'!F51</f>
        <v>0</v>
      </c>
      <c r="K51" s="87"/>
    </row>
    <row r="52" spans="1:11" ht="60" customHeight="1" x14ac:dyDescent="0.25">
      <c r="A52" s="1">
        <f t="shared" si="0"/>
        <v>40</v>
      </c>
      <c r="B52" s="116">
        <f>'Initial Client Information'!B52</f>
        <v>0</v>
      </c>
      <c r="C52" s="117">
        <f>'Initial Client Information'!C52</f>
        <v>0</v>
      </c>
      <c r="D52" s="118">
        <f>'Initial Client Information'!D52</f>
        <v>0</v>
      </c>
      <c r="E52" s="130">
        <f>'Initial Client Information'!E52</f>
        <v>0</v>
      </c>
      <c r="F52" s="140"/>
      <c r="G52" s="136"/>
      <c r="H52" s="136"/>
      <c r="I52" s="142"/>
      <c r="J52" s="176">
        <f>'Discharge Information'!F52</f>
        <v>0</v>
      </c>
      <c r="K52" s="87"/>
    </row>
    <row r="53" spans="1:11" ht="60" customHeight="1" x14ac:dyDescent="0.25">
      <c r="A53" s="1">
        <f t="shared" si="0"/>
        <v>41</v>
      </c>
      <c r="B53" s="116">
        <f>'Initial Client Information'!B53</f>
        <v>0</v>
      </c>
      <c r="C53" s="117">
        <f>'Initial Client Information'!C53</f>
        <v>0</v>
      </c>
      <c r="D53" s="118">
        <f>'Initial Client Information'!D53</f>
        <v>0</v>
      </c>
      <c r="E53" s="130">
        <f>'Initial Client Information'!E53</f>
        <v>0</v>
      </c>
      <c r="F53" s="140"/>
      <c r="G53" s="136"/>
      <c r="H53" s="136"/>
      <c r="I53" s="142"/>
      <c r="J53" s="176">
        <f>'Discharge Information'!F53</f>
        <v>0</v>
      </c>
      <c r="K53" s="87"/>
    </row>
    <row r="54" spans="1:11" ht="60" customHeight="1" x14ac:dyDescent="0.25">
      <c r="A54" s="1">
        <f t="shared" si="0"/>
        <v>42</v>
      </c>
      <c r="B54" s="116">
        <f>'Initial Client Information'!B54</f>
        <v>0</v>
      </c>
      <c r="C54" s="117">
        <f>'Initial Client Information'!C54</f>
        <v>0</v>
      </c>
      <c r="D54" s="118">
        <f>'Initial Client Information'!D54</f>
        <v>0</v>
      </c>
      <c r="E54" s="130">
        <f>'Initial Client Information'!E54</f>
        <v>0</v>
      </c>
      <c r="F54" s="140"/>
      <c r="G54" s="136"/>
      <c r="H54" s="136"/>
      <c r="I54" s="142"/>
      <c r="J54" s="176">
        <f>'Discharge Information'!F54</f>
        <v>0</v>
      </c>
      <c r="K54" s="87"/>
    </row>
    <row r="55" spans="1:11" ht="60" customHeight="1" x14ac:dyDescent="0.25">
      <c r="A55" s="1">
        <f t="shared" si="0"/>
        <v>43</v>
      </c>
      <c r="B55" s="116">
        <f>'Initial Client Information'!B55</f>
        <v>0</v>
      </c>
      <c r="C55" s="117">
        <f>'Initial Client Information'!C55</f>
        <v>0</v>
      </c>
      <c r="D55" s="118">
        <f>'Initial Client Information'!D55</f>
        <v>0</v>
      </c>
      <c r="E55" s="130">
        <f>'Initial Client Information'!E55</f>
        <v>0</v>
      </c>
      <c r="F55" s="140"/>
      <c r="G55" s="136"/>
      <c r="H55" s="136"/>
      <c r="I55" s="142"/>
      <c r="J55" s="176">
        <f>'Discharge Information'!F55</f>
        <v>0</v>
      </c>
      <c r="K55" s="87"/>
    </row>
    <row r="56" spans="1:11" ht="60" customHeight="1" x14ac:dyDescent="0.25">
      <c r="A56" s="1">
        <f t="shared" si="0"/>
        <v>44</v>
      </c>
      <c r="B56" s="116">
        <f>'Initial Client Information'!B56</f>
        <v>0</v>
      </c>
      <c r="C56" s="117">
        <f>'Initial Client Information'!C56</f>
        <v>0</v>
      </c>
      <c r="D56" s="118">
        <f>'Initial Client Information'!D56</f>
        <v>0</v>
      </c>
      <c r="E56" s="130">
        <f>'Initial Client Information'!E56</f>
        <v>0</v>
      </c>
      <c r="F56" s="140"/>
      <c r="G56" s="136"/>
      <c r="H56" s="136"/>
      <c r="I56" s="142"/>
      <c r="J56" s="176">
        <f>'Discharge Information'!F56</f>
        <v>0</v>
      </c>
      <c r="K56" s="87"/>
    </row>
    <row r="57" spans="1:11" ht="60" customHeight="1" x14ac:dyDescent="0.25">
      <c r="A57" s="1">
        <f t="shared" si="0"/>
        <v>45</v>
      </c>
      <c r="B57" s="116">
        <f>'Initial Client Information'!B57</f>
        <v>0</v>
      </c>
      <c r="C57" s="117">
        <f>'Initial Client Information'!C57</f>
        <v>0</v>
      </c>
      <c r="D57" s="118">
        <f>'Initial Client Information'!D57</f>
        <v>0</v>
      </c>
      <c r="E57" s="130">
        <f>'Initial Client Information'!E57</f>
        <v>0</v>
      </c>
      <c r="F57" s="140"/>
      <c r="G57" s="136"/>
      <c r="H57" s="136"/>
      <c r="I57" s="142"/>
      <c r="J57" s="176">
        <f>'Discharge Information'!F57</f>
        <v>0</v>
      </c>
      <c r="K57" s="87"/>
    </row>
    <row r="58" spans="1:11" ht="60" customHeight="1" x14ac:dyDescent="0.25">
      <c r="A58" s="1">
        <f t="shared" si="0"/>
        <v>46</v>
      </c>
      <c r="B58" s="116">
        <f>'Initial Client Information'!B58</f>
        <v>0</v>
      </c>
      <c r="C58" s="117">
        <f>'Initial Client Information'!C58</f>
        <v>0</v>
      </c>
      <c r="D58" s="118">
        <f>'Initial Client Information'!D58</f>
        <v>0</v>
      </c>
      <c r="E58" s="130">
        <f>'Initial Client Information'!E58</f>
        <v>0</v>
      </c>
      <c r="F58" s="140"/>
      <c r="G58" s="136"/>
      <c r="H58" s="136"/>
      <c r="I58" s="142"/>
      <c r="J58" s="176">
        <f>'Discharge Information'!F58</f>
        <v>0</v>
      </c>
      <c r="K58" s="87"/>
    </row>
    <row r="59" spans="1:11" ht="60" customHeight="1" x14ac:dyDescent="0.25">
      <c r="A59" s="1">
        <f t="shared" si="0"/>
        <v>47</v>
      </c>
      <c r="B59" s="116">
        <f>'Initial Client Information'!B59</f>
        <v>0</v>
      </c>
      <c r="C59" s="117">
        <f>'Initial Client Information'!C59</f>
        <v>0</v>
      </c>
      <c r="D59" s="118">
        <f>'Initial Client Information'!D59</f>
        <v>0</v>
      </c>
      <c r="E59" s="130">
        <f>'Initial Client Information'!E59</f>
        <v>0</v>
      </c>
      <c r="F59" s="140"/>
      <c r="G59" s="136"/>
      <c r="H59" s="136"/>
      <c r="I59" s="142"/>
      <c r="J59" s="176">
        <f>'Discharge Information'!F59</f>
        <v>0</v>
      </c>
      <c r="K59" s="87"/>
    </row>
    <row r="60" spans="1:11" ht="60" customHeight="1" x14ac:dyDescent="0.25">
      <c r="A60" s="1">
        <f t="shared" si="0"/>
        <v>48</v>
      </c>
      <c r="B60" s="116">
        <f>'Initial Client Information'!B60</f>
        <v>0</v>
      </c>
      <c r="C60" s="117">
        <f>'Initial Client Information'!C60</f>
        <v>0</v>
      </c>
      <c r="D60" s="118">
        <f>'Initial Client Information'!D60</f>
        <v>0</v>
      </c>
      <c r="E60" s="130">
        <f>'Initial Client Information'!E60</f>
        <v>0</v>
      </c>
      <c r="F60" s="140"/>
      <c r="G60" s="136"/>
      <c r="H60" s="136"/>
      <c r="I60" s="142"/>
      <c r="J60" s="176">
        <f>'Discharge Information'!F60</f>
        <v>0</v>
      </c>
      <c r="K60" s="87"/>
    </row>
    <row r="61" spans="1:11" ht="60" customHeight="1" x14ac:dyDescent="0.25">
      <c r="A61" s="1">
        <f t="shared" si="0"/>
        <v>49</v>
      </c>
      <c r="B61" s="116">
        <f>'Initial Client Information'!B61</f>
        <v>0</v>
      </c>
      <c r="C61" s="117">
        <f>'Initial Client Information'!C61</f>
        <v>0</v>
      </c>
      <c r="D61" s="118">
        <f>'Initial Client Information'!D61</f>
        <v>0</v>
      </c>
      <c r="E61" s="130">
        <f>'Initial Client Information'!E61</f>
        <v>0</v>
      </c>
      <c r="F61" s="140"/>
      <c r="G61" s="136"/>
      <c r="H61" s="136"/>
      <c r="I61" s="142"/>
      <c r="J61" s="176">
        <f>'Discharge Information'!F61</f>
        <v>0</v>
      </c>
      <c r="K61" s="87"/>
    </row>
    <row r="62" spans="1:11" ht="60" customHeight="1" x14ac:dyDescent="0.25">
      <c r="A62" s="1">
        <f t="shared" si="0"/>
        <v>50</v>
      </c>
      <c r="B62" s="116">
        <f>'Initial Client Information'!B62</f>
        <v>0</v>
      </c>
      <c r="C62" s="117">
        <f>'Initial Client Information'!C62</f>
        <v>0</v>
      </c>
      <c r="D62" s="118">
        <f>'Initial Client Information'!D62</f>
        <v>0</v>
      </c>
      <c r="E62" s="130">
        <f>'Initial Client Information'!E62</f>
        <v>0</v>
      </c>
      <c r="F62" s="140"/>
      <c r="G62" s="136"/>
      <c r="H62" s="136"/>
      <c r="I62" s="142"/>
      <c r="J62" s="176">
        <f>'Discharge Information'!F62</f>
        <v>0</v>
      </c>
      <c r="K62" s="87"/>
    </row>
    <row r="63" spans="1:11" ht="60" customHeight="1" x14ac:dyDescent="0.25">
      <c r="A63" s="1">
        <f t="shared" si="0"/>
        <v>51</v>
      </c>
      <c r="B63" s="116">
        <f>'Initial Client Information'!B63</f>
        <v>0</v>
      </c>
      <c r="C63" s="117">
        <f>'Initial Client Information'!C63</f>
        <v>0</v>
      </c>
      <c r="D63" s="118">
        <f>'Initial Client Information'!D63</f>
        <v>0</v>
      </c>
      <c r="E63" s="130">
        <f>'Initial Client Information'!E63</f>
        <v>0</v>
      </c>
      <c r="F63" s="140"/>
      <c r="G63" s="136"/>
      <c r="H63" s="136"/>
      <c r="I63" s="142"/>
      <c r="J63" s="176">
        <f>'Discharge Information'!F63</f>
        <v>0</v>
      </c>
      <c r="K63" s="87"/>
    </row>
    <row r="64" spans="1:11" ht="60" customHeight="1" x14ac:dyDescent="0.25">
      <c r="A64" s="1">
        <f t="shared" si="0"/>
        <v>52</v>
      </c>
      <c r="B64" s="116">
        <f>'Initial Client Information'!B64</f>
        <v>0</v>
      </c>
      <c r="C64" s="117">
        <f>'Initial Client Information'!C64</f>
        <v>0</v>
      </c>
      <c r="D64" s="118">
        <f>'Initial Client Information'!D64</f>
        <v>0</v>
      </c>
      <c r="E64" s="130">
        <f>'Initial Client Information'!E64</f>
        <v>0</v>
      </c>
      <c r="F64" s="140"/>
      <c r="G64" s="136"/>
      <c r="H64" s="136"/>
      <c r="I64" s="142"/>
      <c r="J64" s="176">
        <f>'Discharge Information'!F64</f>
        <v>0</v>
      </c>
      <c r="K64" s="87"/>
    </row>
    <row r="65" spans="1:11" ht="60" customHeight="1" x14ac:dyDescent="0.25">
      <c r="A65" s="1">
        <f t="shared" si="0"/>
        <v>53</v>
      </c>
      <c r="B65" s="116">
        <f>'Initial Client Information'!B65</f>
        <v>0</v>
      </c>
      <c r="C65" s="117">
        <f>'Initial Client Information'!C65</f>
        <v>0</v>
      </c>
      <c r="D65" s="118">
        <f>'Initial Client Information'!D65</f>
        <v>0</v>
      </c>
      <c r="E65" s="130">
        <f>'Initial Client Information'!E65</f>
        <v>0</v>
      </c>
      <c r="F65" s="140"/>
      <c r="G65" s="136"/>
      <c r="H65" s="136"/>
      <c r="I65" s="142"/>
      <c r="J65" s="176">
        <f>'Discharge Information'!F65</f>
        <v>0</v>
      </c>
      <c r="K65" s="87"/>
    </row>
    <row r="66" spans="1:11" ht="60" customHeight="1" x14ac:dyDescent="0.25">
      <c r="A66" s="1">
        <f t="shared" si="0"/>
        <v>54</v>
      </c>
      <c r="B66" s="116">
        <f>'Initial Client Information'!B66</f>
        <v>0</v>
      </c>
      <c r="C66" s="117">
        <f>'Initial Client Information'!C66</f>
        <v>0</v>
      </c>
      <c r="D66" s="118">
        <f>'Initial Client Information'!D66</f>
        <v>0</v>
      </c>
      <c r="E66" s="130">
        <f>'Initial Client Information'!E66</f>
        <v>0</v>
      </c>
      <c r="F66" s="140"/>
      <c r="G66" s="136"/>
      <c r="H66" s="136"/>
      <c r="I66" s="142"/>
      <c r="J66" s="176">
        <f>'Discharge Information'!F66</f>
        <v>0</v>
      </c>
      <c r="K66" s="87"/>
    </row>
    <row r="67" spans="1:11" ht="60" customHeight="1" x14ac:dyDescent="0.25">
      <c r="A67" s="1">
        <f t="shared" si="0"/>
        <v>55</v>
      </c>
      <c r="B67" s="116">
        <f>'Initial Client Information'!B67</f>
        <v>0</v>
      </c>
      <c r="C67" s="117">
        <f>'Initial Client Information'!C67</f>
        <v>0</v>
      </c>
      <c r="D67" s="118">
        <f>'Initial Client Information'!D67</f>
        <v>0</v>
      </c>
      <c r="E67" s="130">
        <f>'Initial Client Information'!E67</f>
        <v>0</v>
      </c>
      <c r="F67" s="140"/>
      <c r="G67" s="136"/>
      <c r="H67" s="136"/>
      <c r="I67" s="142"/>
      <c r="J67" s="176">
        <f>'Discharge Information'!F67</f>
        <v>0</v>
      </c>
      <c r="K67" s="87"/>
    </row>
    <row r="68" spans="1:11" ht="60" customHeight="1" x14ac:dyDescent="0.25">
      <c r="A68" s="1">
        <f t="shared" si="0"/>
        <v>56</v>
      </c>
      <c r="B68" s="116">
        <f>'Initial Client Information'!B68</f>
        <v>0</v>
      </c>
      <c r="C68" s="117">
        <f>'Initial Client Information'!C68</f>
        <v>0</v>
      </c>
      <c r="D68" s="118">
        <f>'Initial Client Information'!D68</f>
        <v>0</v>
      </c>
      <c r="E68" s="130">
        <f>'Initial Client Information'!E68</f>
        <v>0</v>
      </c>
      <c r="F68" s="140"/>
      <c r="G68" s="136"/>
      <c r="H68" s="136"/>
      <c r="I68" s="142"/>
      <c r="J68" s="176">
        <f>'Discharge Information'!F68</f>
        <v>0</v>
      </c>
      <c r="K68" s="87"/>
    </row>
    <row r="69" spans="1:11" ht="60" customHeight="1" x14ac:dyDescent="0.25">
      <c r="A69" s="1">
        <f t="shared" si="0"/>
        <v>57</v>
      </c>
      <c r="B69" s="116">
        <f>'Initial Client Information'!B69</f>
        <v>0</v>
      </c>
      <c r="C69" s="117">
        <f>'Initial Client Information'!C69</f>
        <v>0</v>
      </c>
      <c r="D69" s="118">
        <f>'Initial Client Information'!D69</f>
        <v>0</v>
      </c>
      <c r="E69" s="130">
        <f>'Initial Client Information'!E69</f>
        <v>0</v>
      </c>
      <c r="F69" s="140"/>
      <c r="G69" s="136"/>
      <c r="H69" s="136"/>
      <c r="I69" s="142"/>
      <c r="J69" s="176">
        <f>'Discharge Information'!F69</f>
        <v>0</v>
      </c>
      <c r="K69" s="87"/>
    </row>
    <row r="70" spans="1:11" ht="60" customHeight="1" x14ac:dyDescent="0.25">
      <c r="A70" s="1">
        <f t="shared" si="0"/>
        <v>58</v>
      </c>
      <c r="B70" s="116">
        <f>'Initial Client Information'!B70</f>
        <v>0</v>
      </c>
      <c r="C70" s="117">
        <f>'Initial Client Information'!C70</f>
        <v>0</v>
      </c>
      <c r="D70" s="118">
        <f>'Initial Client Information'!D70</f>
        <v>0</v>
      </c>
      <c r="E70" s="130">
        <f>'Initial Client Information'!E70</f>
        <v>0</v>
      </c>
      <c r="F70" s="140"/>
      <c r="G70" s="136"/>
      <c r="H70" s="136"/>
      <c r="I70" s="142"/>
      <c r="J70" s="176">
        <f>'Discharge Information'!F70</f>
        <v>0</v>
      </c>
      <c r="K70" s="87"/>
    </row>
    <row r="71" spans="1:11" ht="60" customHeight="1" x14ac:dyDescent="0.25">
      <c r="A71" s="1">
        <f t="shared" si="0"/>
        <v>59</v>
      </c>
      <c r="B71" s="116">
        <f>'Initial Client Information'!B71</f>
        <v>0</v>
      </c>
      <c r="C71" s="117">
        <f>'Initial Client Information'!C71</f>
        <v>0</v>
      </c>
      <c r="D71" s="118">
        <f>'Initial Client Information'!D71</f>
        <v>0</v>
      </c>
      <c r="E71" s="130">
        <f>'Initial Client Information'!E71</f>
        <v>0</v>
      </c>
      <c r="F71" s="140"/>
      <c r="G71" s="136"/>
      <c r="H71" s="136"/>
      <c r="I71" s="142"/>
      <c r="J71" s="176">
        <f>'Discharge Information'!F71</f>
        <v>0</v>
      </c>
      <c r="K71" s="87"/>
    </row>
    <row r="72" spans="1:11" ht="60" customHeight="1" x14ac:dyDescent="0.25">
      <c r="A72" s="1">
        <f t="shared" si="0"/>
        <v>60</v>
      </c>
      <c r="B72" s="116">
        <f>'Initial Client Information'!B72</f>
        <v>0</v>
      </c>
      <c r="C72" s="117">
        <f>'Initial Client Information'!C72</f>
        <v>0</v>
      </c>
      <c r="D72" s="118">
        <f>'Initial Client Information'!D72</f>
        <v>0</v>
      </c>
      <c r="E72" s="130">
        <f>'Initial Client Information'!E72</f>
        <v>0</v>
      </c>
      <c r="F72" s="140"/>
      <c r="G72" s="136"/>
      <c r="H72" s="136"/>
      <c r="I72" s="142"/>
      <c r="J72" s="176">
        <f>'Discharge Information'!F72</f>
        <v>0</v>
      </c>
      <c r="K72" s="87"/>
    </row>
    <row r="73" spans="1:11" ht="60" customHeight="1" x14ac:dyDescent="0.25">
      <c r="A73" s="1">
        <f t="shared" si="0"/>
        <v>61</v>
      </c>
      <c r="B73" s="116">
        <f>'Initial Client Information'!B73</f>
        <v>0</v>
      </c>
      <c r="C73" s="117">
        <f>'Initial Client Information'!C73</f>
        <v>0</v>
      </c>
      <c r="D73" s="118">
        <f>'Initial Client Information'!D73</f>
        <v>0</v>
      </c>
      <c r="E73" s="130">
        <f>'Initial Client Information'!E73</f>
        <v>0</v>
      </c>
      <c r="F73" s="140"/>
      <c r="G73" s="136"/>
      <c r="H73" s="136"/>
      <c r="I73" s="142"/>
      <c r="J73" s="176">
        <f>'Discharge Information'!F73</f>
        <v>0</v>
      </c>
      <c r="K73" s="87"/>
    </row>
    <row r="74" spans="1:11" ht="60" customHeight="1" x14ac:dyDescent="0.25">
      <c r="A74" s="1">
        <f t="shared" si="0"/>
        <v>62</v>
      </c>
      <c r="B74" s="116">
        <f>'Initial Client Information'!B74</f>
        <v>0</v>
      </c>
      <c r="C74" s="117">
        <f>'Initial Client Information'!C74</f>
        <v>0</v>
      </c>
      <c r="D74" s="118">
        <f>'Initial Client Information'!D74</f>
        <v>0</v>
      </c>
      <c r="E74" s="130">
        <f>'Initial Client Information'!E74</f>
        <v>0</v>
      </c>
      <c r="F74" s="140"/>
      <c r="G74" s="136"/>
      <c r="H74" s="136"/>
      <c r="I74" s="142"/>
      <c r="J74" s="176">
        <f>'Discharge Information'!F74</f>
        <v>0</v>
      </c>
      <c r="K74" s="87"/>
    </row>
    <row r="75" spans="1:11" ht="60" customHeight="1" x14ac:dyDescent="0.25">
      <c r="A75" s="1">
        <f t="shared" si="0"/>
        <v>63</v>
      </c>
      <c r="B75" s="116">
        <f>'Initial Client Information'!B75</f>
        <v>0</v>
      </c>
      <c r="C75" s="117">
        <f>'Initial Client Information'!C75</f>
        <v>0</v>
      </c>
      <c r="D75" s="118">
        <f>'Initial Client Information'!D75</f>
        <v>0</v>
      </c>
      <c r="E75" s="130">
        <f>'Initial Client Information'!E75</f>
        <v>0</v>
      </c>
      <c r="F75" s="140"/>
      <c r="G75" s="136"/>
      <c r="H75" s="136"/>
      <c r="I75" s="142"/>
      <c r="J75" s="176">
        <f>'Discharge Information'!F75</f>
        <v>0</v>
      </c>
      <c r="K75" s="87"/>
    </row>
    <row r="76" spans="1:11" ht="60" customHeight="1" x14ac:dyDescent="0.25">
      <c r="A76" s="1">
        <f t="shared" si="0"/>
        <v>64</v>
      </c>
      <c r="B76" s="116">
        <f>'Initial Client Information'!B76</f>
        <v>0</v>
      </c>
      <c r="C76" s="117">
        <f>'Initial Client Information'!C76</f>
        <v>0</v>
      </c>
      <c r="D76" s="118">
        <f>'Initial Client Information'!D76</f>
        <v>0</v>
      </c>
      <c r="E76" s="130">
        <f>'Initial Client Information'!E76</f>
        <v>0</v>
      </c>
      <c r="F76" s="140"/>
      <c r="G76" s="136"/>
      <c r="H76" s="136"/>
      <c r="I76" s="142"/>
      <c r="J76" s="176">
        <f>'Discharge Information'!F76</f>
        <v>0</v>
      </c>
      <c r="K76" s="87"/>
    </row>
    <row r="77" spans="1:11" ht="60" customHeight="1" x14ac:dyDescent="0.25">
      <c r="A77" s="1">
        <f t="shared" si="0"/>
        <v>65</v>
      </c>
      <c r="B77" s="116">
        <f>'Initial Client Information'!B77</f>
        <v>0</v>
      </c>
      <c r="C77" s="117">
        <f>'Initial Client Information'!C77</f>
        <v>0</v>
      </c>
      <c r="D77" s="118">
        <f>'Initial Client Information'!D77</f>
        <v>0</v>
      </c>
      <c r="E77" s="130">
        <f>'Initial Client Information'!E77</f>
        <v>0</v>
      </c>
      <c r="F77" s="140"/>
      <c r="G77" s="136"/>
      <c r="H77" s="136"/>
      <c r="I77" s="142"/>
      <c r="J77" s="176">
        <f>'Discharge Information'!F77</f>
        <v>0</v>
      </c>
      <c r="K77" s="87"/>
    </row>
    <row r="78" spans="1:11" ht="60" customHeight="1" x14ac:dyDescent="0.25">
      <c r="A78" s="1">
        <f t="shared" ref="A78:A141" si="1">ROW(A66)</f>
        <v>66</v>
      </c>
      <c r="B78" s="116">
        <f>'Initial Client Information'!B78</f>
        <v>0</v>
      </c>
      <c r="C78" s="117">
        <f>'Initial Client Information'!C78</f>
        <v>0</v>
      </c>
      <c r="D78" s="118">
        <f>'Initial Client Information'!D78</f>
        <v>0</v>
      </c>
      <c r="E78" s="130">
        <f>'Initial Client Information'!E78</f>
        <v>0</v>
      </c>
      <c r="F78" s="140"/>
      <c r="G78" s="136"/>
      <c r="H78" s="136"/>
      <c r="I78" s="142"/>
      <c r="J78" s="176">
        <f>'Discharge Information'!F78</f>
        <v>0</v>
      </c>
      <c r="K78" s="87"/>
    </row>
    <row r="79" spans="1:11" ht="60" customHeight="1" x14ac:dyDescent="0.25">
      <c r="A79" s="1">
        <f t="shared" si="1"/>
        <v>67</v>
      </c>
      <c r="B79" s="116">
        <f>'Initial Client Information'!B79</f>
        <v>0</v>
      </c>
      <c r="C79" s="117">
        <f>'Initial Client Information'!C79</f>
        <v>0</v>
      </c>
      <c r="D79" s="118">
        <f>'Initial Client Information'!D79</f>
        <v>0</v>
      </c>
      <c r="E79" s="130">
        <f>'Initial Client Information'!E79</f>
        <v>0</v>
      </c>
      <c r="F79" s="140"/>
      <c r="G79" s="136"/>
      <c r="H79" s="136"/>
      <c r="I79" s="142"/>
      <c r="J79" s="176">
        <f>'Discharge Information'!F79</f>
        <v>0</v>
      </c>
      <c r="K79" s="87"/>
    </row>
    <row r="80" spans="1:11" ht="60" customHeight="1" x14ac:dyDescent="0.25">
      <c r="A80" s="1">
        <f t="shared" si="1"/>
        <v>68</v>
      </c>
      <c r="B80" s="116">
        <f>'Initial Client Information'!B80</f>
        <v>0</v>
      </c>
      <c r="C80" s="117">
        <f>'Initial Client Information'!C80</f>
        <v>0</v>
      </c>
      <c r="D80" s="118">
        <f>'Initial Client Information'!D80</f>
        <v>0</v>
      </c>
      <c r="E80" s="130">
        <f>'Initial Client Information'!E80</f>
        <v>0</v>
      </c>
      <c r="F80" s="140"/>
      <c r="G80" s="136"/>
      <c r="H80" s="136"/>
      <c r="I80" s="142"/>
      <c r="J80" s="176">
        <f>'Discharge Information'!F80</f>
        <v>0</v>
      </c>
      <c r="K80" s="87"/>
    </row>
    <row r="81" spans="1:11" ht="60" customHeight="1" x14ac:dyDescent="0.25">
      <c r="A81" s="1">
        <f t="shared" si="1"/>
        <v>69</v>
      </c>
      <c r="B81" s="116">
        <f>'Initial Client Information'!B81</f>
        <v>0</v>
      </c>
      <c r="C81" s="117">
        <f>'Initial Client Information'!C81</f>
        <v>0</v>
      </c>
      <c r="D81" s="118">
        <f>'Initial Client Information'!D81</f>
        <v>0</v>
      </c>
      <c r="E81" s="130">
        <f>'Initial Client Information'!E81</f>
        <v>0</v>
      </c>
      <c r="F81" s="140"/>
      <c r="G81" s="136"/>
      <c r="H81" s="136"/>
      <c r="I81" s="142"/>
      <c r="J81" s="176">
        <f>'Discharge Information'!F81</f>
        <v>0</v>
      </c>
      <c r="K81" s="87"/>
    </row>
    <row r="82" spans="1:11" ht="60" customHeight="1" x14ac:dyDescent="0.25">
      <c r="A82" s="1">
        <f t="shared" si="1"/>
        <v>70</v>
      </c>
      <c r="B82" s="116">
        <f>'Initial Client Information'!B82</f>
        <v>0</v>
      </c>
      <c r="C82" s="117">
        <f>'Initial Client Information'!C82</f>
        <v>0</v>
      </c>
      <c r="D82" s="118">
        <f>'Initial Client Information'!D82</f>
        <v>0</v>
      </c>
      <c r="E82" s="130">
        <f>'Initial Client Information'!E82</f>
        <v>0</v>
      </c>
      <c r="F82" s="140"/>
      <c r="G82" s="136"/>
      <c r="H82" s="136"/>
      <c r="I82" s="142"/>
      <c r="J82" s="176">
        <f>'Discharge Information'!F82</f>
        <v>0</v>
      </c>
      <c r="K82" s="87"/>
    </row>
    <row r="83" spans="1:11" ht="60" customHeight="1" x14ac:dyDescent="0.25">
      <c r="A83" s="1">
        <f t="shared" si="1"/>
        <v>71</v>
      </c>
      <c r="B83" s="116">
        <f>'Initial Client Information'!B83</f>
        <v>0</v>
      </c>
      <c r="C83" s="117">
        <f>'Initial Client Information'!C83</f>
        <v>0</v>
      </c>
      <c r="D83" s="118">
        <f>'Initial Client Information'!D83</f>
        <v>0</v>
      </c>
      <c r="E83" s="130">
        <f>'Initial Client Information'!E83</f>
        <v>0</v>
      </c>
      <c r="F83" s="140"/>
      <c r="G83" s="136"/>
      <c r="H83" s="136"/>
      <c r="I83" s="142"/>
      <c r="J83" s="176">
        <f>'Discharge Information'!F83</f>
        <v>0</v>
      </c>
      <c r="K83" s="87"/>
    </row>
    <row r="84" spans="1:11" ht="60" customHeight="1" x14ac:dyDescent="0.25">
      <c r="A84" s="1">
        <f t="shared" si="1"/>
        <v>72</v>
      </c>
      <c r="B84" s="116">
        <f>'Initial Client Information'!B84</f>
        <v>0</v>
      </c>
      <c r="C84" s="117">
        <f>'Initial Client Information'!C84</f>
        <v>0</v>
      </c>
      <c r="D84" s="118">
        <f>'Initial Client Information'!D84</f>
        <v>0</v>
      </c>
      <c r="E84" s="130">
        <f>'Initial Client Information'!E84</f>
        <v>0</v>
      </c>
      <c r="F84" s="140"/>
      <c r="G84" s="136"/>
      <c r="H84" s="136"/>
      <c r="I84" s="142"/>
      <c r="J84" s="176">
        <f>'Discharge Information'!F84</f>
        <v>0</v>
      </c>
      <c r="K84" s="87"/>
    </row>
    <row r="85" spans="1:11" ht="60" customHeight="1" x14ac:dyDescent="0.25">
      <c r="A85" s="1">
        <f t="shared" si="1"/>
        <v>73</v>
      </c>
      <c r="B85" s="116">
        <f>'Initial Client Information'!B85</f>
        <v>0</v>
      </c>
      <c r="C85" s="117">
        <f>'Initial Client Information'!C85</f>
        <v>0</v>
      </c>
      <c r="D85" s="118">
        <f>'Initial Client Information'!D85</f>
        <v>0</v>
      </c>
      <c r="E85" s="130">
        <f>'Initial Client Information'!E85</f>
        <v>0</v>
      </c>
      <c r="F85" s="140"/>
      <c r="G85" s="136"/>
      <c r="H85" s="136"/>
      <c r="I85" s="142"/>
      <c r="J85" s="176">
        <f>'Discharge Information'!F85</f>
        <v>0</v>
      </c>
      <c r="K85" s="87"/>
    </row>
    <row r="86" spans="1:11" ht="60" customHeight="1" x14ac:dyDescent="0.25">
      <c r="A86" s="1">
        <f t="shared" si="1"/>
        <v>74</v>
      </c>
      <c r="B86" s="116">
        <f>'Initial Client Information'!B86</f>
        <v>0</v>
      </c>
      <c r="C86" s="117">
        <f>'Initial Client Information'!C86</f>
        <v>0</v>
      </c>
      <c r="D86" s="118">
        <f>'Initial Client Information'!D86</f>
        <v>0</v>
      </c>
      <c r="E86" s="130">
        <f>'Initial Client Information'!E86</f>
        <v>0</v>
      </c>
      <c r="F86" s="140"/>
      <c r="G86" s="136"/>
      <c r="H86" s="136"/>
      <c r="I86" s="142"/>
      <c r="J86" s="176">
        <f>'Discharge Information'!F86</f>
        <v>0</v>
      </c>
      <c r="K86" s="87"/>
    </row>
    <row r="87" spans="1:11" ht="60" customHeight="1" x14ac:dyDescent="0.25">
      <c r="A87" s="1">
        <f t="shared" si="1"/>
        <v>75</v>
      </c>
      <c r="B87" s="116">
        <f>'Initial Client Information'!B87</f>
        <v>0</v>
      </c>
      <c r="C87" s="117">
        <f>'Initial Client Information'!C87</f>
        <v>0</v>
      </c>
      <c r="D87" s="118">
        <f>'Initial Client Information'!D87</f>
        <v>0</v>
      </c>
      <c r="E87" s="130">
        <f>'Initial Client Information'!E87</f>
        <v>0</v>
      </c>
      <c r="F87" s="140"/>
      <c r="G87" s="136"/>
      <c r="H87" s="136"/>
      <c r="I87" s="142"/>
      <c r="J87" s="176">
        <f>'Discharge Information'!F87</f>
        <v>0</v>
      </c>
      <c r="K87" s="87"/>
    </row>
    <row r="88" spans="1:11" ht="60" customHeight="1" x14ac:dyDescent="0.25">
      <c r="A88" s="1">
        <f t="shared" si="1"/>
        <v>76</v>
      </c>
      <c r="B88" s="116">
        <f>'Initial Client Information'!B88</f>
        <v>0</v>
      </c>
      <c r="C88" s="117">
        <f>'Initial Client Information'!C88</f>
        <v>0</v>
      </c>
      <c r="D88" s="118">
        <f>'Initial Client Information'!D88</f>
        <v>0</v>
      </c>
      <c r="E88" s="130">
        <f>'Initial Client Information'!E88</f>
        <v>0</v>
      </c>
      <c r="F88" s="140"/>
      <c r="G88" s="136"/>
      <c r="H88" s="136"/>
      <c r="I88" s="142"/>
      <c r="J88" s="176">
        <f>'Discharge Information'!F88</f>
        <v>0</v>
      </c>
      <c r="K88" s="87"/>
    </row>
    <row r="89" spans="1:11" ht="60" customHeight="1" x14ac:dyDescent="0.25">
      <c r="A89" s="1">
        <f t="shared" si="1"/>
        <v>77</v>
      </c>
      <c r="B89" s="116">
        <f>'Initial Client Information'!B89</f>
        <v>0</v>
      </c>
      <c r="C89" s="117">
        <f>'Initial Client Information'!C89</f>
        <v>0</v>
      </c>
      <c r="D89" s="118">
        <f>'Initial Client Information'!D89</f>
        <v>0</v>
      </c>
      <c r="E89" s="130">
        <f>'Initial Client Information'!E89</f>
        <v>0</v>
      </c>
      <c r="F89" s="140"/>
      <c r="G89" s="136"/>
      <c r="H89" s="136"/>
      <c r="I89" s="142"/>
      <c r="J89" s="176">
        <f>'Discharge Information'!F89</f>
        <v>0</v>
      </c>
      <c r="K89" s="87"/>
    </row>
    <row r="90" spans="1:11" ht="60" customHeight="1" x14ac:dyDescent="0.25">
      <c r="A90" s="1">
        <f t="shared" si="1"/>
        <v>78</v>
      </c>
      <c r="B90" s="116">
        <f>'Initial Client Information'!B90</f>
        <v>0</v>
      </c>
      <c r="C90" s="117">
        <f>'Initial Client Information'!C90</f>
        <v>0</v>
      </c>
      <c r="D90" s="118">
        <f>'Initial Client Information'!D90</f>
        <v>0</v>
      </c>
      <c r="E90" s="130">
        <f>'Initial Client Information'!E90</f>
        <v>0</v>
      </c>
      <c r="F90" s="140"/>
      <c r="G90" s="136"/>
      <c r="H90" s="136"/>
      <c r="I90" s="142"/>
      <c r="J90" s="176">
        <f>'Discharge Information'!F90</f>
        <v>0</v>
      </c>
      <c r="K90" s="87"/>
    </row>
    <row r="91" spans="1:11" ht="60" customHeight="1" x14ac:dyDescent="0.25">
      <c r="A91" s="1">
        <f t="shared" si="1"/>
        <v>79</v>
      </c>
      <c r="B91" s="116">
        <f>'Initial Client Information'!B91</f>
        <v>0</v>
      </c>
      <c r="C91" s="117">
        <f>'Initial Client Information'!C91</f>
        <v>0</v>
      </c>
      <c r="D91" s="118">
        <f>'Initial Client Information'!D91</f>
        <v>0</v>
      </c>
      <c r="E91" s="130">
        <f>'Initial Client Information'!E91</f>
        <v>0</v>
      </c>
      <c r="F91" s="140"/>
      <c r="G91" s="136"/>
      <c r="H91" s="136"/>
      <c r="I91" s="142"/>
      <c r="J91" s="176">
        <f>'Discharge Information'!F91</f>
        <v>0</v>
      </c>
      <c r="K91" s="87"/>
    </row>
    <row r="92" spans="1:11" ht="60" customHeight="1" x14ac:dyDescent="0.25">
      <c r="A92" s="1">
        <f t="shared" si="1"/>
        <v>80</v>
      </c>
      <c r="B92" s="116">
        <f>'Initial Client Information'!B92</f>
        <v>0</v>
      </c>
      <c r="C92" s="117">
        <f>'Initial Client Information'!C92</f>
        <v>0</v>
      </c>
      <c r="D92" s="118">
        <f>'Initial Client Information'!D92</f>
        <v>0</v>
      </c>
      <c r="E92" s="130">
        <f>'Initial Client Information'!E92</f>
        <v>0</v>
      </c>
      <c r="F92" s="140"/>
      <c r="G92" s="136"/>
      <c r="H92" s="136"/>
      <c r="I92" s="142"/>
      <c r="J92" s="176">
        <f>'Discharge Information'!F92</f>
        <v>0</v>
      </c>
      <c r="K92" s="87"/>
    </row>
    <row r="93" spans="1:11" ht="60" customHeight="1" x14ac:dyDescent="0.25">
      <c r="A93" s="1">
        <f t="shared" si="1"/>
        <v>81</v>
      </c>
      <c r="B93" s="116">
        <f>'Initial Client Information'!B93</f>
        <v>0</v>
      </c>
      <c r="C93" s="117">
        <f>'Initial Client Information'!C93</f>
        <v>0</v>
      </c>
      <c r="D93" s="118">
        <f>'Initial Client Information'!D93</f>
        <v>0</v>
      </c>
      <c r="E93" s="130">
        <f>'Initial Client Information'!E93</f>
        <v>0</v>
      </c>
      <c r="F93" s="140"/>
      <c r="G93" s="136"/>
      <c r="H93" s="136"/>
      <c r="I93" s="142"/>
      <c r="J93" s="176">
        <f>'Discharge Information'!F93</f>
        <v>0</v>
      </c>
      <c r="K93" s="87"/>
    </row>
    <row r="94" spans="1:11" ht="60" customHeight="1" x14ac:dyDescent="0.25">
      <c r="A94" s="1">
        <f t="shared" si="1"/>
        <v>82</v>
      </c>
      <c r="B94" s="116">
        <f>'Initial Client Information'!B94</f>
        <v>0</v>
      </c>
      <c r="C94" s="117">
        <f>'Initial Client Information'!C94</f>
        <v>0</v>
      </c>
      <c r="D94" s="118">
        <f>'Initial Client Information'!D94</f>
        <v>0</v>
      </c>
      <c r="E94" s="130">
        <f>'Initial Client Information'!E94</f>
        <v>0</v>
      </c>
      <c r="F94" s="140"/>
      <c r="G94" s="136"/>
      <c r="H94" s="136"/>
      <c r="I94" s="142"/>
      <c r="J94" s="176">
        <f>'Discharge Information'!F94</f>
        <v>0</v>
      </c>
      <c r="K94" s="87"/>
    </row>
    <row r="95" spans="1:11" ht="60" customHeight="1" x14ac:dyDescent="0.25">
      <c r="A95" s="1">
        <f t="shared" si="1"/>
        <v>83</v>
      </c>
      <c r="B95" s="116">
        <f>'Initial Client Information'!B95</f>
        <v>0</v>
      </c>
      <c r="C95" s="117">
        <f>'Initial Client Information'!C95</f>
        <v>0</v>
      </c>
      <c r="D95" s="118">
        <f>'Initial Client Information'!D95</f>
        <v>0</v>
      </c>
      <c r="E95" s="130">
        <f>'Initial Client Information'!E95</f>
        <v>0</v>
      </c>
      <c r="F95" s="140"/>
      <c r="G95" s="136"/>
      <c r="H95" s="136"/>
      <c r="I95" s="142"/>
      <c r="J95" s="176">
        <f>'Discharge Information'!F95</f>
        <v>0</v>
      </c>
      <c r="K95" s="87"/>
    </row>
    <row r="96" spans="1:11" ht="60" customHeight="1" x14ac:dyDescent="0.25">
      <c r="A96" s="1">
        <f t="shared" si="1"/>
        <v>84</v>
      </c>
      <c r="B96" s="116">
        <f>'Initial Client Information'!B96</f>
        <v>0</v>
      </c>
      <c r="C96" s="117">
        <f>'Initial Client Information'!C96</f>
        <v>0</v>
      </c>
      <c r="D96" s="118">
        <f>'Initial Client Information'!D96</f>
        <v>0</v>
      </c>
      <c r="E96" s="130">
        <f>'Initial Client Information'!E96</f>
        <v>0</v>
      </c>
      <c r="F96" s="140"/>
      <c r="G96" s="136"/>
      <c r="H96" s="136"/>
      <c r="I96" s="142"/>
      <c r="J96" s="176">
        <f>'Discharge Information'!F96</f>
        <v>0</v>
      </c>
      <c r="K96" s="87"/>
    </row>
    <row r="97" spans="1:11" ht="60" customHeight="1" x14ac:dyDescent="0.25">
      <c r="A97" s="1">
        <f t="shared" si="1"/>
        <v>85</v>
      </c>
      <c r="B97" s="116">
        <f>'Initial Client Information'!B97</f>
        <v>0</v>
      </c>
      <c r="C97" s="117">
        <f>'Initial Client Information'!C97</f>
        <v>0</v>
      </c>
      <c r="D97" s="118">
        <f>'Initial Client Information'!D97</f>
        <v>0</v>
      </c>
      <c r="E97" s="130">
        <f>'Initial Client Information'!E97</f>
        <v>0</v>
      </c>
      <c r="F97" s="140"/>
      <c r="G97" s="136"/>
      <c r="H97" s="136"/>
      <c r="I97" s="142"/>
      <c r="J97" s="176">
        <f>'Discharge Information'!F97</f>
        <v>0</v>
      </c>
      <c r="K97" s="87"/>
    </row>
    <row r="98" spans="1:11" ht="60" customHeight="1" x14ac:dyDescent="0.25">
      <c r="A98" s="1">
        <f t="shared" si="1"/>
        <v>86</v>
      </c>
      <c r="B98" s="116">
        <f>'Initial Client Information'!B98</f>
        <v>0</v>
      </c>
      <c r="C98" s="117">
        <f>'Initial Client Information'!C98</f>
        <v>0</v>
      </c>
      <c r="D98" s="118">
        <f>'Initial Client Information'!D98</f>
        <v>0</v>
      </c>
      <c r="E98" s="130">
        <f>'Initial Client Information'!E98</f>
        <v>0</v>
      </c>
      <c r="F98" s="140"/>
      <c r="G98" s="136"/>
      <c r="H98" s="136"/>
      <c r="I98" s="142"/>
      <c r="J98" s="176">
        <f>'Discharge Information'!F98</f>
        <v>0</v>
      </c>
      <c r="K98" s="87"/>
    </row>
    <row r="99" spans="1:11" ht="60" customHeight="1" x14ac:dyDescent="0.25">
      <c r="A99" s="1">
        <f t="shared" si="1"/>
        <v>87</v>
      </c>
      <c r="B99" s="116">
        <f>'Initial Client Information'!B99</f>
        <v>0</v>
      </c>
      <c r="C99" s="117">
        <f>'Initial Client Information'!C99</f>
        <v>0</v>
      </c>
      <c r="D99" s="118">
        <f>'Initial Client Information'!D99</f>
        <v>0</v>
      </c>
      <c r="E99" s="130">
        <f>'Initial Client Information'!E99</f>
        <v>0</v>
      </c>
      <c r="F99" s="140"/>
      <c r="G99" s="136"/>
      <c r="H99" s="136"/>
      <c r="I99" s="142"/>
      <c r="J99" s="176">
        <f>'Discharge Information'!F99</f>
        <v>0</v>
      </c>
      <c r="K99" s="87"/>
    </row>
    <row r="100" spans="1:11" ht="60" customHeight="1" x14ac:dyDescent="0.25">
      <c r="A100" s="1">
        <f t="shared" si="1"/>
        <v>88</v>
      </c>
      <c r="B100" s="116">
        <f>'Initial Client Information'!B100</f>
        <v>0</v>
      </c>
      <c r="C100" s="117">
        <f>'Initial Client Information'!C100</f>
        <v>0</v>
      </c>
      <c r="D100" s="118">
        <f>'Initial Client Information'!D100</f>
        <v>0</v>
      </c>
      <c r="E100" s="130">
        <f>'Initial Client Information'!E100</f>
        <v>0</v>
      </c>
      <c r="F100" s="140"/>
      <c r="G100" s="136"/>
      <c r="H100" s="136"/>
      <c r="I100" s="142"/>
      <c r="J100" s="176">
        <f>'Discharge Information'!F100</f>
        <v>0</v>
      </c>
      <c r="K100" s="87"/>
    </row>
    <row r="101" spans="1:11" ht="60" customHeight="1" x14ac:dyDescent="0.25">
      <c r="A101" s="1">
        <f t="shared" si="1"/>
        <v>89</v>
      </c>
      <c r="B101" s="116">
        <f>'Initial Client Information'!B101</f>
        <v>0</v>
      </c>
      <c r="C101" s="117">
        <f>'Initial Client Information'!C101</f>
        <v>0</v>
      </c>
      <c r="D101" s="118">
        <f>'Initial Client Information'!D101</f>
        <v>0</v>
      </c>
      <c r="E101" s="130">
        <f>'Initial Client Information'!E101</f>
        <v>0</v>
      </c>
      <c r="F101" s="140"/>
      <c r="G101" s="136"/>
      <c r="H101" s="136"/>
      <c r="I101" s="142"/>
      <c r="J101" s="176">
        <f>'Discharge Information'!F101</f>
        <v>0</v>
      </c>
      <c r="K101" s="87"/>
    </row>
    <row r="102" spans="1:11" ht="60" customHeight="1" x14ac:dyDescent="0.25">
      <c r="A102" s="1">
        <f t="shared" si="1"/>
        <v>90</v>
      </c>
      <c r="B102" s="116">
        <f>'Initial Client Information'!B102</f>
        <v>0</v>
      </c>
      <c r="C102" s="117">
        <f>'Initial Client Information'!C102</f>
        <v>0</v>
      </c>
      <c r="D102" s="118">
        <f>'Initial Client Information'!D102</f>
        <v>0</v>
      </c>
      <c r="E102" s="130">
        <f>'Initial Client Information'!E102</f>
        <v>0</v>
      </c>
      <c r="F102" s="140"/>
      <c r="G102" s="136"/>
      <c r="H102" s="136"/>
      <c r="I102" s="142"/>
      <c r="J102" s="176">
        <f>'Discharge Information'!F102</f>
        <v>0</v>
      </c>
      <c r="K102" s="87"/>
    </row>
    <row r="103" spans="1:11" ht="60" customHeight="1" x14ac:dyDescent="0.25">
      <c r="A103" s="1">
        <f t="shared" si="1"/>
        <v>91</v>
      </c>
      <c r="B103" s="116">
        <f>'Initial Client Information'!B103</f>
        <v>0</v>
      </c>
      <c r="C103" s="117">
        <f>'Initial Client Information'!C103</f>
        <v>0</v>
      </c>
      <c r="D103" s="118">
        <f>'Initial Client Information'!D103</f>
        <v>0</v>
      </c>
      <c r="E103" s="130">
        <f>'Initial Client Information'!E103</f>
        <v>0</v>
      </c>
      <c r="F103" s="140"/>
      <c r="G103" s="136"/>
      <c r="H103" s="136"/>
      <c r="I103" s="142"/>
      <c r="J103" s="176">
        <f>'Discharge Information'!F103</f>
        <v>0</v>
      </c>
      <c r="K103" s="87"/>
    </row>
    <row r="104" spans="1:11" ht="60" customHeight="1" x14ac:dyDescent="0.25">
      <c r="A104" s="1">
        <f t="shared" si="1"/>
        <v>92</v>
      </c>
      <c r="B104" s="116">
        <f>'Initial Client Information'!B104</f>
        <v>0</v>
      </c>
      <c r="C104" s="117">
        <f>'Initial Client Information'!C104</f>
        <v>0</v>
      </c>
      <c r="D104" s="118">
        <f>'Initial Client Information'!D104</f>
        <v>0</v>
      </c>
      <c r="E104" s="130">
        <f>'Initial Client Information'!E104</f>
        <v>0</v>
      </c>
      <c r="F104" s="140"/>
      <c r="G104" s="136"/>
      <c r="H104" s="136"/>
      <c r="I104" s="142"/>
      <c r="J104" s="176">
        <f>'Discharge Information'!F104</f>
        <v>0</v>
      </c>
      <c r="K104" s="87"/>
    </row>
    <row r="105" spans="1:11" ht="60" customHeight="1" x14ac:dyDescent="0.25">
      <c r="A105" s="1">
        <f t="shared" si="1"/>
        <v>93</v>
      </c>
      <c r="B105" s="116">
        <f>'Initial Client Information'!B105</f>
        <v>0</v>
      </c>
      <c r="C105" s="117">
        <f>'Initial Client Information'!C105</f>
        <v>0</v>
      </c>
      <c r="D105" s="118">
        <f>'Initial Client Information'!D105</f>
        <v>0</v>
      </c>
      <c r="E105" s="130">
        <f>'Initial Client Information'!E105</f>
        <v>0</v>
      </c>
      <c r="F105" s="140"/>
      <c r="G105" s="136"/>
      <c r="H105" s="136"/>
      <c r="I105" s="142"/>
      <c r="J105" s="176">
        <f>'Discharge Information'!F105</f>
        <v>0</v>
      </c>
      <c r="K105" s="87"/>
    </row>
    <row r="106" spans="1:11" ht="60" customHeight="1" x14ac:dyDescent="0.25">
      <c r="A106" s="1">
        <f t="shared" si="1"/>
        <v>94</v>
      </c>
      <c r="B106" s="116">
        <f>'Initial Client Information'!B106</f>
        <v>0</v>
      </c>
      <c r="C106" s="117">
        <f>'Initial Client Information'!C106</f>
        <v>0</v>
      </c>
      <c r="D106" s="118">
        <f>'Initial Client Information'!D106</f>
        <v>0</v>
      </c>
      <c r="E106" s="130">
        <f>'Initial Client Information'!E106</f>
        <v>0</v>
      </c>
      <c r="F106" s="140"/>
      <c r="G106" s="136"/>
      <c r="H106" s="136"/>
      <c r="I106" s="142"/>
      <c r="J106" s="176">
        <f>'Discharge Information'!F106</f>
        <v>0</v>
      </c>
      <c r="K106" s="87"/>
    </row>
    <row r="107" spans="1:11" ht="60" customHeight="1" x14ac:dyDescent="0.25">
      <c r="A107" s="1">
        <f t="shared" si="1"/>
        <v>95</v>
      </c>
      <c r="B107" s="116">
        <f>'Initial Client Information'!B107</f>
        <v>0</v>
      </c>
      <c r="C107" s="117">
        <f>'Initial Client Information'!C107</f>
        <v>0</v>
      </c>
      <c r="D107" s="118">
        <f>'Initial Client Information'!D107</f>
        <v>0</v>
      </c>
      <c r="E107" s="130">
        <f>'Initial Client Information'!E107</f>
        <v>0</v>
      </c>
      <c r="F107" s="140"/>
      <c r="G107" s="136"/>
      <c r="H107" s="136"/>
      <c r="I107" s="142"/>
      <c r="J107" s="176">
        <f>'Discharge Information'!F107</f>
        <v>0</v>
      </c>
      <c r="K107" s="87"/>
    </row>
    <row r="108" spans="1:11" ht="60" customHeight="1" x14ac:dyDescent="0.25">
      <c r="A108" s="1">
        <f t="shared" si="1"/>
        <v>96</v>
      </c>
      <c r="B108" s="116">
        <f>'Initial Client Information'!B108</f>
        <v>0</v>
      </c>
      <c r="C108" s="117">
        <f>'Initial Client Information'!C108</f>
        <v>0</v>
      </c>
      <c r="D108" s="118">
        <f>'Initial Client Information'!D108</f>
        <v>0</v>
      </c>
      <c r="E108" s="130">
        <f>'Initial Client Information'!E108</f>
        <v>0</v>
      </c>
      <c r="F108" s="140"/>
      <c r="G108" s="136"/>
      <c r="H108" s="136"/>
      <c r="I108" s="142"/>
      <c r="J108" s="176">
        <f>'Discharge Information'!F108</f>
        <v>0</v>
      </c>
      <c r="K108" s="87"/>
    </row>
    <row r="109" spans="1:11" ht="60" customHeight="1" x14ac:dyDescent="0.25">
      <c r="A109" s="1">
        <f t="shared" si="1"/>
        <v>97</v>
      </c>
      <c r="B109" s="116">
        <f>'Initial Client Information'!B109</f>
        <v>0</v>
      </c>
      <c r="C109" s="117">
        <f>'Initial Client Information'!C109</f>
        <v>0</v>
      </c>
      <c r="D109" s="118">
        <f>'Initial Client Information'!D109</f>
        <v>0</v>
      </c>
      <c r="E109" s="130">
        <f>'Initial Client Information'!E109</f>
        <v>0</v>
      </c>
      <c r="F109" s="140"/>
      <c r="G109" s="136"/>
      <c r="H109" s="136"/>
      <c r="I109" s="142"/>
      <c r="J109" s="176">
        <f>'Discharge Information'!F109</f>
        <v>0</v>
      </c>
      <c r="K109" s="87"/>
    </row>
    <row r="110" spans="1:11" ht="60" customHeight="1" x14ac:dyDescent="0.25">
      <c r="A110" s="1">
        <f t="shared" si="1"/>
        <v>98</v>
      </c>
      <c r="B110" s="116">
        <f>'Initial Client Information'!B110</f>
        <v>0</v>
      </c>
      <c r="C110" s="117">
        <f>'Initial Client Information'!C110</f>
        <v>0</v>
      </c>
      <c r="D110" s="118">
        <f>'Initial Client Information'!D110</f>
        <v>0</v>
      </c>
      <c r="E110" s="130">
        <f>'Initial Client Information'!E110</f>
        <v>0</v>
      </c>
      <c r="F110" s="140"/>
      <c r="G110" s="136"/>
      <c r="H110" s="136"/>
      <c r="I110" s="142"/>
      <c r="J110" s="176">
        <f>'Discharge Information'!F110</f>
        <v>0</v>
      </c>
      <c r="K110" s="87"/>
    </row>
    <row r="111" spans="1:11" ht="60" customHeight="1" x14ac:dyDescent="0.25">
      <c r="A111" s="1">
        <f t="shared" si="1"/>
        <v>99</v>
      </c>
      <c r="B111" s="116">
        <f>'Initial Client Information'!B111</f>
        <v>0</v>
      </c>
      <c r="C111" s="117">
        <f>'Initial Client Information'!C111</f>
        <v>0</v>
      </c>
      <c r="D111" s="118">
        <f>'Initial Client Information'!D111</f>
        <v>0</v>
      </c>
      <c r="E111" s="130">
        <f>'Initial Client Information'!E111</f>
        <v>0</v>
      </c>
      <c r="F111" s="140"/>
      <c r="G111" s="136"/>
      <c r="H111" s="136"/>
      <c r="I111" s="142"/>
      <c r="J111" s="176">
        <f>'Discharge Information'!F111</f>
        <v>0</v>
      </c>
      <c r="K111" s="87"/>
    </row>
    <row r="112" spans="1:11" ht="60" customHeight="1" x14ac:dyDescent="0.25">
      <c r="A112" s="1">
        <f t="shared" si="1"/>
        <v>100</v>
      </c>
      <c r="B112" s="116">
        <f>'Initial Client Information'!B112</f>
        <v>0</v>
      </c>
      <c r="C112" s="117">
        <f>'Initial Client Information'!C112</f>
        <v>0</v>
      </c>
      <c r="D112" s="118">
        <f>'Initial Client Information'!D112</f>
        <v>0</v>
      </c>
      <c r="E112" s="130">
        <f>'Initial Client Information'!E112</f>
        <v>0</v>
      </c>
      <c r="F112" s="140"/>
      <c r="G112" s="136"/>
      <c r="H112" s="136"/>
      <c r="I112" s="142"/>
      <c r="J112" s="176">
        <f>'Discharge Information'!F112</f>
        <v>0</v>
      </c>
      <c r="K112" s="87"/>
    </row>
    <row r="113" spans="1:11" ht="60" customHeight="1" x14ac:dyDescent="0.25">
      <c r="A113" s="1">
        <f t="shared" si="1"/>
        <v>101</v>
      </c>
      <c r="B113" s="116">
        <f>'Initial Client Information'!B113</f>
        <v>0</v>
      </c>
      <c r="C113" s="117">
        <f>'Initial Client Information'!C113</f>
        <v>0</v>
      </c>
      <c r="D113" s="118">
        <f>'Initial Client Information'!D113</f>
        <v>0</v>
      </c>
      <c r="E113" s="130">
        <f>'Initial Client Information'!E113</f>
        <v>0</v>
      </c>
      <c r="F113" s="140"/>
      <c r="G113" s="136"/>
      <c r="H113" s="136"/>
      <c r="I113" s="142"/>
      <c r="J113" s="176">
        <f>'Discharge Information'!F113</f>
        <v>0</v>
      </c>
      <c r="K113" s="87"/>
    </row>
    <row r="114" spans="1:11" ht="60" customHeight="1" x14ac:dyDescent="0.25">
      <c r="A114" s="1">
        <f t="shared" si="1"/>
        <v>102</v>
      </c>
      <c r="B114" s="116">
        <f>'Initial Client Information'!B114</f>
        <v>0</v>
      </c>
      <c r="C114" s="117">
        <f>'Initial Client Information'!C114</f>
        <v>0</v>
      </c>
      <c r="D114" s="118">
        <f>'Initial Client Information'!D114</f>
        <v>0</v>
      </c>
      <c r="E114" s="130">
        <f>'Initial Client Information'!E114</f>
        <v>0</v>
      </c>
      <c r="F114" s="140"/>
      <c r="G114" s="136"/>
      <c r="H114" s="136"/>
      <c r="I114" s="142"/>
      <c r="J114" s="176">
        <f>'Discharge Information'!F114</f>
        <v>0</v>
      </c>
      <c r="K114" s="87"/>
    </row>
    <row r="115" spans="1:11" ht="60" customHeight="1" x14ac:dyDescent="0.25">
      <c r="A115" s="1">
        <f t="shared" si="1"/>
        <v>103</v>
      </c>
      <c r="B115" s="116">
        <f>'Initial Client Information'!B115</f>
        <v>0</v>
      </c>
      <c r="C115" s="117">
        <f>'Initial Client Information'!C115</f>
        <v>0</v>
      </c>
      <c r="D115" s="118">
        <f>'Initial Client Information'!D115</f>
        <v>0</v>
      </c>
      <c r="E115" s="130">
        <f>'Initial Client Information'!E115</f>
        <v>0</v>
      </c>
      <c r="F115" s="140"/>
      <c r="G115" s="136"/>
      <c r="H115" s="136"/>
      <c r="I115" s="142"/>
      <c r="J115" s="176">
        <f>'Discharge Information'!F115</f>
        <v>0</v>
      </c>
      <c r="K115" s="87"/>
    </row>
    <row r="116" spans="1:11" ht="60" customHeight="1" x14ac:dyDescent="0.25">
      <c r="A116" s="1">
        <f t="shared" si="1"/>
        <v>104</v>
      </c>
      <c r="B116" s="116">
        <f>'Initial Client Information'!B116</f>
        <v>0</v>
      </c>
      <c r="C116" s="117">
        <f>'Initial Client Information'!C116</f>
        <v>0</v>
      </c>
      <c r="D116" s="118">
        <f>'Initial Client Information'!D116</f>
        <v>0</v>
      </c>
      <c r="E116" s="130">
        <f>'Initial Client Information'!E116</f>
        <v>0</v>
      </c>
      <c r="F116" s="140"/>
      <c r="G116" s="136"/>
      <c r="H116" s="136"/>
      <c r="I116" s="142"/>
      <c r="J116" s="176">
        <f>'Discharge Information'!F116</f>
        <v>0</v>
      </c>
      <c r="K116" s="87"/>
    </row>
    <row r="117" spans="1:11" ht="60" customHeight="1" x14ac:dyDescent="0.25">
      <c r="A117" s="1">
        <f t="shared" si="1"/>
        <v>105</v>
      </c>
      <c r="B117" s="116">
        <f>'Initial Client Information'!B117</f>
        <v>0</v>
      </c>
      <c r="C117" s="117">
        <f>'Initial Client Information'!C117</f>
        <v>0</v>
      </c>
      <c r="D117" s="118">
        <f>'Initial Client Information'!D117</f>
        <v>0</v>
      </c>
      <c r="E117" s="130">
        <f>'Initial Client Information'!E117</f>
        <v>0</v>
      </c>
      <c r="F117" s="140"/>
      <c r="G117" s="136"/>
      <c r="H117" s="136"/>
      <c r="I117" s="142"/>
      <c r="J117" s="176">
        <f>'Discharge Information'!F117</f>
        <v>0</v>
      </c>
      <c r="K117" s="87"/>
    </row>
    <row r="118" spans="1:11" ht="60" customHeight="1" x14ac:dyDescent="0.25">
      <c r="A118" s="1">
        <f t="shared" si="1"/>
        <v>106</v>
      </c>
      <c r="B118" s="116">
        <f>'Initial Client Information'!B118</f>
        <v>0</v>
      </c>
      <c r="C118" s="117">
        <f>'Initial Client Information'!C118</f>
        <v>0</v>
      </c>
      <c r="D118" s="118">
        <f>'Initial Client Information'!D118</f>
        <v>0</v>
      </c>
      <c r="E118" s="130">
        <f>'Initial Client Information'!E118</f>
        <v>0</v>
      </c>
      <c r="F118" s="140"/>
      <c r="G118" s="136"/>
      <c r="H118" s="136"/>
      <c r="I118" s="142"/>
      <c r="J118" s="176">
        <f>'Discharge Information'!F118</f>
        <v>0</v>
      </c>
      <c r="K118" s="87"/>
    </row>
    <row r="119" spans="1:11" ht="60" customHeight="1" x14ac:dyDescent="0.25">
      <c r="A119" s="1">
        <f t="shared" si="1"/>
        <v>107</v>
      </c>
      <c r="B119" s="116">
        <f>'Initial Client Information'!B119</f>
        <v>0</v>
      </c>
      <c r="C119" s="117">
        <f>'Initial Client Information'!C119</f>
        <v>0</v>
      </c>
      <c r="D119" s="118">
        <f>'Initial Client Information'!D119</f>
        <v>0</v>
      </c>
      <c r="E119" s="130">
        <f>'Initial Client Information'!E119</f>
        <v>0</v>
      </c>
      <c r="F119" s="140"/>
      <c r="G119" s="136"/>
      <c r="H119" s="136"/>
      <c r="I119" s="142"/>
      <c r="J119" s="176">
        <f>'Discharge Information'!F119</f>
        <v>0</v>
      </c>
      <c r="K119" s="87"/>
    </row>
    <row r="120" spans="1:11" ht="60" customHeight="1" x14ac:dyDescent="0.25">
      <c r="A120" s="1">
        <f t="shared" si="1"/>
        <v>108</v>
      </c>
      <c r="B120" s="116">
        <f>'Initial Client Information'!B120</f>
        <v>0</v>
      </c>
      <c r="C120" s="117">
        <f>'Initial Client Information'!C120</f>
        <v>0</v>
      </c>
      <c r="D120" s="118">
        <f>'Initial Client Information'!D120</f>
        <v>0</v>
      </c>
      <c r="E120" s="130">
        <f>'Initial Client Information'!E120</f>
        <v>0</v>
      </c>
      <c r="F120" s="140"/>
      <c r="G120" s="136"/>
      <c r="H120" s="136"/>
      <c r="I120" s="142"/>
      <c r="J120" s="176">
        <f>'Discharge Information'!F120</f>
        <v>0</v>
      </c>
      <c r="K120" s="87"/>
    </row>
    <row r="121" spans="1:11" ht="60" customHeight="1" x14ac:dyDescent="0.25">
      <c r="A121" s="1">
        <f t="shared" si="1"/>
        <v>109</v>
      </c>
      <c r="B121" s="116">
        <f>'Initial Client Information'!B121</f>
        <v>0</v>
      </c>
      <c r="C121" s="117">
        <f>'Initial Client Information'!C121</f>
        <v>0</v>
      </c>
      <c r="D121" s="118">
        <f>'Initial Client Information'!D121</f>
        <v>0</v>
      </c>
      <c r="E121" s="130">
        <f>'Initial Client Information'!E121</f>
        <v>0</v>
      </c>
      <c r="F121" s="140"/>
      <c r="G121" s="136"/>
      <c r="H121" s="136"/>
      <c r="I121" s="142"/>
      <c r="J121" s="176">
        <f>'Discharge Information'!F121</f>
        <v>0</v>
      </c>
      <c r="K121" s="87"/>
    </row>
    <row r="122" spans="1:11" ht="60" customHeight="1" x14ac:dyDescent="0.25">
      <c r="A122" s="1">
        <f t="shared" si="1"/>
        <v>110</v>
      </c>
      <c r="B122" s="116">
        <f>'Initial Client Information'!B122</f>
        <v>0</v>
      </c>
      <c r="C122" s="117">
        <f>'Initial Client Information'!C122</f>
        <v>0</v>
      </c>
      <c r="D122" s="118">
        <f>'Initial Client Information'!D122</f>
        <v>0</v>
      </c>
      <c r="E122" s="130">
        <f>'Initial Client Information'!E122</f>
        <v>0</v>
      </c>
      <c r="F122" s="140"/>
      <c r="G122" s="136"/>
      <c r="H122" s="136"/>
      <c r="I122" s="142"/>
      <c r="J122" s="176">
        <f>'Discharge Information'!F122</f>
        <v>0</v>
      </c>
      <c r="K122" s="87"/>
    </row>
    <row r="123" spans="1:11" ht="60" customHeight="1" x14ac:dyDescent="0.25">
      <c r="A123" s="1">
        <f t="shared" si="1"/>
        <v>111</v>
      </c>
      <c r="B123" s="116">
        <f>'Initial Client Information'!B123</f>
        <v>0</v>
      </c>
      <c r="C123" s="117">
        <f>'Initial Client Information'!C123</f>
        <v>0</v>
      </c>
      <c r="D123" s="118">
        <f>'Initial Client Information'!D123</f>
        <v>0</v>
      </c>
      <c r="E123" s="130">
        <f>'Initial Client Information'!E123</f>
        <v>0</v>
      </c>
      <c r="F123" s="140"/>
      <c r="G123" s="136"/>
      <c r="H123" s="136"/>
      <c r="I123" s="142"/>
      <c r="J123" s="176">
        <f>'Discharge Information'!F123</f>
        <v>0</v>
      </c>
      <c r="K123" s="87"/>
    </row>
    <row r="124" spans="1:11" ht="60" customHeight="1" x14ac:dyDescent="0.25">
      <c r="A124" s="1">
        <f t="shared" si="1"/>
        <v>112</v>
      </c>
      <c r="B124" s="116">
        <f>'Initial Client Information'!B124</f>
        <v>0</v>
      </c>
      <c r="C124" s="117">
        <f>'Initial Client Information'!C124</f>
        <v>0</v>
      </c>
      <c r="D124" s="118">
        <f>'Initial Client Information'!D124</f>
        <v>0</v>
      </c>
      <c r="E124" s="130">
        <f>'Initial Client Information'!E124</f>
        <v>0</v>
      </c>
      <c r="F124" s="140"/>
      <c r="G124" s="136"/>
      <c r="H124" s="136"/>
      <c r="I124" s="142"/>
      <c r="J124" s="176">
        <f>'Discharge Information'!F124</f>
        <v>0</v>
      </c>
      <c r="K124" s="87"/>
    </row>
    <row r="125" spans="1:11" ht="60" customHeight="1" x14ac:dyDescent="0.25">
      <c r="A125" s="1">
        <f t="shared" si="1"/>
        <v>113</v>
      </c>
      <c r="B125" s="116">
        <f>'Initial Client Information'!B125</f>
        <v>0</v>
      </c>
      <c r="C125" s="117">
        <f>'Initial Client Information'!C125</f>
        <v>0</v>
      </c>
      <c r="D125" s="118">
        <f>'Initial Client Information'!D125</f>
        <v>0</v>
      </c>
      <c r="E125" s="130">
        <f>'Initial Client Information'!E125</f>
        <v>0</v>
      </c>
      <c r="F125" s="140"/>
      <c r="G125" s="136"/>
      <c r="H125" s="136"/>
      <c r="I125" s="142"/>
      <c r="J125" s="176">
        <f>'Discharge Information'!F125</f>
        <v>0</v>
      </c>
      <c r="K125" s="87"/>
    </row>
    <row r="126" spans="1:11" ht="60" customHeight="1" x14ac:dyDescent="0.25">
      <c r="A126" s="1">
        <f t="shared" si="1"/>
        <v>114</v>
      </c>
      <c r="B126" s="116">
        <f>'Initial Client Information'!B126</f>
        <v>0</v>
      </c>
      <c r="C126" s="117">
        <f>'Initial Client Information'!C126</f>
        <v>0</v>
      </c>
      <c r="D126" s="118">
        <f>'Initial Client Information'!D126</f>
        <v>0</v>
      </c>
      <c r="E126" s="130">
        <f>'Initial Client Information'!E126</f>
        <v>0</v>
      </c>
      <c r="F126" s="140"/>
      <c r="G126" s="136"/>
      <c r="H126" s="136"/>
      <c r="I126" s="142"/>
      <c r="J126" s="176">
        <f>'Discharge Information'!F126</f>
        <v>0</v>
      </c>
      <c r="K126" s="87"/>
    </row>
    <row r="127" spans="1:11" ht="60" customHeight="1" x14ac:dyDescent="0.25">
      <c r="A127" s="1">
        <f t="shared" si="1"/>
        <v>115</v>
      </c>
      <c r="B127" s="116">
        <f>'Initial Client Information'!B127</f>
        <v>0</v>
      </c>
      <c r="C127" s="117">
        <f>'Initial Client Information'!C127</f>
        <v>0</v>
      </c>
      <c r="D127" s="118">
        <f>'Initial Client Information'!D127</f>
        <v>0</v>
      </c>
      <c r="E127" s="130">
        <f>'Initial Client Information'!E127</f>
        <v>0</v>
      </c>
      <c r="F127" s="140"/>
      <c r="G127" s="136"/>
      <c r="H127" s="136"/>
      <c r="I127" s="142"/>
      <c r="J127" s="176">
        <f>'Discharge Information'!F127</f>
        <v>0</v>
      </c>
      <c r="K127" s="87"/>
    </row>
    <row r="128" spans="1:11" ht="60" customHeight="1" x14ac:dyDescent="0.25">
      <c r="A128" s="1">
        <f t="shared" si="1"/>
        <v>116</v>
      </c>
      <c r="B128" s="116">
        <f>'Initial Client Information'!B128</f>
        <v>0</v>
      </c>
      <c r="C128" s="117">
        <f>'Initial Client Information'!C128</f>
        <v>0</v>
      </c>
      <c r="D128" s="118">
        <f>'Initial Client Information'!D128</f>
        <v>0</v>
      </c>
      <c r="E128" s="130">
        <f>'Initial Client Information'!E128</f>
        <v>0</v>
      </c>
      <c r="F128" s="140"/>
      <c r="G128" s="136"/>
      <c r="H128" s="136"/>
      <c r="I128" s="142"/>
      <c r="J128" s="176">
        <f>'Discharge Information'!F128</f>
        <v>0</v>
      </c>
      <c r="K128" s="87"/>
    </row>
    <row r="129" spans="1:11" ht="60" customHeight="1" x14ac:dyDescent="0.25">
      <c r="A129" s="1">
        <f t="shared" si="1"/>
        <v>117</v>
      </c>
      <c r="B129" s="116">
        <f>'Initial Client Information'!B129</f>
        <v>0</v>
      </c>
      <c r="C129" s="117">
        <f>'Initial Client Information'!C129</f>
        <v>0</v>
      </c>
      <c r="D129" s="118">
        <f>'Initial Client Information'!D129</f>
        <v>0</v>
      </c>
      <c r="E129" s="130">
        <f>'Initial Client Information'!E129</f>
        <v>0</v>
      </c>
      <c r="F129" s="140"/>
      <c r="G129" s="136"/>
      <c r="H129" s="136"/>
      <c r="I129" s="142"/>
      <c r="J129" s="176">
        <f>'Discharge Information'!F129</f>
        <v>0</v>
      </c>
      <c r="K129" s="87"/>
    </row>
    <row r="130" spans="1:11" ht="60" customHeight="1" x14ac:dyDescent="0.25">
      <c r="A130" s="1">
        <f t="shared" si="1"/>
        <v>118</v>
      </c>
      <c r="B130" s="116">
        <f>'Initial Client Information'!B130</f>
        <v>0</v>
      </c>
      <c r="C130" s="117">
        <f>'Initial Client Information'!C130</f>
        <v>0</v>
      </c>
      <c r="D130" s="118">
        <f>'Initial Client Information'!D130</f>
        <v>0</v>
      </c>
      <c r="E130" s="130">
        <f>'Initial Client Information'!E130</f>
        <v>0</v>
      </c>
      <c r="F130" s="140"/>
      <c r="G130" s="136"/>
      <c r="H130" s="136"/>
      <c r="I130" s="142"/>
      <c r="J130" s="176">
        <f>'Discharge Information'!F130</f>
        <v>0</v>
      </c>
      <c r="K130" s="87"/>
    </row>
    <row r="131" spans="1:11" ht="60" customHeight="1" x14ac:dyDescent="0.25">
      <c r="A131" s="1">
        <f t="shared" si="1"/>
        <v>119</v>
      </c>
      <c r="B131" s="116">
        <f>'Initial Client Information'!B131</f>
        <v>0</v>
      </c>
      <c r="C131" s="117">
        <f>'Initial Client Information'!C131</f>
        <v>0</v>
      </c>
      <c r="D131" s="118">
        <f>'Initial Client Information'!D131</f>
        <v>0</v>
      </c>
      <c r="E131" s="130">
        <f>'Initial Client Information'!E131</f>
        <v>0</v>
      </c>
      <c r="F131" s="140"/>
      <c r="G131" s="136"/>
      <c r="H131" s="136"/>
      <c r="I131" s="142"/>
      <c r="J131" s="176">
        <f>'Discharge Information'!F131</f>
        <v>0</v>
      </c>
      <c r="K131" s="87"/>
    </row>
    <row r="132" spans="1:11" ht="60" customHeight="1" x14ac:dyDescent="0.25">
      <c r="A132" s="1">
        <f t="shared" si="1"/>
        <v>120</v>
      </c>
      <c r="B132" s="116">
        <f>'Initial Client Information'!B132</f>
        <v>0</v>
      </c>
      <c r="C132" s="117">
        <f>'Initial Client Information'!C132</f>
        <v>0</v>
      </c>
      <c r="D132" s="118">
        <f>'Initial Client Information'!D132</f>
        <v>0</v>
      </c>
      <c r="E132" s="130">
        <f>'Initial Client Information'!E132</f>
        <v>0</v>
      </c>
      <c r="F132" s="140"/>
      <c r="G132" s="136"/>
      <c r="H132" s="136"/>
      <c r="I132" s="142"/>
      <c r="J132" s="176">
        <f>'Discharge Information'!F132</f>
        <v>0</v>
      </c>
      <c r="K132" s="87"/>
    </row>
    <row r="133" spans="1:11" ht="60" customHeight="1" x14ac:dyDescent="0.25">
      <c r="A133" s="1">
        <f t="shared" si="1"/>
        <v>121</v>
      </c>
      <c r="B133" s="116">
        <f>'Initial Client Information'!B133</f>
        <v>0</v>
      </c>
      <c r="C133" s="117">
        <f>'Initial Client Information'!C133</f>
        <v>0</v>
      </c>
      <c r="D133" s="118">
        <f>'Initial Client Information'!D133</f>
        <v>0</v>
      </c>
      <c r="E133" s="130">
        <f>'Initial Client Information'!E133</f>
        <v>0</v>
      </c>
      <c r="F133" s="140"/>
      <c r="G133" s="136"/>
      <c r="H133" s="136"/>
      <c r="I133" s="142"/>
      <c r="J133" s="176">
        <f>'Discharge Information'!F133</f>
        <v>0</v>
      </c>
      <c r="K133" s="87"/>
    </row>
    <row r="134" spans="1:11" ht="60" customHeight="1" x14ac:dyDescent="0.25">
      <c r="A134" s="1">
        <f t="shared" si="1"/>
        <v>122</v>
      </c>
      <c r="B134" s="116">
        <f>'Initial Client Information'!B134</f>
        <v>0</v>
      </c>
      <c r="C134" s="117">
        <f>'Initial Client Information'!C134</f>
        <v>0</v>
      </c>
      <c r="D134" s="118">
        <f>'Initial Client Information'!D134</f>
        <v>0</v>
      </c>
      <c r="E134" s="130">
        <f>'Initial Client Information'!E134</f>
        <v>0</v>
      </c>
      <c r="F134" s="140"/>
      <c r="G134" s="136"/>
      <c r="H134" s="136"/>
      <c r="I134" s="142"/>
      <c r="J134" s="176">
        <f>'Discharge Information'!F134</f>
        <v>0</v>
      </c>
      <c r="K134" s="87"/>
    </row>
    <row r="135" spans="1:11" ht="60" customHeight="1" x14ac:dyDescent="0.25">
      <c r="A135" s="1">
        <f t="shared" si="1"/>
        <v>123</v>
      </c>
      <c r="B135" s="116">
        <f>'Initial Client Information'!B135</f>
        <v>0</v>
      </c>
      <c r="C135" s="117">
        <f>'Initial Client Information'!C135</f>
        <v>0</v>
      </c>
      <c r="D135" s="118">
        <f>'Initial Client Information'!D135</f>
        <v>0</v>
      </c>
      <c r="E135" s="130">
        <f>'Initial Client Information'!E135</f>
        <v>0</v>
      </c>
      <c r="F135" s="140"/>
      <c r="G135" s="136"/>
      <c r="H135" s="136"/>
      <c r="I135" s="142"/>
      <c r="J135" s="176">
        <f>'Discharge Information'!F135</f>
        <v>0</v>
      </c>
      <c r="K135" s="87"/>
    </row>
    <row r="136" spans="1:11" ht="60" customHeight="1" x14ac:dyDescent="0.25">
      <c r="A136" s="1">
        <f t="shared" si="1"/>
        <v>124</v>
      </c>
      <c r="B136" s="116">
        <f>'Initial Client Information'!B136</f>
        <v>0</v>
      </c>
      <c r="C136" s="117">
        <f>'Initial Client Information'!C136</f>
        <v>0</v>
      </c>
      <c r="D136" s="118">
        <f>'Initial Client Information'!D136</f>
        <v>0</v>
      </c>
      <c r="E136" s="130">
        <f>'Initial Client Information'!E136</f>
        <v>0</v>
      </c>
      <c r="F136" s="140"/>
      <c r="G136" s="136"/>
      <c r="H136" s="136"/>
      <c r="I136" s="142"/>
      <c r="J136" s="176">
        <f>'Discharge Information'!F136</f>
        <v>0</v>
      </c>
      <c r="K136" s="87"/>
    </row>
    <row r="137" spans="1:11" ht="60" customHeight="1" x14ac:dyDescent="0.25">
      <c r="A137" s="1">
        <f t="shared" si="1"/>
        <v>125</v>
      </c>
      <c r="B137" s="116">
        <f>'Initial Client Information'!B137</f>
        <v>0</v>
      </c>
      <c r="C137" s="117">
        <f>'Initial Client Information'!C137</f>
        <v>0</v>
      </c>
      <c r="D137" s="118">
        <f>'Initial Client Information'!D137</f>
        <v>0</v>
      </c>
      <c r="E137" s="130">
        <f>'Initial Client Information'!E137</f>
        <v>0</v>
      </c>
      <c r="F137" s="140"/>
      <c r="G137" s="136"/>
      <c r="H137" s="136"/>
      <c r="I137" s="142"/>
      <c r="J137" s="176">
        <f>'Discharge Information'!F137</f>
        <v>0</v>
      </c>
      <c r="K137" s="87"/>
    </row>
    <row r="138" spans="1:11" ht="60" customHeight="1" x14ac:dyDescent="0.25">
      <c r="A138" s="1">
        <f t="shared" si="1"/>
        <v>126</v>
      </c>
      <c r="B138" s="116">
        <f>'Initial Client Information'!B138</f>
        <v>0</v>
      </c>
      <c r="C138" s="117">
        <f>'Initial Client Information'!C138</f>
        <v>0</v>
      </c>
      <c r="D138" s="118">
        <f>'Initial Client Information'!D138</f>
        <v>0</v>
      </c>
      <c r="E138" s="130">
        <f>'Initial Client Information'!E138</f>
        <v>0</v>
      </c>
      <c r="F138" s="140"/>
      <c r="G138" s="136"/>
      <c r="H138" s="136"/>
      <c r="I138" s="142"/>
      <c r="J138" s="176">
        <f>'Discharge Information'!F138</f>
        <v>0</v>
      </c>
      <c r="K138" s="87"/>
    </row>
    <row r="139" spans="1:11" ht="60" customHeight="1" x14ac:dyDescent="0.25">
      <c r="A139" s="1">
        <f t="shared" si="1"/>
        <v>127</v>
      </c>
      <c r="B139" s="116">
        <f>'Initial Client Information'!B139</f>
        <v>0</v>
      </c>
      <c r="C139" s="117">
        <f>'Initial Client Information'!C139</f>
        <v>0</v>
      </c>
      <c r="D139" s="118">
        <f>'Initial Client Information'!D139</f>
        <v>0</v>
      </c>
      <c r="E139" s="130">
        <f>'Initial Client Information'!E139</f>
        <v>0</v>
      </c>
      <c r="F139" s="140"/>
      <c r="G139" s="136"/>
      <c r="H139" s="136"/>
      <c r="I139" s="142"/>
      <c r="J139" s="176">
        <f>'Discharge Information'!F139</f>
        <v>0</v>
      </c>
      <c r="K139" s="87"/>
    </row>
    <row r="140" spans="1:11" ht="60" customHeight="1" x14ac:dyDescent="0.25">
      <c r="A140" s="1">
        <f t="shared" si="1"/>
        <v>128</v>
      </c>
      <c r="B140" s="116">
        <f>'Initial Client Information'!B140</f>
        <v>0</v>
      </c>
      <c r="C140" s="117">
        <f>'Initial Client Information'!C140</f>
        <v>0</v>
      </c>
      <c r="D140" s="118">
        <f>'Initial Client Information'!D140</f>
        <v>0</v>
      </c>
      <c r="E140" s="130">
        <f>'Initial Client Information'!E140</f>
        <v>0</v>
      </c>
      <c r="F140" s="140"/>
      <c r="G140" s="136"/>
      <c r="H140" s="136"/>
      <c r="I140" s="142"/>
      <c r="J140" s="176">
        <f>'Discharge Information'!F140</f>
        <v>0</v>
      </c>
      <c r="K140" s="87"/>
    </row>
    <row r="141" spans="1:11" ht="60" customHeight="1" x14ac:dyDescent="0.25">
      <c r="A141" s="1">
        <f t="shared" si="1"/>
        <v>129</v>
      </c>
      <c r="B141" s="116">
        <f>'Initial Client Information'!B141</f>
        <v>0</v>
      </c>
      <c r="C141" s="117">
        <f>'Initial Client Information'!C141</f>
        <v>0</v>
      </c>
      <c r="D141" s="118">
        <f>'Initial Client Information'!D141</f>
        <v>0</v>
      </c>
      <c r="E141" s="130">
        <f>'Initial Client Information'!E141</f>
        <v>0</v>
      </c>
      <c r="F141" s="140"/>
      <c r="G141" s="136"/>
      <c r="H141" s="136"/>
      <c r="I141" s="142"/>
      <c r="J141" s="176">
        <f>'Discharge Information'!F141</f>
        <v>0</v>
      </c>
      <c r="K141" s="87"/>
    </row>
    <row r="142" spans="1:11" ht="60" customHeight="1" x14ac:dyDescent="0.25">
      <c r="A142" s="1">
        <f t="shared" ref="A142:A205" si="2">ROW(A130)</f>
        <v>130</v>
      </c>
      <c r="B142" s="116">
        <f>'Initial Client Information'!B142</f>
        <v>0</v>
      </c>
      <c r="C142" s="117">
        <f>'Initial Client Information'!C142</f>
        <v>0</v>
      </c>
      <c r="D142" s="118">
        <f>'Initial Client Information'!D142</f>
        <v>0</v>
      </c>
      <c r="E142" s="130">
        <f>'Initial Client Information'!E142</f>
        <v>0</v>
      </c>
      <c r="F142" s="140"/>
      <c r="G142" s="136"/>
      <c r="H142" s="136"/>
      <c r="I142" s="142"/>
      <c r="J142" s="176">
        <f>'Discharge Information'!F142</f>
        <v>0</v>
      </c>
      <c r="K142" s="87"/>
    </row>
    <row r="143" spans="1:11" ht="60" customHeight="1" x14ac:dyDescent="0.25">
      <c r="A143" s="1">
        <f t="shared" si="2"/>
        <v>131</v>
      </c>
      <c r="B143" s="116">
        <f>'Initial Client Information'!B143</f>
        <v>0</v>
      </c>
      <c r="C143" s="117">
        <f>'Initial Client Information'!C143</f>
        <v>0</v>
      </c>
      <c r="D143" s="118">
        <f>'Initial Client Information'!D143</f>
        <v>0</v>
      </c>
      <c r="E143" s="130">
        <f>'Initial Client Information'!E143</f>
        <v>0</v>
      </c>
      <c r="F143" s="140"/>
      <c r="G143" s="136"/>
      <c r="H143" s="136"/>
      <c r="I143" s="142"/>
      <c r="J143" s="176">
        <f>'Discharge Information'!F143</f>
        <v>0</v>
      </c>
      <c r="K143" s="87"/>
    </row>
    <row r="144" spans="1:11" ht="60" customHeight="1" x14ac:dyDescent="0.25">
      <c r="A144" s="1">
        <f t="shared" si="2"/>
        <v>132</v>
      </c>
      <c r="B144" s="116">
        <f>'Initial Client Information'!B144</f>
        <v>0</v>
      </c>
      <c r="C144" s="117">
        <f>'Initial Client Information'!C144</f>
        <v>0</v>
      </c>
      <c r="D144" s="118">
        <f>'Initial Client Information'!D144</f>
        <v>0</v>
      </c>
      <c r="E144" s="130">
        <f>'Initial Client Information'!E144</f>
        <v>0</v>
      </c>
      <c r="F144" s="140"/>
      <c r="G144" s="136"/>
      <c r="H144" s="136"/>
      <c r="I144" s="142"/>
      <c r="J144" s="176">
        <f>'Discharge Information'!F144</f>
        <v>0</v>
      </c>
      <c r="K144" s="87"/>
    </row>
    <row r="145" spans="1:11" ht="60" customHeight="1" x14ac:dyDescent="0.25">
      <c r="A145" s="1">
        <f t="shared" si="2"/>
        <v>133</v>
      </c>
      <c r="B145" s="116">
        <f>'Initial Client Information'!B145</f>
        <v>0</v>
      </c>
      <c r="C145" s="117">
        <f>'Initial Client Information'!C145</f>
        <v>0</v>
      </c>
      <c r="D145" s="118">
        <f>'Initial Client Information'!D145</f>
        <v>0</v>
      </c>
      <c r="E145" s="130">
        <f>'Initial Client Information'!E145</f>
        <v>0</v>
      </c>
      <c r="F145" s="140"/>
      <c r="G145" s="136"/>
      <c r="H145" s="136"/>
      <c r="I145" s="142"/>
      <c r="J145" s="176">
        <f>'Discharge Information'!F145</f>
        <v>0</v>
      </c>
      <c r="K145" s="87"/>
    </row>
    <row r="146" spans="1:11" ht="60" customHeight="1" x14ac:dyDescent="0.25">
      <c r="A146" s="1">
        <f t="shared" si="2"/>
        <v>134</v>
      </c>
      <c r="B146" s="116">
        <f>'Initial Client Information'!B146</f>
        <v>0</v>
      </c>
      <c r="C146" s="117">
        <f>'Initial Client Information'!C146</f>
        <v>0</v>
      </c>
      <c r="D146" s="118">
        <f>'Initial Client Information'!D146</f>
        <v>0</v>
      </c>
      <c r="E146" s="130">
        <f>'Initial Client Information'!E146</f>
        <v>0</v>
      </c>
      <c r="F146" s="140"/>
      <c r="G146" s="136"/>
      <c r="H146" s="136"/>
      <c r="I146" s="142"/>
      <c r="J146" s="176">
        <f>'Discharge Information'!F146</f>
        <v>0</v>
      </c>
      <c r="K146" s="87"/>
    </row>
    <row r="147" spans="1:11" ht="60" customHeight="1" x14ac:dyDescent="0.25">
      <c r="A147" s="1">
        <f t="shared" si="2"/>
        <v>135</v>
      </c>
      <c r="B147" s="116">
        <f>'Initial Client Information'!B147</f>
        <v>0</v>
      </c>
      <c r="C147" s="117">
        <f>'Initial Client Information'!C147</f>
        <v>0</v>
      </c>
      <c r="D147" s="118">
        <f>'Initial Client Information'!D147</f>
        <v>0</v>
      </c>
      <c r="E147" s="130">
        <f>'Initial Client Information'!E147</f>
        <v>0</v>
      </c>
      <c r="F147" s="140"/>
      <c r="G147" s="136"/>
      <c r="H147" s="136"/>
      <c r="I147" s="142"/>
      <c r="J147" s="176">
        <f>'Discharge Information'!F147</f>
        <v>0</v>
      </c>
      <c r="K147" s="87"/>
    </row>
    <row r="148" spans="1:11" ht="60" customHeight="1" x14ac:dyDescent="0.25">
      <c r="A148" s="1">
        <f t="shared" si="2"/>
        <v>136</v>
      </c>
      <c r="B148" s="116">
        <f>'Initial Client Information'!B148</f>
        <v>0</v>
      </c>
      <c r="C148" s="117">
        <f>'Initial Client Information'!C148</f>
        <v>0</v>
      </c>
      <c r="D148" s="118">
        <f>'Initial Client Information'!D148</f>
        <v>0</v>
      </c>
      <c r="E148" s="130">
        <f>'Initial Client Information'!E148</f>
        <v>0</v>
      </c>
      <c r="F148" s="140"/>
      <c r="G148" s="136"/>
      <c r="H148" s="136"/>
      <c r="I148" s="142"/>
      <c r="J148" s="176">
        <f>'Discharge Information'!F148</f>
        <v>0</v>
      </c>
      <c r="K148" s="87"/>
    </row>
    <row r="149" spans="1:11" ht="60" customHeight="1" x14ac:dyDescent="0.25">
      <c r="A149" s="1">
        <f t="shared" si="2"/>
        <v>137</v>
      </c>
      <c r="B149" s="116">
        <f>'Initial Client Information'!B149</f>
        <v>0</v>
      </c>
      <c r="C149" s="117">
        <f>'Initial Client Information'!C149</f>
        <v>0</v>
      </c>
      <c r="D149" s="118">
        <f>'Initial Client Information'!D149</f>
        <v>0</v>
      </c>
      <c r="E149" s="130">
        <f>'Initial Client Information'!E149</f>
        <v>0</v>
      </c>
      <c r="F149" s="140"/>
      <c r="G149" s="136"/>
      <c r="H149" s="136"/>
      <c r="I149" s="142"/>
      <c r="J149" s="176">
        <f>'Discharge Information'!F149</f>
        <v>0</v>
      </c>
      <c r="K149" s="87"/>
    </row>
    <row r="150" spans="1:11" ht="60" customHeight="1" x14ac:dyDescent="0.25">
      <c r="A150" s="1">
        <f t="shared" si="2"/>
        <v>138</v>
      </c>
      <c r="B150" s="116">
        <f>'Initial Client Information'!B150</f>
        <v>0</v>
      </c>
      <c r="C150" s="117">
        <f>'Initial Client Information'!C150</f>
        <v>0</v>
      </c>
      <c r="D150" s="118">
        <f>'Initial Client Information'!D150</f>
        <v>0</v>
      </c>
      <c r="E150" s="130">
        <f>'Initial Client Information'!E150</f>
        <v>0</v>
      </c>
      <c r="F150" s="140"/>
      <c r="G150" s="136"/>
      <c r="H150" s="136"/>
      <c r="I150" s="142"/>
      <c r="J150" s="176">
        <f>'Discharge Information'!F150</f>
        <v>0</v>
      </c>
      <c r="K150" s="87"/>
    </row>
    <row r="151" spans="1:11" ht="60" customHeight="1" x14ac:dyDescent="0.25">
      <c r="A151" s="1">
        <f t="shared" si="2"/>
        <v>139</v>
      </c>
      <c r="B151" s="116">
        <f>'Initial Client Information'!B151</f>
        <v>0</v>
      </c>
      <c r="C151" s="117">
        <f>'Initial Client Information'!C151</f>
        <v>0</v>
      </c>
      <c r="D151" s="118">
        <f>'Initial Client Information'!D151</f>
        <v>0</v>
      </c>
      <c r="E151" s="130">
        <f>'Initial Client Information'!E151</f>
        <v>0</v>
      </c>
      <c r="F151" s="140"/>
      <c r="G151" s="136"/>
      <c r="H151" s="136"/>
      <c r="I151" s="142"/>
      <c r="J151" s="176">
        <f>'Discharge Information'!F151</f>
        <v>0</v>
      </c>
      <c r="K151" s="87"/>
    </row>
    <row r="152" spans="1:11" ht="60" customHeight="1" x14ac:dyDescent="0.25">
      <c r="A152" s="1">
        <f t="shared" si="2"/>
        <v>140</v>
      </c>
      <c r="B152" s="116">
        <f>'Initial Client Information'!B152</f>
        <v>0</v>
      </c>
      <c r="C152" s="117">
        <f>'Initial Client Information'!C152</f>
        <v>0</v>
      </c>
      <c r="D152" s="118">
        <f>'Initial Client Information'!D152</f>
        <v>0</v>
      </c>
      <c r="E152" s="130">
        <f>'Initial Client Information'!E152</f>
        <v>0</v>
      </c>
      <c r="F152" s="140"/>
      <c r="G152" s="136"/>
      <c r="H152" s="136"/>
      <c r="I152" s="142"/>
      <c r="J152" s="176">
        <f>'Discharge Information'!F152</f>
        <v>0</v>
      </c>
      <c r="K152" s="87"/>
    </row>
    <row r="153" spans="1:11" ht="60" customHeight="1" x14ac:dyDescent="0.25">
      <c r="A153" s="1">
        <f t="shared" si="2"/>
        <v>141</v>
      </c>
      <c r="B153" s="116">
        <f>'Initial Client Information'!B153</f>
        <v>0</v>
      </c>
      <c r="C153" s="117">
        <f>'Initial Client Information'!C153</f>
        <v>0</v>
      </c>
      <c r="D153" s="118">
        <f>'Initial Client Information'!D153</f>
        <v>0</v>
      </c>
      <c r="E153" s="130">
        <f>'Initial Client Information'!E153</f>
        <v>0</v>
      </c>
      <c r="F153" s="140"/>
      <c r="G153" s="136"/>
      <c r="H153" s="136"/>
      <c r="I153" s="142"/>
      <c r="J153" s="176">
        <f>'Discharge Information'!F153</f>
        <v>0</v>
      </c>
      <c r="K153" s="87"/>
    </row>
    <row r="154" spans="1:11" ht="60" customHeight="1" x14ac:dyDescent="0.25">
      <c r="A154" s="1">
        <f t="shared" si="2"/>
        <v>142</v>
      </c>
      <c r="B154" s="116">
        <f>'Initial Client Information'!B154</f>
        <v>0</v>
      </c>
      <c r="C154" s="117">
        <f>'Initial Client Information'!C154</f>
        <v>0</v>
      </c>
      <c r="D154" s="118">
        <f>'Initial Client Information'!D154</f>
        <v>0</v>
      </c>
      <c r="E154" s="130">
        <f>'Initial Client Information'!E154</f>
        <v>0</v>
      </c>
      <c r="F154" s="140"/>
      <c r="G154" s="136"/>
      <c r="H154" s="136"/>
      <c r="I154" s="142"/>
      <c r="J154" s="176">
        <f>'Discharge Information'!F154</f>
        <v>0</v>
      </c>
      <c r="K154" s="87"/>
    </row>
    <row r="155" spans="1:11" ht="60" customHeight="1" x14ac:dyDescent="0.25">
      <c r="A155" s="1">
        <f t="shared" si="2"/>
        <v>143</v>
      </c>
      <c r="B155" s="116">
        <f>'Initial Client Information'!B155</f>
        <v>0</v>
      </c>
      <c r="C155" s="117">
        <f>'Initial Client Information'!C155</f>
        <v>0</v>
      </c>
      <c r="D155" s="118">
        <f>'Initial Client Information'!D155</f>
        <v>0</v>
      </c>
      <c r="E155" s="130">
        <f>'Initial Client Information'!E155</f>
        <v>0</v>
      </c>
      <c r="F155" s="140"/>
      <c r="G155" s="136"/>
      <c r="H155" s="136"/>
      <c r="I155" s="142"/>
      <c r="J155" s="176">
        <f>'Discharge Information'!F155</f>
        <v>0</v>
      </c>
      <c r="K155" s="87"/>
    </row>
    <row r="156" spans="1:11" ht="60" customHeight="1" x14ac:dyDescent="0.25">
      <c r="A156" s="1">
        <f t="shared" si="2"/>
        <v>144</v>
      </c>
      <c r="B156" s="116">
        <f>'Initial Client Information'!B156</f>
        <v>0</v>
      </c>
      <c r="C156" s="117">
        <f>'Initial Client Information'!C156</f>
        <v>0</v>
      </c>
      <c r="D156" s="118">
        <f>'Initial Client Information'!D156</f>
        <v>0</v>
      </c>
      <c r="E156" s="130">
        <f>'Initial Client Information'!E156</f>
        <v>0</v>
      </c>
      <c r="F156" s="140"/>
      <c r="G156" s="136"/>
      <c r="H156" s="136"/>
      <c r="I156" s="142"/>
      <c r="J156" s="176">
        <f>'Discharge Information'!F156</f>
        <v>0</v>
      </c>
      <c r="K156" s="87"/>
    </row>
    <row r="157" spans="1:11" ht="60" customHeight="1" x14ac:dyDescent="0.25">
      <c r="A157" s="1">
        <f t="shared" si="2"/>
        <v>145</v>
      </c>
      <c r="B157" s="116">
        <f>'Initial Client Information'!B157</f>
        <v>0</v>
      </c>
      <c r="C157" s="117">
        <f>'Initial Client Information'!C157</f>
        <v>0</v>
      </c>
      <c r="D157" s="118">
        <f>'Initial Client Information'!D157</f>
        <v>0</v>
      </c>
      <c r="E157" s="130">
        <f>'Initial Client Information'!E157</f>
        <v>0</v>
      </c>
      <c r="F157" s="140"/>
      <c r="G157" s="136"/>
      <c r="H157" s="136"/>
      <c r="I157" s="142"/>
      <c r="J157" s="176">
        <f>'Discharge Information'!F157</f>
        <v>0</v>
      </c>
      <c r="K157" s="87"/>
    </row>
    <row r="158" spans="1:11" ht="60" customHeight="1" x14ac:dyDescent="0.25">
      <c r="A158" s="1">
        <f t="shared" si="2"/>
        <v>146</v>
      </c>
      <c r="B158" s="116">
        <f>'Initial Client Information'!B158</f>
        <v>0</v>
      </c>
      <c r="C158" s="117">
        <f>'Initial Client Information'!C158</f>
        <v>0</v>
      </c>
      <c r="D158" s="118">
        <f>'Initial Client Information'!D158</f>
        <v>0</v>
      </c>
      <c r="E158" s="130">
        <f>'Initial Client Information'!E158</f>
        <v>0</v>
      </c>
      <c r="F158" s="140"/>
      <c r="G158" s="136"/>
      <c r="H158" s="136"/>
      <c r="I158" s="142"/>
      <c r="J158" s="176">
        <f>'Discharge Information'!F158</f>
        <v>0</v>
      </c>
      <c r="K158" s="87"/>
    </row>
    <row r="159" spans="1:11" ht="60" customHeight="1" x14ac:dyDescent="0.25">
      <c r="A159" s="1">
        <f t="shared" si="2"/>
        <v>147</v>
      </c>
      <c r="B159" s="116">
        <f>'Initial Client Information'!B159</f>
        <v>0</v>
      </c>
      <c r="C159" s="117">
        <f>'Initial Client Information'!C159</f>
        <v>0</v>
      </c>
      <c r="D159" s="118">
        <f>'Initial Client Information'!D159</f>
        <v>0</v>
      </c>
      <c r="E159" s="130">
        <f>'Initial Client Information'!E159</f>
        <v>0</v>
      </c>
      <c r="F159" s="140"/>
      <c r="G159" s="136"/>
      <c r="H159" s="136"/>
      <c r="I159" s="142"/>
      <c r="J159" s="176">
        <f>'Discharge Information'!F159</f>
        <v>0</v>
      </c>
      <c r="K159" s="87"/>
    </row>
    <row r="160" spans="1:11" ht="60" customHeight="1" x14ac:dyDescent="0.25">
      <c r="A160" s="1">
        <f t="shared" si="2"/>
        <v>148</v>
      </c>
      <c r="B160" s="116">
        <f>'Initial Client Information'!B160</f>
        <v>0</v>
      </c>
      <c r="C160" s="117">
        <f>'Initial Client Information'!C160</f>
        <v>0</v>
      </c>
      <c r="D160" s="118">
        <f>'Initial Client Information'!D160</f>
        <v>0</v>
      </c>
      <c r="E160" s="130">
        <f>'Initial Client Information'!E160</f>
        <v>0</v>
      </c>
      <c r="F160" s="140"/>
      <c r="G160" s="136"/>
      <c r="H160" s="136"/>
      <c r="I160" s="142"/>
      <c r="J160" s="176">
        <f>'Discharge Information'!F160</f>
        <v>0</v>
      </c>
      <c r="K160" s="87"/>
    </row>
    <row r="161" spans="1:11" ht="60" customHeight="1" x14ac:dyDescent="0.25">
      <c r="A161" s="1">
        <f t="shared" si="2"/>
        <v>149</v>
      </c>
      <c r="B161" s="116">
        <f>'Initial Client Information'!B161</f>
        <v>0</v>
      </c>
      <c r="C161" s="117">
        <f>'Initial Client Information'!C161</f>
        <v>0</v>
      </c>
      <c r="D161" s="118">
        <f>'Initial Client Information'!D161</f>
        <v>0</v>
      </c>
      <c r="E161" s="130">
        <f>'Initial Client Information'!E161</f>
        <v>0</v>
      </c>
      <c r="F161" s="140"/>
      <c r="G161" s="136"/>
      <c r="H161" s="136"/>
      <c r="I161" s="142"/>
      <c r="J161" s="176">
        <f>'Discharge Information'!F161</f>
        <v>0</v>
      </c>
      <c r="K161" s="87"/>
    </row>
    <row r="162" spans="1:11" ht="60" customHeight="1" x14ac:dyDescent="0.25">
      <c r="A162" s="1">
        <f t="shared" si="2"/>
        <v>150</v>
      </c>
      <c r="B162" s="116">
        <f>'Initial Client Information'!B162</f>
        <v>0</v>
      </c>
      <c r="C162" s="117">
        <f>'Initial Client Information'!C162</f>
        <v>0</v>
      </c>
      <c r="D162" s="118">
        <f>'Initial Client Information'!D162</f>
        <v>0</v>
      </c>
      <c r="E162" s="130">
        <f>'Initial Client Information'!E162</f>
        <v>0</v>
      </c>
      <c r="F162" s="140"/>
      <c r="G162" s="136"/>
      <c r="H162" s="136"/>
      <c r="I162" s="142"/>
      <c r="J162" s="176">
        <f>'Discharge Information'!F162</f>
        <v>0</v>
      </c>
      <c r="K162" s="87"/>
    </row>
    <row r="163" spans="1:11" ht="60" customHeight="1" x14ac:dyDescent="0.25">
      <c r="A163" s="1">
        <f t="shared" si="2"/>
        <v>151</v>
      </c>
      <c r="B163" s="116">
        <f>'Initial Client Information'!B163</f>
        <v>0</v>
      </c>
      <c r="C163" s="117">
        <f>'Initial Client Information'!C163</f>
        <v>0</v>
      </c>
      <c r="D163" s="118">
        <f>'Initial Client Information'!D163</f>
        <v>0</v>
      </c>
      <c r="E163" s="130">
        <f>'Initial Client Information'!E163</f>
        <v>0</v>
      </c>
      <c r="F163" s="140"/>
      <c r="G163" s="136"/>
      <c r="H163" s="136"/>
      <c r="I163" s="142"/>
      <c r="J163" s="176">
        <f>'Discharge Information'!F163</f>
        <v>0</v>
      </c>
      <c r="K163" s="87"/>
    </row>
    <row r="164" spans="1:11" ht="60" customHeight="1" x14ac:dyDescent="0.25">
      <c r="A164" s="1">
        <f t="shared" si="2"/>
        <v>152</v>
      </c>
      <c r="B164" s="116">
        <f>'Initial Client Information'!B164</f>
        <v>0</v>
      </c>
      <c r="C164" s="117">
        <f>'Initial Client Information'!C164</f>
        <v>0</v>
      </c>
      <c r="D164" s="118">
        <f>'Initial Client Information'!D164</f>
        <v>0</v>
      </c>
      <c r="E164" s="130">
        <f>'Initial Client Information'!E164</f>
        <v>0</v>
      </c>
      <c r="F164" s="140"/>
      <c r="G164" s="136"/>
      <c r="H164" s="136"/>
      <c r="I164" s="142"/>
      <c r="J164" s="176">
        <f>'Discharge Information'!F164</f>
        <v>0</v>
      </c>
      <c r="K164" s="87"/>
    </row>
    <row r="165" spans="1:11" ht="60" customHeight="1" x14ac:dyDescent="0.25">
      <c r="A165" s="1">
        <f t="shared" si="2"/>
        <v>153</v>
      </c>
      <c r="B165" s="116">
        <f>'Initial Client Information'!B165</f>
        <v>0</v>
      </c>
      <c r="C165" s="117">
        <f>'Initial Client Information'!C165</f>
        <v>0</v>
      </c>
      <c r="D165" s="118">
        <f>'Initial Client Information'!D165</f>
        <v>0</v>
      </c>
      <c r="E165" s="130">
        <f>'Initial Client Information'!E165</f>
        <v>0</v>
      </c>
      <c r="F165" s="140"/>
      <c r="G165" s="136"/>
      <c r="H165" s="136"/>
      <c r="I165" s="142"/>
      <c r="J165" s="176">
        <f>'Discharge Information'!F165</f>
        <v>0</v>
      </c>
      <c r="K165" s="87"/>
    </row>
    <row r="166" spans="1:11" ht="60" customHeight="1" x14ac:dyDescent="0.25">
      <c r="A166" s="1">
        <f t="shared" si="2"/>
        <v>154</v>
      </c>
      <c r="B166" s="116">
        <f>'Initial Client Information'!B166</f>
        <v>0</v>
      </c>
      <c r="C166" s="117">
        <f>'Initial Client Information'!C166</f>
        <v>0</v>
      </c>
      <c r="D166" s="118">
        <f>'Initial Client Information'!D166</f>
        <v>0</v>
      </c>
      <c r="E166" s="130">
        <f>'Initial Client Information'!E166</f>
        <v>0</v>
      </c>
      <c r="F166" s="140"/>
      <c r="G166" s="136"/>
      <c r="H166" s="136"/>
      <c r="I166" s="142"/>
      <c r="J166" s="176">
        <f>'Discharge Information'!F166</f>
        <v>0</v>
      </c>
      <c r="K166" s="87"/>
    </row>
    <row r="167" spans="1:11" ht="60" customHeight="1" x14ac:dyDescent="0.25">
      <c r="A167" s="1">
        <f t="shared" si="2"/>
        <v>155</v>
      </c>
      <c r="B167" s="116">
        <f>'Initial Client Information'!B167</f>
        <v>0</v>
      </c>
      <c r="C167" s="117">
        <f>'Initial Client Information'!C167</f>
        <v>0</v>
      </c>
      <c r="D167" s="118">
        <f>'Initial Client Information'!D167</f>
        <v>0</v>
      </c>
      <c r="E167" s="130">
        <f>'Initial Client Information'!E167</f>
        <v>0</v>
      </c>
      <c r="F167" s="140"/>
      <c r="G167" s="136"/>
      <c r="H167" s="136"/>
      <c r="I167" s="142"/>
      <c r="J167" s="176">
        <f>'Discharge Information'!F167</f>
        <v>0</v>
      </c>
      <c r="K167" s="87"/>
    </row>
    <row r="168" spans="1:11" ht="60" customHeight="1" x14ac:dyDescent="0.25">
      <c r="A168" s="1">
        <f t="shared" si="2"/>
        <v>156</v>
      </c>
      <c r="B168" s="116">
        <f>'Initial Client Information'!B168</f>
        <v>0</v>
      </c>
      <c r="C168" s="117">
        <f>'Initial Client Information'!C168</f>
        <v>0</v>
      </c>
      <c r="D168" s="118">
        <f>'Initial Client Information'!D168</f>
        <v>0</v>
      </c>
      <c r="E168" s="130">
        <f>'Initial Client Information'!E168</f>
        <v>0</v>
      </c>
      <c r="F168" s="140"/>
      <c r="G168" s="136"/>
      <c r="H168" s="136"/>
      <c r="I168" s="142"/>
      <c r="J168" s="176">
        <f>'Discharge Information'!F168</f>
        <v>0</v>
      </c>
      <c r="K168" s="87"/>
    </row>
    <row r="169" spans="1:11" ht="60" customHeight="1" x14ac:dyDescent="0.25">
      <c r="A169" s="1">
        <f t="shared" si="2"/>
        <v>157</v>
      </c>
      <c r="B169" s="116">
        <f>'Initial Client Information'!B169</f>
        <v>0</v>
      </c>
      <c r="C169" s="117">
        <f>'Initial Client Information'!C169</f>
        <v>0</v>
      </c>
      <c r="D169" s="118">
        <f>'Initial Client Information'!D169</f>
        <v>0</v>
      </c>
      <c r="E169" s="130">
        <f>'Initial Client Information'!E169</f>
        <v>0</v>
      </c>
      <c r="F169" s="140"/>
      <c r="G169" s="136"/>
      <c r="H169" s="136"/>
      <c r="I169" s="142"/>
      <c r="J169" s="176">
        <f>'Discharge Information'!F169</f>
        <v>0</v>
      </c>
      <c r="K169" s="87"/>
    </row>
    <row r="170" spans="1:11" ht="60" customHeight="1" x14ac:dyDescent="0.25">
      <c r="A170" s="1">
        <f t="shared" si="2"/>
        <v>158</v>
      </c>
      <c r="B170" s="116">
        <f>'Initial Client Information'!B170</f>
        <v>0</v>
      </c>
      <c r="C170" s="117">
        <f>'Initial Client Information'!C170</f>
        <v>0</v>
      </c>
      <c r="D170" s="118">
        <f>'Initial Client Information'!D170</f>
        <v>0</v>
      </c>
      <c r="E170" s="130">
        <f>'Initial Client Information'!E170</f>
        <v>0</v>
      </c>
      <c r="F170" s="140"/>
      <c r="G170" s="136"/>
      <c r="H170" s="136"/>
      <c r="I170" s="142"/>
      <c r="J170" s="176">
        <f>'Discharge Information'!F170</f>
        <v>0</v>
      </c>
      <c r="K170" s="87"/>
    </row>
    <row r="171" spans="1:11" ht="60" customHeight="1" x14ac:dyDescent="0.25">
      <c r="A171" s="1">
        <f t="shared" si="2"/>
        <v>159</v>
      </c>
      <c r="B171" s="116">
        <f>'Initial Client Information'!B171</f>
        <v>0</v>
      </c>
      <c r="C171" s="117">
        <f>'Initial Client Information'!C171</f>
        <v>0</v>
      </c>
      <c r="D171" s="118">
        <f>'Initial Client Information'!D171</f>
        <v>0</v>
      </c>
      <c r="E171" s="130">
        <f>'Initial Client Information'!E171</f>
        <v>0</v>
      </c>
      <c r="F171" s="140"/>
      <c r="G171" s="136"/>
      <c r="H171" s="136"/>
      <c r="I171" s="142"/>
      <c r="J171" s="176">
        <f>'Discharge Information'!F171</f>
        <v>0</v>
      </c>
      <c r="K171" s="87"/>
    </row>
    <row r="172" spans="1:11" ht="60" customHeight="1" x14ac:dyDescent="0.25">
      <c r="A172" s="1">
        <f t="shared" si="2"/>
        <v>160</v>
      </c>
      <c r="B172" s="116">
        <f>'Initial Client Information'!B172</f>
        <v>0</v>
      </c>
      <c r="C172" s="117">
        <f>'Initial Client Information'!C172</f>
        <v>0</v>
      </c>
      <c r="D172" s="118">
        <f>'Initial Client Information'!D172</f>
        <v>0</v>
      </c>
      <c r="E172" s="130">
        <f>'Initial Client Information'!E172</f>
        <v>0</v>
      </c>
      <c r="F172" s="140"/>
      <c r="G172" s="136"/>
      <c r="H172" s="136"/>
      <c r="I172" s="142"/>
      <c r="J172" s="176">
        <f>'Discharge Information'!F172</f>
        <v>0</v>
      </c>
      <c r="K172" s="87"/>
    </row>
    <row r="173" spans="1:11" ht="60" customHeight="1" x14ac:dyDescent="0.25">
      <c r="A173" s="1">
        <f t="shared" si="2"/>
        <v>161</v>
      </c>
      <c r="B173" s="116">
        <f>'Initial Client Information'!B173</f>
        <v>0</v>
      </c>
      <c r="C173" s="117">
        <f>'Initial Client Information'!C173</f>
        <v>0</v>
      </c>
      <c r="D173" s="118">
        <f>'Initial Client Information'!D173</f>
        <v>0</v>
      </c>
      <c r="E173" s="130">
        <f>'Initial Client Information'!E173</f>
        <v>0</v>
      </c>
      <c r="F173" s="140"/>
      <c r="G173" s="136"/>
      <c r="H173" s="136"/>
      <c r="I173" s="142"/>
      <c r="J173" s="176">
        <f>'Discharge Information'!F173</f>
        <v>0</v>
      </c>
      <c r="K173" s="87"/>
    </row>
    <row r="174" spans="1:11" ht="60" customHeight="1" x14ac:dyDescent="0.25">
      <c r="A174" s="1">
        <f t="shared" si="2"/>
        <v>162</v>
      </c>
      <c r="B174" s="116">
        <f>'Initial Client Information'!B174</f>
        <v>0</v>
      </c>
      <c r="C174" s="117">
        <f>'Initial Client Information'!C174</f>
        <v>0</v>
      </c>
      <c r="D174" s="118">
        <f>'Initial Client Information'!D174</f>
        <v>0</v>
      </c>
      <c r="E174" s="130">
        <f>'Initial Client Information'!E174</f>
        <v>0</v>
      </c>
      <c r="F174" s="140"/>
      <c r="G174" s="136"/>
      <c r="H174" s="136"/>
      <c r="I174" s="142"/>
      <c r="J174" s="176">
        <f>'Discharge Information'!F174</f>
        <v>0</v>
      </c>
      <c r="K174" s="87"/>
    </row>
    <row r="175" spans="1:11" ht="60" customHeight="1" x14ac:dyDescent="0.25">
      <c r="A175" s="1">
        <f t="shared" si="2"/>
        <v>163</v>
      </c>
      <c r="B175" s="116">
        <f>'Initial Client Information'!B175</f>
        <v>0</v>
      </c>
      <c r="C175" s="117">
        <f>'Initial Client Information'!C175</f>
        <v>0</v>
      </c>
      <c r="D175" s="118">
        <f>'Initial Client Information'!D175</f>
        <v>0</v>
      </c>
      <c r="E175" s="130">
        <f>'Initial Client Information'!E175</f>
        <v>0</v>
      </c>
      <c r="F175" s="140"/>
      <c r="G175" s="136"/>
      <c r="H175" s="136"/>
      <c r="I175" s="142"/>
      <c r="J175" s="176">
        <f>'Discharge Information'!F175</f>
        <v>0</v>
      </c>
      <c r="K175" s="87"/>
    </row>
    <row r="176" spans="1:11" ht="60" customHeight="1" x14ac:dyDescent="0.25">
      <c r="A176" s="1">
        <f t="shared" si="2"/>
        <v>164</v>
      </c>
      <c r="B176" s="116">
        <f>'Initial Client Information'!B176</f>
        <v>0</v>
      </c>
      <c r="C176" s="117">
        <f>'Initial Client Information'!C176</f>
        <v>0</v>
      </c>
      <c r="D176" s="118">
        <f>'Initial Client Information'!D176</f>
        <v>0</v>
      </c>
      <c r="E176" s="130">
        <f>'Initial Client Information'!E176</f>
        <v>0</v>
      </c>
      <c r="F176" s="140"/>
      <c r="G176" s="136"/>
      <c r="H176" s="136"/>
      <c r="I176" s="142"/>
      <c r="J176" s="176">
        <f>'Discharge Information'!F176</f>
        <v>0</v>
      </c>
      <c r="K176" s="87"/>
    </row>
    <row r="177" spans="1:11" ht="60" customHeight="1" x14ac:dyDescent="0.25">
      <c r="A177" s="1">
        <f t="shared" si="2"/>
        <v>165</v>
      </c>
      <c r="B177" s="116">
        <f>'Initial Client Information'!B177</f>
        <v>0</v>
      </c>
      <c r="C177" s="117">
        <f>'Initial Client Information'!C177</f>
        <v>0</v>
      </c>
      <c r="D177" s="118">
        <f>'Initial Client Information'!D177</f>
        <v>0</v>
      </c>
      <c r="E177" s="130">
        <f>'Initial Client Information'!E177</f>
        <v>0</v>
      </c>
      <c r="F177" s="140"/>
      <c r="G177" s="136"/>
      <c r="H177" s="136"/>
      <c r="I177" s="142"/>
      <c r="J177" s="176">
        <f>'Discharge Information'!F177</f>
        <v>0</v>
      </c>
      <c r="K177" s="87"/>
    </row>
    <row r="178" spans="1:11" ht="60" customHeight="1" x14ac:dyDescent="0.25">
      <c r="A178" s="1">
        <f t="shared" si="2"/>
        <v>166</v>
      </c>
      <c r="B178" s="116">
        <f>'Initial Client Information'!B178</f>
        <v>0</v>
      </c>
      <c r="C178" s="117">
        <f>'Initial Client Information'!C178</f>
        <v>0</v>
      </c>
      <c r="D178" s="118">
        <f>'Initial Client Information'!D178</f>
        <v>0</v>
      </c>
      <c r="E178" s="130">
        <f>'Initial Client Information'!E178</f>
        <v>0</v>
      </c>
      <c r="F178" s="140"/>
      <c r="G178" s="136"/>
      <c r="H178" s="136"/>
      <c r="I178" s="142"/>
      <c r="J178" s="176">
        <f>'Discharge Information'!F178</f>
        <v>0</v>
      </c>
      <c r="K178" s="87"/>
    </row>
    <row r="179" spans="1:11" ht="60" customHeight="1" x14ac:dyDescent="0.25">
      <c r="A179" s="1">
        <f t="shared" si="2"/>
        <v>167</v>
      </c>
      <c r="B179" s="116">
        <f>'Initial Client Information'!B179</f>
        <v>0</v>
      </c>
      <c r="C179" s="117">
        <f>'Initial Client Information'!C179</f>
        <v>0</v>
      </c>
      <c r="D179" s="118">
        <f>'Initial Client Information'!D179</f>
        <v>0</v>
      </c>
      <c r="E179" s="130">
        <f>'Initial Client Information'!E179</f>
        <v>0</v>
      </c>
      <c r="F179" s="140"/>
      <c r="G179" s="136"/>
      <c r="H179" s="136"/>
      <c r="I179" s="142"/>
      <c r="J179" s="176">
        <f>'Discharge Information'!F179</f>
        <v>0</v>
      </c>
      <c r="K179" s="87"/>
    </row>
    <row r="180" spans="1:11" ht="60" customHeight="1" x14ac:dyDescent="0.25">
      <c r="A180" s="1">
        <f t="shared" si="2"/>
        <v>168</v>
      </c>
      <c r="B180" s="116">
        <f>'Initial Client Information'!B180</f>
        <v>0</v>
      </c>
      <c r="C180" s="117">
        <f>'Initial Client Information'!C180</f>
        <v>0</v>
      </c>
      <c r="D180" s="118">
        <f>'Initial Client Information'!D180</f>
        <v>0</v>
      </c>
      <c r="E180" s="130">
        <f>'Initial Client Information'!E180</f>
        <v>0</v>
      </c>
      <c r="F180" s="140"/>
      <c r="G180" s="136"/>
      <c r="H180" s="136"/>
      <c r="I180" s="142"/>
      <c r="J180" s="176">
        <f>'Discharge Information'!F180</f>
        <v>0</v>
      </c>
      <c r="K180" s="87"/>
    </row>
    <row r="181" spans="1:11" ht="60" customHeight="1" x14ac:dyDescent="0.25">
      <c r="A181" s="1">
        <f t="shared" si="2"/>
        <v>169</v>
      </c>
      <c r="B181" s="116">
        <f>'Initial Client Information'!B181</f>
        <v>0</v>
      </c>
      <c r="C181" s="117">
        <f>'Initial Client Information'!C181</f>
        <v>0</v>
      </c>
      <c r="D181" s="118">
        <f>'Initial Client Information'!D181</f>
        <v>0</v>
      </c>
      <c r="E181" s="130">
        <f>'Initial Client Information'!E181</f>
        <v>0</v>
      </c>
      <c r="F181" s="140"/>
      <c r="G181" s="136"/>
      <c r="H181" s="136"/>
      <c r="I181" s="142"/>
      <c r="J181" s="176">
        <f>'Discharge Information'!F181</f>
        <v>0</v>
      </c>
      <c r="K181" s="87"/>
    </row>
    <row r="182" spans="1:11" ht="60" customHeight="1" x14ac:dyDescent="0.25">
      <c r="A182" s="1">
        <f t="shared" si="2"/>
        <v>170</v>
      </c>
      <c r="B182" s="116">
        <f>'Initial Client Information'!B182</f>
        <v>0</v>
      </c>
      <c r="C182" s="117">
        <f>'Initial Client Information'!C182</f>
        <v>0</v>
      </c>
      <c r="D182" s="118">
        <f>'Initial Client Information'!D182</f>
        <v>0</v>
      </c>
      <c r="E182" s="130">
        <f>'Initial Client Information'!E182</f>
        <v>0</v>
      </c>
      <c r="F182" s="140"/>
      <c r="G182" s="136"/>
      <c r="H182" s="136"/>
      <c r="I182" s="142"/>
      <c r="J182" s="176">
        <f>'Discharge Information'!F182</f>
        <v>0</v>
      </c>
      <c r="K182" s="87"/>
    </row>
    <row r="183" spans="1:11" ht="60" customHeight="1" x14ac:dyDescent="0.25">
      <c r="A183" s="1">
        <f t="shared" si="2"/>
        <v>171</v>
      </c>
      <c r="B183" s="116">
        <f>'Initial Client Information'!B183</f>
        <v>0</v>
      </c>
      <c r="C183" s="117">
        <f>'Initial Client Information'!C183</f>
        <v>0</v>
      </c>
      <c r="D183" s="118">
        <f>'Initial Client Information'!D183</f>
        <v>0</v>
      </c>
      <c r="E183" s="130">
        <f>'Initial Client Information'!E183</f>
        <v>0</v>
      </c>
      <c r="F183" s="140"/>
      <c r="G183" s="136"/>
      <c r="H183" s="136"/>
      <c r="I183" s="142"/>
      <c r="J183" s="176">
        <f>'Discharge Information'!F183</f>
        <v>0</v>
      </c>
      <c r="K183" s="87"/>
    </row>
    <row r="184" spans="1:11" ht="60" customHeight="1" x14ac:dyDescent="0.25">
      <c r="A184" s="1">
        <f t="shared" si="2"/>
        <v>172</v>
      </c>
      <c r="B184" s="116">
        <f>'Initial Client Information'!B184</f>
        <v>0</v>
      </c>
      <c r="C184" s="117">
        <f>'Initial Client Information'!C184</f>
        <v>0</v>
      </c>
      <c r="D184" s="118">
        <f>'Initial Client Information'!D184</f>
        <v>0</v>
      </c>
      <c r="E184" s="130">
        <f>'Initial Client Information'!E184</f>
        <v>0</v>
      </c>
      <c r="F184" s="140"/>
      <c r="G184" s="136"/>
      <c r="H184" s="136"/>
      <c r="I184" s="142"/>
      <c r="J184" s="176">
        <f>'Discharge Information'!F184</f>
        <v>0</v>
      </c>
      <c r="K184" s="87"/>
    </row>
    <row r="185" spans="1:11" ht="60" customHeight="1" x14ac:dyDescent="0.25">
      <c r="A185" s="1">
        <f t="shared" si="2"/>
        <v>173</v>
      </c>
      <c r="B185" s="116">
        <f>'Initial Client Information'!B185</f>
        <v>0</v>
      </c>
      <c r="C185" s="117">
        <f>'Initial Client Information'!C185</f>
        <v>0</v>
      </c>
      <c r="D185" s="118">
        <f>'Initial Client Information'!D185</f>
        <v>0</v>
      </c>
      <c r="E185" s="130">
        <f>'Initial Client Information'!E185</f>
        <v>0</v>
      </c>
      <c r="F185" s="140"/>
      <c r="G185" s="136"/>
      <c r="H185" s="136"/>
      <c r="I185" s="142"/>
      <c r="J185" s="176">
        <f>'Discharge Information'!F185</f>
        <v>0</v>
      </c>
      <c r="K185" s="87"/>
    </row>
    <row r="186" spans="1:11" ht="60" customHeight="1" x14ac:dyDescent="0.25">
      <c r="A186" s="1">
        <f t="shared" si="2"/>
        <v>174</v>
      </c>
      <c r="B186" s="116">
        <f>'Initial Client Information'!B186</f>
        <v>0</v>
      </c>
      <c r="C186" s="117">
        <f>'Initial Client Information'!C186</f>
        <v>0</v>
      </c>
      <c r="D186" s="118">
        <f>'Initial Client Information'!D186</f>
        <v>0</v>
      </c>
      <c r="E186" s="130">
        <f>'Initial Client Information'!E186</f>
        <v>0</v>
      </c>
      <c r="F186" s="140"/>
      <c r="G186" s="136"/>
      <c r="H186" s="136"/>
      <c r="I186" s="142"/>
      <c r="J186" s="176">
        <f>'Discharge Information'!F186</f>
        <v>0</v>
      </c>
      <c r="K186" s="87"/>
    </row>
    <row r="187" spans="1:11" ht="60" customHeight="1" x14ac:dyDescent="0.25">
      <c r="A187" s="1">
        <f t="shared" si="2"/>
        <v>175</v>
      </c>
      <c r="B187" s="116">
        <f>'Initial Client Information'!B187</f>
        <v>0</v>
      </c>
      <c r="C187" s="117">
        <f>'Initial Client Information'!C187</f>
        <v>0</v>
      </c>
      <c r="D187" s="118">
        <f>'Initial Client Information'!D187</f>
        <v>0</v>
      </c>
      <c r="E187" s="130">
        <f>'Initial Client Information'!E187</f>
        <v>0</v>
      </c>
      <c r="F187" s="140"/>
      <c r="G187" s="136"/>
      <c r="H187" s="136"/>
      <c r="I187" s="142"/>
      <c r="J187" s="176">
        <f>'Discharge Information'!F187</f>
        <v>0</v>
      </c>
      <c r="K187" s="87"/>
    </row>
    <row r="188" spans="1:11" ht="60" customHeight="1" x14ac:dyDescent="0.25">
      <c r="A188" s="1">
        <f t="shared" si="2"/>
        <v>176</v>
      </c>
      <c r="B188" s="116">
        <f>'Initial Client Information'!B188</f>
        <v>0</v>
      </c>
      <c r="C188" s="117">
        <f>'Initial Client Information'!C188</f>
        <v>0</v>
      </c>
      <c r="D188" s="118">
        <f>'Initial Client Information'!D188</f>
        <v>0</v>
      </c>
      <c r="E188" s="130">
        <f>'Initial Client Information'!E188</f>
        <v>0</v>
      </c>
      <c r="F188" s="140"/>
      <c r="G188" s="136"/>
      <c r="H188" s="136"/>
      <c r="I188" s="142"/>
      <c r="J188" s="176">
        <f>'Discharge Information'!F188</f>
        <v>0</v>
      </c>
      <c r="K188" s="87"/>
    </row>
    <row r="189" spans="1:11" ht="60" customHeight="1" x14ac:dyDescent="0.25">
      <c r="A189" s="1">
        <f t="shared" si="2"/>
        <v>177</v>
      </c>
      <c r="B189" s="116">
        <f>'Initial Client Information'!B189</f>
        <v>0</v>
      </c>
      <c r="C189" s="117">
        <f>'Initial Client Information'!C189</f>
        <v>0</v>
      </c>
      <c r="D189" s="118">
        <f>'Initial Client Information'!D189</f>
        <v>0</v>
      </c>
      <c r="E189" s="130">
        <f>'Initial Client Information'!E189</f>
        <v>0</v>
      </c>
      <c r="F189" s="140"/>
      <c r="G189" s="136"/>
      <c r="H189" s="136"/>
      <c r="I189" s="142"/>
      <c r="J189" s="176">
        <f>'Discharge Information'!F189</f>
        <v>0</v>
      </c>
      <c r="K189" s="87"/>
    </row>
    <row r="190" spans="1:11" ht="60" customHeight="1" x14ac:dyDescent="0.25">
      <c r="A190" s="1">
        <f t="shared" si="2"/>
        <v>178</v>
      </c>
      <c r="B190" s="116">
        <f>'Initial Client Information'!B190</f>
        <v>0</v>
      </c>
      <c r="C190" s="117">
        <f>'Initial Client Information'!C190</f>
        <v>0</v>
      </c>
      <c r="D190" s="118">
        <f>'Initial Client Information'!D190</f>
        <v>0</v>
      </c>
      <c r="E190" s="130">
        <f>'Initial Client Information'!E190</f>
        <v>0</v>
      </c>
      <c r="F190" s="140"/>
      <c r="G190" s="136"/>
      <c r="H190" s="136"/>
      <c r="I190" s="142"/>
      <c r="J190" s="176">
        <f>'Discharge Information'!F190</f>
        <v>0</v>
      </c>
      <c r="K190" s="87"/>
    </row>
    <row r="191" spans="1:11" ht="60" customHeight="1" x14ac:dyDescent="0.25">
      <c r="A191" s="1">
        <f t="shared" si="2"/>
        <v>179</v>
      </c>
      <c r="B191" s="116">
        <f>'Initial Client Information'!B191</f>
        <v>0</v>
      </c>
      <c r="C191" s="117">
        <f>'Initial Client Information'!C191</f>
        <v>0</v>
      </c>
      <c r="D191" s="118">
        <f>'Initial Client Information'!D191</f>
        <v>0</v>
      </c>
      <c r="E191" s="130">
        <f>'Initial Client Information'!E191</f>
        <v>0</v>
      </c>
      <c r="F191" s="140"/>
      <c r="G191" s="136"/>
      <c r="H191" s="136"/>
      <c r="I191" s="142"/>
      <c r="J191" s="176">
        <f>'Discharge Information'!F191</f>
        <v>0</v>
      </c>
      <c r="K191" s="87"/>
    </row>
    <row r="192" spans="1:11" ht="60" customHeight="1" x14ac:dyDescent="0.25">
      <c r="A192" s="1">
        <f t="shared" si="2"/>
        <v>180</v>
      </c>
      <c r="B192" s="116">
        <f>'Initial Client Information'!B192</f>
        <v>0</v>
      </c>
      <c r="C192" s="117">
        <f>'Initial Client Information'!C192</f>
        <v>0</v>
      </c>
      <c r="D192" s="118">
        <f>'Initial Client Information'!D192</f>
        <v>0</v>
      </c>
      <c r="E192" s="130">
        <f>'Initial Client Information'!E192</f>
        <v>0</v>
      </c>
      <c r="F192" s="140"/>
      <c r="G192" s="136"/>
      <c r="H192" s="136"/>
      <c r="I192" s="142"/>
      <c r="J192" s="176">
        <f>'Discharge Information'!F192</f>
        <v>0</v>
      </c>
      <c r="K192" s="87"/>
    </row>
    <row r="193" spans="1:11" ht="60" customHeight="1" x14ac:dyDescent="0.25">
      <c r="A193" s="1">
        <f t="shared" si="2"/>
        <v>181</v>
      </c>
      <c r="B193" s="116">
        <f>'Initial Client Information'!B193</f>
        <v>0</v>
      </c>
      <c r="C193" s="117">
        <f>'Initial Client Information'!C193</f>
        <v>0</v>
      </c>
      <c r="D193" s="118">
        <f>'Initial Client Information'!D193</f>
        <v>0</v>
      </c>
      <c r="E193" s="130">
        <f>'Initial Client Information'!E193</f>
        <v>0</v>
      </c>
      <c r="F193" s="140"/>
      <c r="G193" s="136"/>
      <c r="H193" s="136"/>
      <c r="I193" s="142"/>
      <c r="J193" s="176">
        <f>'Discharge Information'!F193</f>
        <v>0</v>
      </c>
      <c r="K193" s="87"/>
    </row>
    <row r="194" spans="1:11" ht="60" customHeight="1" x14ac:dyDescent="0.25">
      <c r="A194" s="1">
        <f t="shared" si="2"/>
        <v>182</v>
      </c>
      <c r="B194" s="116">
        <f>'Initial Client Information'!B194</f>
        <v>0</v>
      </c>
      <c r="C194" s="117">
        <f>'Initial Client Information'!C194</f>
        <v>0</v>
      </c>
      <c r="D194" s="118">
        <f>'Initial Client Information'!D194</f>
        <v>0</v>
      </c>
      <c r="E194" s="130">
        <f>'Initial Client Information'!E194</f>
        <v>0</v>
      </c>
      <c r="F194" s="140"/>
      <c r="G194" s="136"/>
      <c r="H194" s="136"/>
      <c r="I194" s="142"/>
      <c r="J194" s="176">
        <f>'Discharge Information'!F194</f>
        <v>0</v>
      </c>
      <c r="K194" s="87"/>
    </row>
    <row r="195" spans="1:11" ht="60" customHeight="1" x14ac:dyDescent="0.25">
      <c r="A195" s="1">
        <f t="shared" si="2"/>
        <v>183</v>
      </c>
      <c r="B195" s="116">
        <f>'Initial Client Information'!B195</f>
        <v>0</v>
      </c>
      <c r="C195" s="117">
        <f>'Initial Client Information'!C195</f>
        <v>0</v>
      </c>
      <c r="D195" s="118">
        <f>'Initial Client Information'!D195</f>
        <v>0</v>
      </c>
      <c r="E195" s="130">
        <f>'Initial Client Information'!E195</f>
        <v>0</v>
      </c>
      <c r="F195" s="140"/>
      <c r="G195" s="136"/>
      <c r="H195" s="136"/>
      <c r="I195" s="142"/>
      <c r="J195" s="176">
        <f>'Discharge Information'!F195</f>
        <v>0</v>
      </c>
      <c r="K195" s="87"/>
    </row>
    <row r="196" spans="1:11" ht="60" customHeight="1" x14ac:dyDescent="0.25">
      <c r="A196" s="1">
        <f t="shared" si="2"/>
        <v>184</v>
      </c>
      <c r="B196" s="116">
        <f>'Initial Client Information'!B196</f>
        <v>0</v>
      </c>
      <c r="C196" s="117">
        <f>'Initial Client Information'!C196</f>
        <v>0</v>
      </c>
      <c r="D196" s="118">
        <f>'Initial Client Information'!D196</f>
        <v>0</v>
      </c>
      <c r="E196" s="130">
        <f>'Initial Client Information'!E196</f>
        <v>0</v>
      </c>
      <c r="F196" s="140"/>
      <c r="G196" s="136"/>
      <c r="H196" s="136"/>
      <c r="I196" s="142"/>
      <c r="J196" s="176">
        <f>'Discharge Information'!F196</f>
        <v>0</v>
      </c>
      <c r="K196" s="87"/>
    </row>
    <row r="197" spans="1:11" ht="60" customHeight="1" x14ac:dyDescent="0.25">
      <c r="A197" s="1">
        <f t="shared" si="2"/>
        <v>185</v>
      </c>
      <c r="B197" s="116">
        <f>'Initial Client Information'!B197</f>
        <v>0</v>
      </c>
      <c r="C197" s="117">
        <f>'Initial Client Information'!C197</f>
        <v>0</v>
      </c>
      <c r="D197" s="118">
        <f>'Initial Client Information'!D197</f>
        <v>0</v>
      </c>
      <c r="E197" s="130">
        <f>'Initial Client Information'!E197</f>
        <v>0</v>
      </c>
      <c r="F197" s="140"/>
      <c r="G197" s="136"/>
      <c r="H197" s="136"/>
      <c r="I197" s="142"/>
      <c r="J197" s="176">
        <f>'Discharge Information'!F197</f>
        <v>0</v>
      </c>
      <c r="K197" s="87"/>
    </row>
    <row r="198" spans="1:11" ht="60" customHeight="1" x14ac:dyDescent="0.25">
      <c r="A198" s="1">
        <f t="shared" si="2"/>
        <v>186</v>
      </c>
      <c r="B198" s="116">
        <f>'Initial Client Information'!B198</f>
        <v>0</v>
      </c>
      <c r="C198" s="117">
        <f>'Initial Client Information'!C198</f>
        <v>0</v>
      </c>
      <c r="D198" s="118">
        <f>'Initial Client Information'!D198</f>
        <v>0</v>
      </c>
      <c r="E198" s="130">
        <f>'Initial Client Information'!E198</f>
        <v>0</v>
      </c>
      <c r="F198" s="140"/>
      <c r="G198" s="136"/>
      <c r="H198" s="136"/>
      <c r="I198" s="142"/>
      <c r="J198" s="176">
        <f>'Discharge Information'!F198</f>
        <v>0</v>
      </c>
      <c r="K198" s="87"/>
    </row>
    <row r="199" spans="1:11" ht="60" customHeight="1" x14ac:dyDescent="0.25">
      <c r="A199" s="1">
        <f t="shared" si="2"/>
        <v>187</v>
      </c>
      <c r="B199" s="116">
        <f>'Initial Client Information'!B199</f>
        <v>0</v>
      </c>
      <c r="C199" s="117">
        <f>'Initial Client Information'!C199</f>
        <v>0</v>
      </c>
      <c r="D199" s="118">
        <f>'Initial Client Information'!D199</f>
        <v>0</v>
      </c>
      <c r="E199" s="130">
        <f>'Initial Client Information'!E199</f>
        <v>0</v>
      </c>
      <c r="F199" s="140"/>
      <c r="G199" s="136"/>
      <c r="H199" s="136"/>
      <c r="I199" s="142"/>
      <c r="J199" s="176">
        <f>'Discharge Information'!F199</f>
        <v>0</v>
      </c>
      <c r="K199" s="87"/>
    </row>
    <row r="200" spans="1:11" ht="60" customHeight="1" x14ac:dyDescent="0.25">
      <c r="A200" s="1">
        <f t="shared" si="2"/>
        <v>188</v>
      </c>
      <c r="B200" s="116">
        <f>'Initial Client Information'!B200</f>
        <v>0</v>
      </c>
      <c r="C200" s="117">
        <f>'Initial Client Information'!C200</f>
        <v>0</v>
      </c>
      <c r="D200" s="118">
        <f>'Initial Client Information'!D200</f>
        <v>0</v>
      </c>
      <c r="E200" s="130">
        <f>'Initial Client Information'!E200</f>
        <v>0</v>
      </c>
      <c r="F200" s="140"/>
      <c r="G200" s="136"/>
      <c r="H200" s="136"/>
      <c r="I200" s="142"/>
      <c r="J200" s="176">
        <f>'Discharge Information'!F200</f>
        <v>0</v>
      </c>
      <c r="K200" s="87"/>
    </row>
    <row r="201" spans="1:11" ht="60" customHeight="1" x14ac:dyDescent="0.25">
      <c r="A201" s="1">
        <f t="shared" si="2"/>
        <v>189</v>
      </c>
      <c r="B201" s="116">
        <f>'Initial Client Information'!B201</f>
        <v>0</v>
      </c>
      <c r="C201" s="117">
        <f>'Initial Client Information'!C201</f>
        <v>0</v>
      </c>
      <c r="D201" s="118">
        <f>'Initial Client Information'!D201</f>
        <v>0</v>
      </c>
      <c r="E201" s="130">
        <f>'Initial Client Information'!E201</f>
        <v>0</v>
      </c>
      <c r="F201" s="140"/>
      <c r="G201" s="136"/>
      <c r="H201" s="136"/>
      <c r="I201" s="142"/>
      <c r="J201" s="176">
        <f>'Discharge Information'!F201</f>
        <v>0</v>
      </c>
      <c r="K201" s="87"/>
    </row>
    <row r="202" spans="1:11" ht="60" customHeight="1" x14ac:dyDescent="0.25">
      <c r="A202" s="1">
        <f t="shared" si="2"/>
        <v>190</v>
      </c>
      <c r="B202" s="116">
        <f>'Initial Client Information'!B202</f>
        <v>0</v>
      </c>
      <c r="C202" s="117">
        <f>'Initial Client Information'!C202</f>
        <v>0</v>
      </c>
      <c r="D202" s="118">
        <f>'Initial Client Information'!D202</f>
        <v>0</v>
      </c>
      <c r="E202" s="130">
        <f>'Initial Client Information'!E202</f>
        <v>0</v>
      </c>
      <c r="F202" s="140"/>
      <c r="G202" s="136"/>
      <c r="H202" s="136"/>
      <c r="I202" s="142"/>
      <c r="J202" s="176">
        <f>'Discharge Information'!F202</f>
        <v>0</v>
      </c>
      <c r="K202" s="87"/>
    </row>
    <row r="203" spans="1:11" ht="60" customHeight="1" x14ac:dyDescent="0.25">
      <c r="A203" s="1">
        <f t="shared" si="2"/>
        <v>191</v>
      </c>
      <c r="B203" s="116">
        <f>'Initial Client Information'!B203</f>
        <v>0</v>
      </c>
      <c r="C203" s="117">
        <f>'Initial Client Information'!C203</f>
        <v>0</v>
      </c>
      <c r="D203" s="118">
        <f>'Initial Client Information'!D203</f>
        <v>0</v>
      </c>
      <c r="E203" s="130">
        <f>'Initial Client Information'!E203</f>
        <v>0</v>
      </c>
      <c r="F203" s="140"/>
      <c r="G203" s="136"/>
      <c r="H203" s="136"/>
      <c r="I203" s="142"/>
      <c r="J203" s="176">
        <f>'Discharge Information'!F203</f>
        <v>0</v>
      </c>
      <c r="K203" s="87"/>
    </row>
    <row r="204" spans="1:11" ht="60" customHeight="1" x14ac:dyDescent="0.25">
      <c r="A204" s="1">
        <f t="shared" si="2"/>
        <v>192</v>
      </c>
      <c r="B204" s="116">
        <f>'Initial Client Information'!B204</f>
        <v>0</v>
      </c>
      <c r="C204" s="117">
        <f>'Initial Client Information'!C204</f>
        <v>0</v>
      </c>
      <c r="D204" s="118">
        <f>'Initial Client Information'!D204</f>
        <v>0</v>
      </c>
      <c r="E204" s="130">
        <f>'Initial Client Information'!E204</f>
        <v>0</v>
      </c>
      <c r="F204" s="140"/>
      <c r="G204" s="136"/>
      <c r="H204" s="136"/>
      <c r="I204" s="142"/>
      <c r="J204" s="176">
        <f>'Discharge Information'!F204</f>
        <v>0</v>
      </c>
      <c r="K204" s="87"/>
    </row>
    <row r="205" spans="1:11" ht="60" customHeight="1" x14ac:dyDescent="0.25">
      <c r="A205" s="1">
        <f t="shared" si="2"/>
        <v>193</v>
      </c>
      <c r="B205" s="116">
        <f>'Initial Client Information'!B205</f>
        <v>0</v>
      </c>
      <c r="C205" s="117">
        <f>'Initial Client Information'!C205</f>
        <v>0</v>
      </c>
      <c r="D205" s="118">
        <f>'Initial Client Information'!D205</f>
        <v>0</v>
      </c>
      <c r="E205" s="130">
        <f>'Initial Client Information'!E205</f>
        <v>0</v>
      </c>
      <c r="F205" s="140"/>
      <c r="G205" s="136"/>
      <c r="H205" s="136"/>
      <c r="I205" s="142"/>
      <c r="J205" s="176">
        <f>'Discharge Information'!F205</f>
        <v>0</v>
      </c>
      <c r="K205" s="87"/>
    </row>
    <row r="206" spans="1:11" ht="60" customHeight="1" x14ac:dyDescent="0.25">
      <c r="A206" s="1">
        <f t="shared" ref="A206:A269" si="3">ROW(A194)</f>
        <v>194</v>
      </c>
      <c r="B206" s="116">
        <f>'Initial Client Information'!B206</f>
        <v>0</v>
      </c>
      <c r="C206" s="117">
        <f>'Initial Client Information'!C206</f>
        <v>0</v>
      </c>
      <c r="D206" s="118">
        <f>'Initial Client Information'!D206</f>
        <v>0</v>
      </c>
      <c r="E206" s="130">
        <f>'Initial Client Information'!E206</f>
        <v>0</v>
      </c>
      <c r="F206" s="140"/>
      <c r="G206" s="136"/>
      <c r="H206" s="136"/>
      <c r="I206" s="142"/>
      <c r="J206" s="176">
        <f>'Discharge Information'!F206</f>
        <v>0</v>
      </c>
      <c r="K206" s="87"/>
    </row>
    <row r="207" spans="1:11" ht="60" customHeight="1" x14ac:dyDescent="0.25">
      <c r="A207" s="1">
        <f t="shared" si="3"/>
        <v>195</v>
      </c>
      <c r="B207" s="116">
        <f>'Initial Client Information'!B207</f>
        <v>0</v>
      </c>
      <c r="C207" s="117">
        <f>'Initial Client Information'!C207</f>
        <v>0</v>
      </c>
      <c r="D207" s="118">
        <f>'Initial Client Information'!D207</f>
        <v>0</v>
      </c>
      <c r="E207" s="130">
        <f>'Initial Client Information'!E207</f>
        <v>0</v>
      </c>
      <c r="F207" s="140"/>
      <c r="G207" s="136"/>
      <c r="H207" s="136"/>
      <c r="I207" s="142"/>
      <c r="J207" s="176">
        <f>'Discharge Information'!F207</f>
        <v>0</v>
      </c>
      <c r="K207" s="87"/>
    </row>
    <row r="208" spans="1:11" ht="60" customHeight="1" x14ac:dyDescent="0.25">
      <c r="A208" s="1">
        <f t="shared" si="3"/>
        <v>196</v>
      </c>
      <c r="B208" s="116">
        <f>'Initial Client Information'!B208</f>
        <v>0</v>
      </c>
      <c r="C208" s="117">
        <f>'Initial Client Information'!C208</f>
        <v>0</v>
      </c>
      <c r="D208" s="118">
        <f>'Initial Client Information'!D208</f>
        <v>0</v>
      </c>
      <c r="E208" s="130">
        <f>'Initial Client Information'!E208</f>
        <v>0</v>
      </c>
      <c r="F208" s="140"/>
      <c r="G208" s="136"/>
      <c r="H208" s="136"/>
      <c r="I208" s="142"/>
      <c r="J208" s="176">
        <f>'Discharge Information'!F208</f>
        <v>0</v>
      </c>
      <c r="K208" s="87"/>
    </row>
    <row r="209" spans="1:11" ht="60" customHeight="1" x14ac:dyDescent="0.25">
      <c r="A209" s="1">
        <f t="shared" si="3"/>
        <v>197</v>
      </c>
      <c r="B209" s="116">
        <f>'Initial Client Information'!B209</f>
        <v>0</v>
      </c>
      <c r="C209" s="117">
        <f>'Initial Client Information'!C209</f>
        <v>0</v>
      </c>
      <c r="D209" s="118">
        <f>'Initial Client Information'!D209</f>
        <v>0</v>
      </c>
      <c r="E209" s="130">
        <f>'Initial Client Information'!E209</f>
        <v>0</v>
      </c>
      <c r="F209" s="140"/>
      <c r="G209" s="136"/>
      <c r="H209" s="136"/>
      <c r="I209" s="142"/>
      <c r="J209" s="176">
        <f>'Discharge Information'!F209</f>
        <v>0</v>
      </c>
      <c r="K209" s="87"/>
    </row>
    <row r="210" spans="1:11" ht="60" customHeight="1" x14ac:dyDescent="0.25">
      <c r="A210" s="1">
        <f t="shared" si="3"/>
        <v>198</v>
      </c>
      <c r="B210" s="116">
        <f>'Initial Client Information'!B210</f>
        <v>0</v>
      </c>
      <c r="C210" s="117">
        <f>'Initial Client Information'!C210</f>
        <v>0</v>
      </c>
      <c r="D210" s="118">
        <f>'Initial Client Information'!D210</f>
        <v>0</v>
      </c>
      <c r="E210" s="130">
        <f>'Initial Client Information'!E210</f>
        <v>0</v>
      </c>
      <c r="F210" s="140"/>
      <c r="G210" s="136"/>
      <c r="H210" s="136"/>
      <c r="I210" s="142"/>
      <c r="J210" s="176">
        <f>'Discharge Information'!F210</f>
        <v>0</v>
      </c>
      <c r="K210" s="87"/>
    </row>
    <row r="211" spans="1:11" ht="60" customHeight="1" x14ac:dyDescent="0.25">
      <c r="A211" s="1">
        <f t="shared" si="3"/>
        <v>199</v>
      </c>
      <c r="B211" s="116">
        <f>'Initial Client Information'!B211</f>
        <v>0</v>
      </c>
      <c r="C211" s="117">
        <f>'Initial Client Information'!C211</f>
        <v>0</v>
      </c>
      <c r="D211" s="118">
        <f>'Initial Client Information'!D211</f>
        <v>0</v>
      </c>
      <c r="E211" s="130">
        <f>'Initial Client Information'!E211</f>
        <v>0</v>
      </c>
      <c r="F211" s="140"/>
      <c r="G211" s="136"/>
      <c r="H211" s="136"/>
      <c r="I211" s="142"/>
      <c r="J211" s="176">
        <f>'Discharge Information'!F211</f>
        <v>0</v>
      </c>
      <c r="K211" s="87"/>
    </row>
    <row r="212" spans="1:11" ht="60" customHeight="1" x14ac:dyDescent="0.25">
      <c r="A212" s="1">
        <f t="shared" si="3"/>
        <v>200</v>
      </c>
      <c r="B212" s="116">
        <f>'Initial Client Information'!B212</f>
        <v>0</v>
      </c>
      <c r="C212" s="117">
        <f>'Initial Client Information'!C212</f>
        <v>0</v>
      </c>
      <c r="D212" s="118">
        <f>'Initial Client Information'!D212</f>
        <v>0</v>
      </c>
      <c r="E212" s="130">
        <f>'Initial Client Information'!E212</f>
        <v>0</v>
      </c>
      <c r="F212" s="140"/>
      <c r="G212" s="136"/>
      <c r="H212" s="136"/>
      <c r="I212" s="142"/>
      <c r="J212" s="176">
        <f>'Discharge Information'!F212</f>
        <v>0</v>
      </c>
      <c r="K212" s="87"/>
    </row>
    <row r="213" spans="1:11" ht="60" customHeight="1" x14ac:dyDescent="0.25">
      <c r="A213" s="1">
        <f t="shared" si="3"/>
        <v>201</v>
      </c>
      <c r="B213" s="116">
        <f>'Initial Client Information'!B213</f>
        <v>0</v>
      </c>
      <c r="C213" s="117">
        <f>'Initial Client Information'!C213</f>
        <v>0</v>
      </c>
      <c r="D213" s="118">
        <f>'Initial Client Information'!D213</f>
        <v>0</v>
      </c>
      <c r="E213" s="130">
        <f>'Initial Client Information'!E213</f>
        <v>0</v>
      </c>
      <c r="F213" s="140"/>
      <c r="G213" s="136"/>
      <c r="H213" s="136"/>
      <c r="I213" s="142"/>
      <c r="J213" s="176">
        <f>'Discharge Information'!F213</f>
        <v>0</v>
      </c>
      <c r="K213" s="87"/>
    </row>
    <row r="214" spans="1:11" ht="60" customHeight="1" x14ac:dyDescent="0.25">
      <c r="A214" s="1">
        <f t="shared" si="3"/>
        <v>202</v>
      </c>
      <c r="B214" s="116">
        <f>'Initial Client Information'!B214</f>
        <v>0</v>
      </c>
      <c r="C214" s="117">
        <f>'Initial Client Information'!C214</f>
        <v>0</v>
      </c>
      <c r="D214" s="118">
        <f>'Initial Client Information'!D214</f>
        <v>0</v>
      </c>
      <c r="E214" s="130">
        <f>'Initial Client Information'!E214</f>
        <v>0</v>
      </c>
      <c r="F214" s="140"/>
      <c r="G214" s="136"/>
      <c r="H214" s="136"/>
      <c r="I214" s="142"/>
      <c r="J214" s="176">
        <f>'Discharge Information'!F214</f>
        <v>0</v>
      </c>
      <c r="K214" s="87"/>
    </row>
    <row r="215" spans="1:11" ht="60" customHeight="1" x14ac:dyDescent="0.25">
      <c r="A215" s="1">
        <f t="shared" si="3"/>
        <v>203</v>
      </c>
      <c r="B215" s="116">
        <f>'Initial Client Information'!B215</f>
        <v>0</v>
      </c>
      <c r="C215" s="117">
        <f>'Initial Client Information'!C215</f>
        <v>0</v>
      </c>
      <c r="D215" s="118">
        <f>'Initial Client Information'!D215</f>
        <v>0</v>
      </c>
      <c r="E215" s="130">
        <f>'Initial Client Information'!E215</f>
        <v>0</v>
      </c>
      <c r="F215" s="140"/>
      <c r="G215" s="136"/>
      <c r="H215" s="136"/>
      <c r="I215" s="142"/>
      <c r="J215" s="176">
        <f>'Discharge Information'!F215</f>
        <v>0</v>
      </c>
      <c r="K215" s="87"/>
    </row>
    <row r="216" spans="1:11" ht="60" customHeight="1" x14ac:dyDescent="0.25">
      <c r="A216" s="1">
        <f t="shared" si="3"/>
        <v>204</v>
      </c>
      <c r="B216" s="116">
        <f>'Initial Client Information'!B216</f>
        <v>0</v>
      </c>
      <c r="C216" s="117">
        <f>'Initial Client Information'!C216</f>
        <v>0</v>
      </c>
      <c r="D216" s="118">
        <f>'Initial Client Information'!D216</f>
        <v>0</v>
      </c>
      <c r="E216" s="130">
        <f>'Initial Client Information'!E216</f>
        <v>0</v>
      </c>
      <c r="F216" s="140"/>
      <c r="G216" s="136"/>
      <c r="H216" s="136"/>
      <c r="I216" s="142"/>
      <c r="J216" s="176">
        <f>'Discharge Information'!F216</f>
        <v>0</v>
      </c>
      <c r="K216" s="87"/>
    </row>
    <row r="217" spans="1:11" ht="60" customHeight="1" x14ac:dyDescent="0.25">
      <c r="A217" s="1">
        <f t="shared" si="3"/>
        <v>205</v>
      </c>
      <c r="B217" s="116">
        <f>'Initial Client Information'!B217</f>
        <v>0</v>
      </c>
      <c r="C217" s="117">
        <f>'Initial Client Information'!C217</f>
        <v>0</v>
      </c>
      <c r="D217" s="118">
        <f>'Initial Client Information'!D217</f>
        <v>0</v>
      </c>
      <c r="E217" s="130">
        <f>'Initial Client Information'!E217</f>
        <v>0</v>
      </c>
      <c r="F217" s="140"/>
      <c r="G217" s="136"/>
      <c r="H217" s="136"/>
      <c r="I217" s="142"/>
      <c r="J217" s="176">
        <f>'Discharge Information'!F217</f>
        <v>0</v>
      </c>
      <c r="K217" s="87"/>
    </row>
    <row r="218" spans="1:11" ht="60" customHeight="1" x14ac:dyDescent="0.25">
      <c r="A218" s="1">
        <f t="shared" si="3"/>
        <v>206</v>
      </c>
      <c r="B218" s="116">
        <f>'Initial Client Information'!B218</f>
        <v>0</v>
      </c>
      <c r="C218" s="117">
        <f>'Initial Client Information'!C218</f>
        <v>0</v>
      </c>
      <c r="D218" s="118">
        <f>'Initial Client Information'!D218</f>
        <v>0</v>
      </c>
      <c r="E218" s="130">
        <f>'Initial Client Information'!E218</f>
        <v>0</v>
      </c>
      <c r="F218" s="140"/>
      <c r="G218" s="136"/>
      <c r="H218" s="136"/>
      <c r="I218" s="142"/>
      <c r="J218" s="176">
        <f>'Discharge Information'!F218</f>
        <v>0</v>
      </c>
      <c r="K218" s="87"/>
    </row>
    <row r="219" spans="1:11" ht="60" customHeight="1" x14ac:dyDescent="0.25">
      <c r="A219" s="1">
        <f t="shared" si="3"/>
        <v>207</v>
      </c>
      <c r="B219" s="116">
        <f>'Initial Client Information'!B219</f>
        <v>0</v>
      </c>
      <c r="C219" s="117">
        <f>'Initial Client Information'!C219</f>
        <v>0</v>
      </c>
      <c r="D219" s="118">
        <f>'Initial Client Information'!D219</f>
        <v>0</v>
      </c>
      <c r="E219" s="130">
        <f>'Initial Client Information'!E219</f>
        <v>0</v>
      </c>
      <c r="F219" s="140"/>
      <c r="G219" s="136"/>
      <c r="H219" s="136"/>
      <c r="I219" s="142"/>
      <c r="J219" s="176">
        <f>'Discharge Information'!F219</f>
        <v>0</v>
      </c>
      <c r="K219" s="87"/>
    </row>
    <row r="220" spans="1:11" ht="60" customHeight="1" x14ac:dyDescent="0.25">
      <c r="A220" s="1">
        <f t="shared" si="3"/>
        <v>208</v>
      </c>
      <c r="B220" s="116">
        <f>'Initial Client Information'!B220</f>
        <v>0</v>
      </c>
      <c r="C220" s="117">
        <f>'Initial Client Information'!C220</f>
        <v>0</v>
      </c>
      <c r="D220" s="118">
        <f>'Initial Client Information'!D220</f>
        <v>0</v>
      </c>
      <c r="E220" s="130">
        <f>'Initial Client Information'!E220</f>
        <v>0</v>
      </c>
      <c r="F220" s="140"/>
      <c r="G220" s="136"/>
      <c r="H220" s="136"/>
      <c r="I220" s="142"/>
      <c r="J220" s="176">
        <f>'Discharge Information'!F220</f>
        <v>0</v>
      </c>
      <c r="K220" s="87"/>
    </row>
    <row r="221" spans="1:11" ht="60" customHeight="1" x14ac:dyDescent="0.25">
      <c r="A221" s="1">
        <f t="shared" si="3"/>
        <v>209</v>
      </c>
      <c r="B221" s="116">
        <f>'Initial Client Information'!B221</f>
        <v>0</v>
      </c>
      <c r="C221" s="117">
        <f>'Initial Client Information'!C221</f>
        <v>0</v>
      </c>
      <c r="D221" s="118">
        <f>'Initial Client Information'!D221</f>
        <v>0</v>
      </c>
      <c r="E221" s="130">
        <f>'Initial Client Information'!E221</f>
        <v>0</v>
      </c>
      <c r="F221" s="140"/>
      <c r="G221" s="136"/>
      <c r="H221" s="136"/>
      <c r="I221" s="142"/>
      <c r="J221" s="176">
        <f>'Discharge Information'!F221</f>
        <v>0</v>
      </c>
      <c r="K221" s="87"/>
    </row>
    <row r="222" spans="1:11" ht="60" customHeight="1" x14ac:dyDescent="0.25">
      <c r="A222" s="1">
        <f t="shared" si="3"/>
        <v>210</v>
      </c>
      <c r="B222" s="116">
        <f>'Initial Client Information'!B222</f>
        <v>0</v>
      </c>
      <c r="C222" s="117">
        <f>'Initial Client Information'!C222</f>
        <v>0</v>
      </c>
      <c r="D222" s="118">
        <f>'Initial Client Information'!D222</f>
        <v>0</v>
      </c>
      <c r="E222" s="130">
        <f>'Initial Client Information'!E222</f>
        <v>0</v>
      </c>
      <c r="F222" s="140"/>
      <c r="G222" s="136"/>
      <c r="H222" s="136"/>
      <c r="I222" s="142"/>
      <c r="J222" s="176">
        <f>'Discharge Information'!F222</f>
        <v>0</v>
      </c>
      <c r="K222" s="87"/>
    </row>
    <row r="223" spans="1:11" ht="60" customHeight="1" x14ac:dyDescent="0.25">
      <c r="A223" s="1">
        <f t="shared" si="3"/>
        <v>211</v>
      </c>
      <c r="B223" s="116">
        <f>'Initial Client Information'!B223</f>
        <v>0</v>
      </c>
      <c r="C223" s="117">
        <f>'Initial Client Information'!C223</f>
        <v>0</v>
      </c>
      <c r="D223" s="118">
        <f>'Initial Client Information'!D223</f>
        <v>0</v>
      </c>
      <c r="E223" s="130">
        <f>'Initial Client Information'!E223</f>
        <v>0</v>
      </c>
      <c r="F223" s="140"/>
      <c r="G223" s="136"/>
      <c r="H223" s="136"/>
      <c r="I223" s="142"/>
      <c r="J223" s="176">
        <f>'Discharge Information'!F223</f>
        <v>0</v>
      </c>
      <c r="K223" s="87"/>
    </row>
    <row r="224" spans="1:11" ht="60" customHeight="1" x14ac:dyDescent="0.25">
      <c r="A224" s="1">
        <f t="shared" si="3"/>
        <v>212</v>
      </c>
      <c r="B224" s="116">
        <f>'Initial Client Information'!B224</f>
        <v>0</v>
      </c>
      <c r="C224" s="117">
        <f>'Initial Client Information'!C224</f>
        <v>0</v>
      </c>
      <c r="D224" s="118">
        <f>'Initial Client Information'!D224</f>
        <v>0</v>
      </c>
      <c r="E224" s="130">
        <f>'Initial Client Information'!E224</f>
        <v>0</v>
      </c>
      <c r="F224" s="140"/>
      <c r="G224" s="136"/>
      <c r="H224" s="136"/>
      <c r="I224" s="142"/>
      <c r="J224" s="176">
        <f>'Discharge Information'!F224</f>
        <v>0</v>
      </c>
      <c r="K224" s="87"/>
    </row>
    <row r="225" spans="1:11" ht="60" customHeight="1" x14ac:dyDescent="0.25">
      <c r="A225" s="1">
        <f t="shared" si="3"/>
        <v>213</v>
      </c>
      <c r="B225" s="116">
        <f>'Initial Client Information'!B225</f>
        <v>0</v>
      </c>
      <c r="C225" s="117">
        <f>'Initial Client Information'!C225</f>
        <v>0</v>
      </c>
      <c r="D225" s="118">
        <f>'Initial Client Information'!D225</f>
        <v>0</v>
      </c>
      <c r="E225" s="130">
        <f>'Initial Client Information'!E225</f>
        <v>0</v>
      </c>
      <c r="F225" s="140"/>
      <c r="G225" s="136"/>
      <c r="H225" s="136"/>
      <c r="I225" s="142"/>
      <c r="J225" s="176">
        <f>'Discharge Information'!F225</f>
        <v>0</v>
      </c>
      <c r="K225" s="87"/>
    </row>
    <row r="226" spans="1:11" ht="60" customHeight="1" x14ac:dyDescent="0.25">
      <c r="A226" s="1">
        <f t="shared" si="3"/>
        <v>214</v>
      </c>
      <c r="B226" s="116">
        <f>'Initial Client Information'!B226</f>
        <v>0</v>
      </c>
      <c r="C226" s="117">
        <f>'Initial Client Information'!C226</f>
        <v>0</v>
      </c>
      <c r="D226" s="118">
        <f>'Initial Client Information'!D226</f>
        <v>0</v>
      </c>
      <c r="E226" s="130">
        <f>'Initial Client Information'!E226</f>
        <v>0</v>
      </c>
      <c r="F226" s="140"/>
      <c r="G226" s="136"/>
      <c r="H226" s="136"/>
      <c r="I226" s="142"/>
      <c r="J226" s="176">
        <f>'Discharge Information'!F226</f>
        <v>0</v>
      </c>
      <c r="K226" s="87"/>
    </row>
    <row r="227" spans="1:11" ht="60" customHeight="1" x14ac:dyDescent="0.25">
      <c r="A227" s="1">
        <f t="shared" si="3"/>
        <v>215</v>
      </c>
      <c r="B227" s="116">
        <f>'Initial Client Information'!B227</f>
        <v>0</v>
      </c>
      <c r="C227" s="117">
        <f>'Initial Client Information'!C227</f>
        <v>0</v>
      </c>
      <c r="D227" s="118">
        <f>'Initial Client Information'!D227</f>
        <v>0</v>
      </c>
      <c r="E227" s="130">
        <f>'Initial Client Information'!E227</f>
        <v>0</v>
      </c>
      <c r="F227" s="140"/>
      <c r="G227" s="136"/>
      <c r="H227" s="136"/>
      <c r="I227" s="142"/>
      <c r="J227" s="176">
        <f>'Discharge Information'!F227</f>
        <v>0</v>
      </c>
      <c r="K227" s="87"/>
    </row>
    <row r="228" spans="1:11" ht="60" customHeight="1" x14ac:dyDescent="0.25">
      <c r="A228" s="1">
        <f t="shared" si="3"/>
        <v>216</v>
      </c>
      <c r="B228" s="116">
        <f>'Initial Client Information'!B228</f>
        <v>0</v>
      </c>
      <c r="C228" s="117">
        <f>'Initial Client Information'!C228</f>
        <v>0</v>
      </c>
      <c r="D228" s="118">
        <f>'Initial Client Information'!D228</f>
        <v>0</v>
      </c>
      <c r="E228" s="130">
        <f>'Initial Client Information'!E228</f>
        <v>0</v>
      </c>
      <c r="F228" s="140"/>
      <c r="G228" s="136"/>
      <c r="H228" s="136"/>
      <c r="I228" s="142"/>
      <c r="J228" s="176">
        <f>'Discharge Information'!F228</f>
        <v>0</v>
      </c>
      <c r="K228" s="87"/>
    </row>
    <row r="229" spans="1:11" ht="60" customHeight="1" x14ac:dyDescent="0.25">
      <c r="A229" s="1">
        <f t="shared" si="3"/>
        <v>217</v>
      </c>
      <c r="B229" s="116">
        <f>'Initial Client Information'!B229</f>
        <v>0</v>
      </c>
      <c r="C229" s="117">
        <f>'Initial Client Information'!C229</f>
        <v>0</v>
      </c>
      <c r="D229" s="118">
        <f>'Initial Client Information'!D229</f>
        <v>0</v>
      </c>
      <c r="E229" s="130">
        <f>'Initial Client Information'!E229</f>
        <v>0</v>
      </c>
      <c r="F229" s="140"/>
      <c r="G229" s="136"/>
      <c r="H229" s="136"/>
      <c r="I229" s="142"/>
      <c r="J229" s="176">
        <f>'Discharge Information'!F229</f>
        <v>0</v>
      </c>
      <c r="K229" s="87"/>
    </row>
    <row r="230" spans="1:11" ht="60" customHeight="1" x14ac:dyDescent="0.25">
      <c r="A230" s="1">
        <f t="shared" si="3"/>
        <v>218</v>
      </c>
      <c r="B230" s="116">
        <f>'Initial Client Information'!B230</f>
        <v>0</v>
      </c>
      <c r="C230" s="117">
        <f>'Initial Client Information'!C230</f>
        <v>0</v>
      </c>
      <c r="D230" s="118">
        <f>'Initial Client Information'!D230</f>
        <v>0</v>
      </c>
      <c r="E230" s="130">
        <f>'Initial Client Information'!E230</f>
        <v>0</v>
      </c>
      <c r="F230" s="140"/>
      <c r="G230" s="136"/>
      <c r="H230" s="136"/>
      <c r="I230" s="142"/>
      <c r="J230" s="176">
        <f>'Discharge Information'!F230</f>
        <v>0</v>
      </c>
      <c r="K230" s="87"/>
    </row>
    <row r="231" spans="1:11" ht="60" customHeight="1" x14ac:dyDescent="0.25">
      <c r="A231" s="1">
        <f t="shared" si="3"/>
        <v>219</v>
      </c>
      <c r="B231" s="116">
        <f>'Initial Client Information'!B231</f>
        <v>0</v>
      </c>
      <c r="C231" s="117">
        <f>'Initial Client Information'!C231</f>
        <v>0</v>
      </c>
      <c r="D231" s="118">
        <f>'Initial Client Information'!D231</f>
        <v>0</v>
      </c>
      <c r="E231" s="130">
        <f>'Initial Client Information'!E231</f>
        <v>0</v>
      </c>
      <c r="F231" s="140"/>
      <c r="G231" s="136"/>
      <c r="H231" s="136"/>
      <c r="I231" s="142"/>
      <c r="J231" s="176">
        <f>'Discharge Information'!F231</f>
        <v>0</v>
      </c>
      <c r="K231" s="87"/>
    </row>
    <row r="232" spans="1:11" ht="60" customHeight="1" x14ac:dyDescent="0.25">
      <c r="A232" s="1">
        <f t="shared" si="3"/>
        <v>220</v>
      </c>
      <c r="B232" s="116">
        <f>'Initial Client Information'!B232</f>
        <v>0</v>
      </c>
      <c r="C232" s="117">
        <f>'Initial Client Information'!C232</f>
        <v>0</v>
      </c>
      <c r="D232" s="118">
        <f>'Initial Client Information'!D232</f>
        <v>0</v>
      </c>
      <c r="E232" s="130">
        <f>'Initial Client Information'!E232</f>
        <v>0</v>
      </c>
      <c r="F232" s="140"/>
      <c r="G232" s="136"/>
      <c r="H232" s="136"/>
      <c r="I232" s="142"/>
      <c r="J232" s="176">
        <f>'Discharge Information'!F232</f>
        <v>0</v>
      </c>
      <c r="K232" s="87"/>
    </row>
    <row r="233" spans="1:11" ht="60" customHeight="1" x14ac:dyDescent="0.25">
      <c r="A233" s="1">
        <f t="shared" si="3"/>
        <v>221</v>
      </c>
      <c r="B233" s="116">
        <f>'Initial Client Information'!B233</f>
        <v>0</v>
      </c>
      <c r="C233" s="117">
        <f>'Initial Client Information'!C233</f>
        <v>0</v>
      </c>
      <c r="D233" s="118">
        <f>'Initial Client Information'!D233</f>
        <v>0</v>
      </c>
      <c r="E233" s="130">
        <f>'Initial Client Information'!E233</f>
        <v>0</v>
      </c>
      <c r="F233" s="140"/>
      <c r="G233" s="136"/>
      <c r="H233" s="136"/>
      <c r="I233" s="142"/>
      <c r="J233" s="176">
        <f>'Discharge Information'!F233</f>
        <v>0</v>
      </c>
      <c r="K233" s="87"/>
    </row>
    <row r="234" spans="1:11" ht="60" customHeight="1" x14ac:dyDescent="0.25">
      <c r="A234" s="1">
        <f t="shared" si="3"/>
        <v>222</v>
      </c>
      <c r="B234" s="116">
        <f>'Initial Client Information'!B234</f>
        <v>0</v>
      </c>
      <c r="C234" s="117">
        <f>'Initial Client Information'!C234</f>
        <v>0</v>
      </c>
      <c r="D234" s="118">
        <f>'Initial Client Information'!D234</f>
        <v>0</v>
      </c>
      <c r="E234" s="130">
        <f>'Initial Client Information'!E234</f>
        <v>0</v>
      </c>
      <c r="F234" s="140"/>
      <c r="G234" s="136"/>
      <c r="H234" s="136"/>
      <c r="I234" s="142"/>
      <c r="J234" s="176">
        <f>'Discharge Information'!F234</f>
        <v>0</v>
      </c>
      <c r="K234" s="87"/>
    </row>
    <row r="235" spans="1:11" ht="60" customHeight="1" x14ac:dyDescent="0.25">
      <c r="A235" s="1">
        <f t="shared" si="3"/>
        <v>223</v>
      </c>
      <c r="B235" s="116">
        <f>'Initial Client Information'!B235</f>
        <v>0</v>
      </c>
      <c r="C235" s="117">
        <f>'Initial Client Information'!C235</f>
        <v>0</v>
      </c>
      <c r="D235" s="118">
        <f>'Initial Client Information'!D235</f>
        <v>0</v>
      </c>
      <c r="E235" s="130">
        <f>'Initial Client Information'!E235</f>
        <v>0</v>
      </c>
      <c r="F235" s="140"/>
      <c r="G235" s="136"/>
      <c r="H235" s="136"/>
      <c r="I235" s="142"/>
      <c r="J235" s="176">
        <f>'Discharge Information'!F235</f>
        <v>0</v>
      </c>
      <c r="K235" s="87"/>
    </row>
    <row r="236" spans="1:11" ht="60" customHeight="1" x14ac:dyDescent="0.25">
      <c r="A236" s="1">
        <f t="shared" si="3"/>
        <v>224</v>
      </c>
      <c r="B236" s="116">
        <f>'Initial Client Information'!B236</f>
        <v>0</v>
      </c>
      <c r="C236" s="117">
        <f>'Initial Client Information'!C236</f>
        <v>0</v>
      </c>
      <c r="D236" s="118">
        <f>'Initial Client Information'!D236</f>
        <v>0</v>
      </c>
      <c r="E236" s="130">
        <f>'Initial Client Information'!E236</f>
        <v>0</v>
      </c>
      <c r="F236" s="140"/>
      <c r="G236" s="136"/>
      <c r="H236" s="136"/>
      <c r="I236" s="142"/>
      <c r="J236" s="176">
        <f>'Discharge Information'!F236</f>
        <v>0</v>
      </c>
      <c r="K236" s="87"/>
    </row>
    <row r="237" spans="1:11" ht="60" customHeight="1" x14ac:dyDescent="0.25">
      <c r="A237" s="1">
        <f t="shared" si="3"/>
        <v>225</v>
      </c>
      <c r="B237" s="116">
        <f>'Initial Client Information'!B237</f>
        <v>0</v>
      </c>
      <c r="C237" s="117">
        <f>'Initial Client Information'!C237</f>
        <v>0</v>
      </c>
      <c r="D237" s="118">
        <f>'Initial Client Information'!D237</f>
        <v>0</v>
      </c>
      <c r="E237" s="130">
        <f>'Initial Client Information'!E237</f>
        <v>0</v>
      </c>
      <c r="F237" s="140"/>
      <c r="G237" s="136"/>
      <c r="H237" s="136"/>
      <c r="I237" s="142"/>
      <c r="J237" s="176">
        <f>'Discharge Information'!F237</f>
        <v>0</v>
      </c>
      <c r="K237" s="87"/>
    </row>
    <row r="238" spans="1:11" ht="60" customHeight="1" x14ac:dyDescent="0.25">
      <c r="A238" s="1">
        <f t="shared" si="3"/>
        <v>226</v>
      </c>
      <c r="B238" s="116">
        <f>'Initial Client Information'!B238</f>
        <v>0</v>
      </c>
      <c r="C238" s="117">
        <f>'Initial Client Information'!C238</f>
        <v>0</v>
      </c>
      <c r="D238" s="118">
        <f>'Initial Client Information'!D238</f>
        <v>0</v>
      </c>
      <c r="E238" s="130">
        <f>'Initial Client Information'!E238</f>
        <v>0</v>
      </c>
      <c r="F238" s="140"/>
      <c r="G238" s="136"/>
      <c r="H238" s="136"/>
      <c r="I238" s="142"/>
      <c r="J238" s="176">
        <f>'Discharge Information'!F238</f>
        <v>0</v>
      </c>
      <c r="K238" s="87"/>
    </row>
    <row r="239" spans="1:11" ht="60" customHeight="1" x14ac:dyDescent="0.25">
      <c r="A239" s="1">
        <f t="shared" si="3"/>
        <v>227</v>
      </c>
      <c r="B239" s="116">
        <f>'Initial Client Information'!B239</f>
        <v>0</v>
      </c>
      <c r="C239" s="117">
        <f>'Initial Client Information'!C239</f>
        <v>0</v>
      </c>
      <c r="D239" s="118">
        <f>'Initial Client Information'!D239</f>
        <v>0</v>
      </c>
      <c r="E239" s="130">
        <f>'Initial Client Information'!E239</f>
        <v>0</v>
      </c>
      <c r="F239" s="140"/>
      <c r="G239" s="136"/>
      <c r="H239" s="136"/>
      <c r="I239" s="142"/>
      <c r="J239" s="176">
        <f>'Discharge Information'!F239</f>
        <v>0</v>
      </c>
      <c r="K239" s="87"/>
    </row>
    <row r="240" spans="1:11" ht="60" customHeight="1" x14ac:dyDescent="0.25">
      <c r="A240" s="1">
        <f t="shared" si="3"/>
        <v>228</v>
      </c>
      <c r="B240" s="116">
        <f>'Initial Client Information'!B240</f>
        <v>0</v>
      </c>
      <c r="C240" s="117">
        <f>'Initial Client Information'!C240</f>
        <v>0</v>
      </c>
      <c r="D240" s="118">
        <f>'Initial Client Information'!D240</f>
        <v>0</v>
      </c>
      <c r="E240" s="130">
        <f>'Initial Client Information'!E240</f>
        <v>0</v>
      </c>
      <c r="F240" s="140"/>
      <c r="G240" s="136"/>
      <c r="H240" s="136"/>
      <c r="I240" s="142"/>
      <c r="J240" s="176">
        <f>'Discharge Information'!F240</f>
        <v>0</v>
      </c>
      <c r="K240" s="87"/>
    </row>
    <row r="241" spans="1:11" ht="60" customHeight="1" x14ac:dyDescent="0.25">
      <c r="A241" s="1">
        <f t="shared" si="3"/>
        <v>229</v>
      </c>
      <c r="B241" s="116">
        <f>'Initial Client Information'!B241</f>
        <v>0</v>
      </c>
      <c r="C241" s="117">
        <f>'Initial Client Information'!C241</f>
        <v>0</v>
      </c>
      <c r="D241" s="118">
        <f>'Initial Client Information'!D241</f>
        <v>0</v>
      </c>
      <c r="E241" s="130">
        <f>'Initial Client Information'!E241</f>
        <v>0</v>
      </c>
      <c r="F241" s="140"/>
      <c r="G241" s="136"/>
      <c r="H241" s="136"/>
      <c r="I241" s="142"/>
      <c r="J241" s="176">
        <f>'Discharge Information'!F241</f>
        <v>0</v>
      </c>
      <c r="K241" s="87"/>
    </row>
    <row r="242" spans="1:11" ht="60" customHeight="1" x14ac:dyDescent="0.25">
      <c r="A242" s="1">
        <f t="shared" si="3"/>
        <v>230</v>
      </c>
      <c r="B242" s="116">
        <f>'Initial Client Information'!B242</f>
        <v>0</v>
      </c>
      <c r="C242" s="117">
        <f>'Initial Client Information'!C242</f>
        <v>0</v>
      </c>
      <c r="D242" s="118">
        <f>'Initial Client Information'!D242</f>
        <v>0</v>
      </c>
      <c r="E242" s="130">
        <f>'Initial Client Information'!E242</f>
        <v>0</v>
      </c>
      <c r="F242" s="140"/>
      <c r="G242" s="136"/>
      <c r="H242" s="136"/>
      <c r="I242" s="142"/>
      <c r="J242" s="176">
        <f>'Discharge Information'!F242</f>
        <v>0</v>
      </c>
      <c r="K242" s="87"/>
    </row>
    <row r="243" spans="1:11" ht="60" customHeight="1" x14ac:dyDescent="0.25">
      <c r="A243" s="1">
        <f t="shared" si="3"/>
        <v>231</v>
      </c>
      <c r="B243" s="116">
        <f>'Initial Client Information'!B243</f>
        <v>0</v>
      </c>
      <c r="C243" s="117">
        <f>'Initial Client Information'!C243</f>
        <v>0</v>
      </c>
      <c r="D243" s="118">
        <f>'Initial Client Information'!D243</f>
        <v>0</v>
      </c>
      <c r="E243" s="130">
        <f>'Initial Client Information'!E243</f>
        <v>0</v>
      </c>
      <c r="F243" s="140"/>
      <c r="G243" s="136"/>
      <c r="H243" s="136"/>
      <c r="I243" s="142"/>
      <c r="J243" s="176">
        <f>'Discharge Information'!F243</f>
        <v>0</v>
      </c>
      <c r="K243" s="87"/>
    </row>
    <row r="244" spans="1:11" ht="60" customHeight="1" x14ac:dyDescent="0.25">
      <c r="A244" s="1">
        <f t="shared" si="3"/>
        <v>232</v>
      </c>
      <c r="B244" s="116">
        <f>'Initial Client Information'!B244</f>
        <v>0</v>
      </c>
      <c r="C244" s="117">
        <f>'Initial Client Information'!C244</f>
        <v>0</v>
      </c>
      <c r="D244" s="118">
        <f>'Initial Client Information'!D244</f>
        <v>0</v>
      </c>
      <c r="E244" s="130">
        <f>'Initial Client Information'!E244</f>
        <v>0</v>
      </c>
      <c r="F244" s="140"/>
      <c r="G244" s="136"/>
      <c r="H244" s="136"/>
      <c r="I244" s="142"/>
      <c r="J244" s="176">
        <f>'Discharge Information'!F244</f>
        <v>0</v>
      </c>
      <c r="K244" s="87"/>
    </row>
    <row r="245" spans="1:11" ht="60" customHeight="1" x14ac:dyDescent="0.25">
      <c r="A245" s="1">
        <f t="shared" si="3"/>
        <v>233</v>
      </c>
      <c r="B245" s="116">
        <f>'Initial Client Information'!B245</f>
        <v>0</v>
      </c>
      <c r="C245" s="117">
        <f>'Initial Client Information'!C245</f>
        <v>0</v>
      </c>
      <c r="D245" s="118">
        <f>'Initial Client Information'!D245</f>
        <v>0</v>
      </c>
      <c r="E245" s="130">
        <f>'Initial Client Information'!E245</f>
        <v>0</v>
      </c>
      <c r="F245" s="140"/>
      <c r="G245" s="136"/>
      <c r="H245" s="136"/>
      <c r="I245" s="142"/>
      <c r="J245" s="176">
        <f>'Discharge Information'!F245</f>
        <v>0</v>
      </c>
      <c r="K245" s="87"/>
    </row>
    <row r="246" spans="1:11" ht="60" customHeight="1" x14ac:dyDescent="0.25">
      <c r="A246" s="1">
        <f t="shared" si="3"/>
        <v>234</v>
      </c>
      <c r="B246" s="116">
        <f>'Initial Client Information'!B246</f>
        <v>0</v>
      </c>
      <c r="C246" s="117">
        <f>'Initial Client Information'!C246</f>
        <v>0</v>
      </c>
      <c r="D246" s="118">
        <f>'Initial Client Information'!D246</f>
        <v>0</v>
      </c>
      <c r="E246" s="130">
        <f>'Initial Client Information'!E246</f>
        <v>0</v>
      </c>
      <c r="F246" s="140"/>
      <c r="G246" s="136"/>
      <c r="H246" s="136"/>
      <c r="I246" s="142"/>
      <c r="J246" s="176">
        <f>'Discharge Information'!F246</f>
        <v>0</v>
      </c>
      <c r="K246" s="87"/>
    </row>
    <row r="247" spans="1:11" ht="60" customHeight="1" x14ac:dyDescent="0.25">
      <c r="A247" s="1">
        <f t="shared" si="3"/>
        <v>235</v>
      </c>
      <c r="B247" s="116">
        <f>'Initial Client Information'!B247</f>
        <v>0</v>
      </c>
      <c r="C247" s="117">
        <f>'Initial Client Information'!C247</f>
        <v>0</v>
      </c>
      <c r="D247" s="118">
        <f>'Initial Client Information'!D247</f>
        <v>0</v>
      </c>
      <c r="E247" s="130">
        <f>'Initial Client Information'!E247</f>
        <v>0</v>
      </c>
      <c r="F247" s="140"/>
      <c r="G247" s="136"/>
      <c r="H247" s="136"/>
      <c r="I247" s="142"/>
      <c r="J247" s="176">
        <f>'Discharge Information'!F247</f>
        <v>0</v>
      </c>
      <c r="K247" s="87"/>
    </row>
    <row r="248" spans="1:11" ht="60" customHeight="1" x14ac:dyDescent="0.25">
      <c r="A248" s="1">
        <f t="shared" si="3"/>
        <v>236</v>
      </c>
      <c r="B248" s="116">
        <f>'Initial Client Information'!B248</f>
        <v>0</v>
      </c>
      <c r="C248" s="117">
        <f>'Initial Client Information'!C248</f>
        <v>0</v>
      </c>
      <c r="D248" s="118">
        <f>'Initial Client Information'!D248</f>
        <v>0</v>
      </c>
      <c r="E248" s="130">
        <f>'Initial Client Information'!E248</f>
        <v>0</v>
      </c>
      <c r="F248" s="140"/>
      <c r="G248" s="136"/>
      <c r="H248" s="136"/>
      <c r="I248" s="142"/>
      <c r="J248" s="176">
        <f>'Discharge Information'!F248</f>
        <v>0</v>
      </c>
      <c r="K248" s="87"/>
    </row>
    <row r="249" spans="1:11" ht="60" customHeight="1" x14ac:dyDescent="0.25">
      <c r="A249" s="1">
        <f t="shared" si="3"/>
        <v>237</v>
      </c>
      <c r="B249" s="116">
        <f>'Initial Client Information'!B249</f>
        <v>0</v>
      </c>
      <c r="C249" s="117">
        <f>'Initial Client Information'!C249</f>
        <v>0</v>
      </c>
      <c r="D249" s="118">
        <f>'Initial Client Information'!D249</f>
        <v>0</v>
      </c>
      <c r="E249" s="130">
        <f>'Initial Client Information'!E249</f>
        <v>0</v>
      </c>
      <c r="F249" s="140"/>
      <c r="G249" s="136"/>
      <c r="H249" s="136"/>
      <c r="I249" s="142"/>
      <c r="J249" s="176">
        <f>'Discharge Information'!F249</f>
        <v>0</v>
      </c>
      <c r="K249" s="87"/>
    </row>
    <row r="250" spans="1:11" ht="60" customHeight="1" x14ac:dyDescent="0.25">
      <c r="A250" s="1">
        <f t="shared" si="3"/>
        <v>238</v>
      </c>
      <c r="B250" s="116">
        <f>'Initial Client Information'!B250</f>
        <v>0</v>
      </c>
      <c r="C250" s="117">
        <f>'Initial Client Information'!C250</f>
        <v>0</v>
      </c>
      <c r="D250" s="118">
        <f>'Initial Client Information'!D250</f>
        <v>0</v>
      </c>
      <c r="E250" s="130">
        <f>'Initial Client Information'!E250</f>
        <v>0</v>
      </c>
      <c r="F250" s="140"/>
      <c r="G250" s="136"/>
      <c r="H250" s="136"/>
      <c r="I250" s="142"/>
      <c r="J250" s="176">
        <f>'Discharge Information'!F250</f>
        <v>0</v>
      </c>
      <c r="K250" s="87"/>
    </row>
    <row r="251" spans="1:11" ht="60" customHeight="1" x14ac:dyDescent="0.25">
      <c r="A251" s="1">
        <f t="shared" si="3"/>
        <v>239</v>
      </c>
      <c r="B251" s="116">
        <f>'Initial Client Information'!B251</f>
        <v>0</v>
      </c>
      <c r="C251" s="117">
        <f>'Initial Client Information'!C251</f>
        <v>0</v>
      </c>
      <c r="D251" s="118">
        <f>'Initial Client Information'!D251</f>
        <v>0</v>
      </c>
      <c r="E251" s="130">
        <f>'Initial Client Information'!E251</f>
        <v>0</v>
      </c>
      <c r="F251" s="140"/>
      <c r="G251" s="136"/>
      <c r="H251" s="136"/>
      <c r="I251" s="142"/>
      <c r="J251" s="176">
        <f>'Discharge Information'!F251</f>
        <v>0</v>
      </c>
      <c r="K251" s="87"/>
    </row>
    <row r="252" spans="1:11" ht="60" customHeight="1" x14ac:dyDescent="0.25">
      <c r="A252" s="1">
        <f t="shared" si="3"/>
        <v>240</v>
      </c>
      <c r="B252" s="116">
        <f>'Initial Client Information'!B252</f>
        <v>0</v>
      </c>
      <c r="C252" s="117">
        <f>'Initial Client Information'!C252</f>
        <v>0</v>
      </c>
      <c r="D252" s="118">
        <f>'Initial Client Information'!D252</f>
        <v>0</v>
      </c>
      <c r="E252" s="130">
        <f>'Initial Client Information'!E252</f>
        <v>0</v>
      </c>
      <c r="F252" s="140"/>
      <c r="G252" s="136"/>
      <c r="H252" s="136"/>
      <c r="I252" s="142"/>
      <c r="J252" s="176">
        <f>'Discharge Information'!F252</f>
        <v>0</v>
      </c>
      <c r="K252" s="87"/>
    </row>
    <row r="253" spans="1:11" ht="60" customHeight="1" x14ac:dyDescent="0.25">
      <c r="A253" s="1">
        <f t="shared" si="3"/>
        <v>241</v>
      </c>
      <c r="B253" s="116">
        <f>'Initial Client Information'!B253</f>
        <v>0</v>
      </c>
      <c r="C253" s="117">
        <f>'Initial Client Information'!C253</f>
        <v>0</v>
      </c>
      <c r="D253" s="118">
        <f>'Initial Client Information'!D253</f>
        <v>0</v>
      </c>
      <c r="E253" s="130">
        <f>'Initial Client Information'!E253</f>
        <v>0</v>
      </c>
      <c r="F253" s="140"/>
      <c r="G253" s="136"/>
      <c r="H253" s="136"/>
      <c r="I253" s="142"/>
      <c r="J253" s="176">
        <f>'Discharge Information'!F253</f>
        <v>0</v>
      </c>
      <c r="K253" s="87"/>
    </row>
    <row r="254" spans="1:11" ht="60" customHeight="1" x14ac:dyDescent="0.25">
      <c r="A254" s="1">
        <f t="shared" si="3"/>
        <v>242</v>
      </c>
      <c r="B254" s="116">
        <f>'Initial Client Information'!B254</f>
        <v>0</v>
      </c>
      <c r="C254" s="117">
        <f>'Initial Client Information'!C254</f>
        <v>0</v>
      </c>
      <c r="D254" s="118">
        <f>'Initial Client Information'!D254</f>
        <v>0</v>
      </c>
      <c r="E254" s="130">
        <f>'Initial Client Information'!E254</f>
        <v>0</v>
      </c>
      <c r="F254" s="140"/>
      <c r="G254" s="136"/>
      <c r="H254" s="136"/>
      <c r="I254" s="142"/>
      <c r="J254" s="176">
        <f>'Discharge Information'!F254</f>
        <v>0</v>
      </c>
      <c r="K254" s="87"/>
    </row>
    <row r="255" spans="1:11" ht="60" customHeight="1" x14ac:dyDescent="0.25">
      <c r="A255" s="1">
        <f t="shared" si="3"/>
        <v>243</v>
      </c>
      <c r="B255" s="116">
        <f>'Initial Client Information'!B255</f>
        <v>0</v>
      </c>
      <c r="C255" s="117">
        <f>'Initial Client Information'!C255</f>
        <v>0</v>
      </c>
      <c r="D255" s="118">
        <f>'Initial Client Information'!D255</f>
        <v>0</v>
      </c>
      <c r="E255" s="130">
        <f>'Initial Client Information'!E255</f>
        <v>0</v>
      </c>
      <c r="F255" s="140"/>
      <c r="G255" s="136"/>
      <c r="H255" s="136"/>
      <c r="I255" s="142"/>
      <c r="J255" s="176">
        <f>'Discharge Information'!F255</f>
        <v>0</v>
      </c>
      <c r="K255" s="87"/>
    </row>
    <row r="256" spans="1:11" ht="60" customHeight="1" x14ac:dyDescent="0.25">
      <c r="A256" s="1">
        <f t="shared" si="3"/>
        <v>244</v>
      </c>
      <c r="B256" s="116">
        <f>'Initial Client Information'!B256</f>
        <v>0</v>
      </c>
      <c r="C256" s="117">
        <f>'Initial Client Information'!C256</f>
        <v>0</v>
      </c>
      <c r="D256" s="118">
        <f>'Initial Client Information'!D256</f>
        <v>0</v>
      </c>
      <c r="E256" s="130">
        <f>'Initial Client Information'!E256</f>
        <v>0</v>
      </c>
      <c r="F256" s="140"/>
      <c r="G256" s="136"/>
      <c r="H256" s="136"/>
      <c r="I256" s="142"/>
      <c r="J256" s="176">
        <f>'Discharge Information'!F256</f>
        <v>0</v>
      </c>
      <c r="K256" s="87"/>
    </row>
    <row r="257" spans="1:11" ht="60" customHeight="1" x14ac:dyDescent="0.25">
      <c r="A257" s="1">
        <f t="shared" si="3"/>
        <v>245</v>
      </c>
      <c r="B257" s="116">
        <f>'Initial Client Information'!B257</f>
        <v>0</v>
      </c>
      <c r="C257" s="117">
        <f>'Initial Client Information'!C257</f>
        <v>0</v>
      </c>
      <c r="D257" s="118">
        <f>'Initial Client Information'!D257</f>
        <v>0</v>
      </c>
      <c r="E257" s="130">
        <f>'Initial Client Information'!E257</f>
        <v>0</v>
      </c>
      <c r="F257" s="140"/>
      <c r="G257" s="136"/>
      <c r="H257" s="136"/>
      <c r="I257" s="142"/>
      <c r="J257" s="176">
        <f>'Discharge Information'!F257</f>
        <v>0</v>
      </c>
      <c r="K257" s="87"/>
    </row>
    <row r="258" spans="1:11" ht="60" customHeight="1" x14ac:dyDescent="0.25">
      <c r="A258" s="1">
        <f t="shared" si="3"/>
        <v>246</v>
      </c>
      <c r="B258" s="116">
        <f>'Initial Client Information'!B258</f>
        <v>0</v>
      </c>
      <c r="C258" s="117">
        <f>'Initial Client Information'!C258</f>
        <v>0</v>
      </c>
      <c r="D258" s="118">
        <f>'Initial Client Information'!D258</f>
        <v>0</v>
      </c>
      <c r="E258" s="130">
        <f>'Initial Client Information'!E258</f>
        <v>0</v>
      </c>
      <c r="F258" s="140"/>
      <c r="G258" s="136"/>
      <c r="H258" s="136"/>
      <c r="I258" s="142"/>
      <c r="J258" s="176">
        <f>'Discharge Information'!F258</f>
        <v>0</v>
      </c>
      <c r="K258" s="87"/>
    </row>
    <row r="259" spans="1:11" ht="60" customHeight="1" x14ac:dyDescent="0.25">
      <c r="A259" s="1">
        <f t="shared" si="3"/>
        <v>247</v>
      </c>
      <c r="B259" s="116">
        <f>'Initial Client Information'!B259</f>
        <v>0</v>
      </c>
      <c r="C259" s="117">
        <f>'Initial Client Information'!C259</f>
        <v>0</v>
      </c>
      <c r="D259" s="118">
        <f>'Initial Client Information'!D259</f>
        <v>0</v>
      </c>
      <c r="E259" s="130">
        <f>'Initial Client Information'!E259</f>
        <v>0</v>
      </c>
      <c r="F259" s="140"/>
      <c r="G259" s="136"/>
      <c r="H259" s="136"/>
      <c r="I259" s="142"/>
      <c r="J259" s="176">
        <f>'Discharge Information'!F259</f>
        <v>0</v>
      </c>
      <c r="K259" s="87"/>
    </row>
    <row r="260" spans="1:11" ht="60" customHeight="1" x14ac:dyDescent="0.25">
      <c r="A260" s="1">
        <f t="shared" si="3"/>
        <v>248</v>
      </c>
      <c r="B260" s="116">
        <f>'Initial Client Information'!B260</f>
        <v>0</v>
      </c>
      <c r="C260" s="117">
        <f>'Initial Client Information'!C260</f>
        <v>0</v>
      </c>
      <c r="D260" s="118">
        <f>'Initial Client Information'!D260</f>
        <v>0</v>
      </c>
      <c r="E260" s="130">
        <f>'Initial Client Information'!E260</f>
        <v>0</v>
      </c>
      <c r="F260" s="140"/>
      <c r="G260" s="136"/>
      <c r="H260" s="136"/>
      <c r="I260" s="142"/>
      <c r="J260" s="176">
        <f>'Discharge Information'!F260</f>
        <v>0</v>
      </c>
      <c r="K260" s="87"/>
    </row>
    <row r="261" spans="1:11" ht="60" customHeight="1" x14ac:dyDescent="0.25">
      <c r="A261" s="1">
        <f t="shared" si="3"/>
        <v>249</v>
      </c>
      <c r="B261" s="116">
        <f>'Initial Client Information'!B261</f>
        <v>0</v>
      </c>
      <c r="C261" s="117">
        <f>'Initial Client Information'!C261</f>
        <v>0</v>
      </c>
      <c r="D261" s="118">
        <f>'Initial Client Information'!D261</f>
        <v>0</v>
      </c>
      <c r="E261" s="130">
        <f>'Initial Client Information'!E261</f>
        <v>0</v>
      </c>
      <c r="F261" s="140"/>
      <c r="G261" s="136"/>
      <c r="H261" s="136"/>
      <c r="I261" s="142"/>
      <c r="J261" s="176">
        <f>'Discharge Information'!F261</f>
        <v>0</v>
      </c>
      <c r="K261" s="87"/>
    </row>
    <row r="262" spans="1:11" ht="60" customHeight="1" x14ac:dyDescent="0.25">
      <c r="A262" s="1">
        <f t="shared" si="3"/>
        <v>250</v>
      </c>
      <c r="B262" s="116">
        <f>'Initial Client Information'!B262</f>
        <v>0</v>
      </c>
      <c r="C262" s="117">
        <f>'Initial Client Information'!C262</f>
        <v>0</v>
      </c>
      <c r="D262" s="118">
        <f>'Initial Client Information'!D262</f>
        <v>0</v>
      </c>
      <c r="E262" s="130">
        <f>'Initial Client Information'!E262</f>
        <v>0</v>
      </c>
      <c r="F262" s="140"/>
      <c r="G262" s="136"/>
      <c r="H262" s="136"/>
      <c r="I262" s="142"/>
      <c r="J262" s="176">
        <f>'Discharge Information'!F262</f>
        <v>0</v>
      </c>
      <c r="K262" s="87"/>
    </row>
    <row r="263" spans="1:11" ht="60" customHeight="1" x14ac:dyDescent="0.25">
      <c r="A263" s="1">
        <f t="shared" si="3"/>
        <v>251</v>
      </c>
      <c r="B263" s="116">
        <f>'Initial Client Information'!B263</f>
        <v>0</v>
      </c>
      <c r="C263" s="117">
        <f>'Initial Client Information'!C263</f>
        <v>0</v>
      </c>
      <c r="D263" s="118">
        <f>'Initial Client Information'!D263</f>
        <v>0</v>
      </c>
      <c r="E263" s="130">
        <f>'Initial Client Information'!E263</f>
        <v>0</v>
      </c>
      <c r="F263" s="140"/>
      <c r="G263" s="136"/>
      <c r="H263" s="136"/>
      <c r="I263" s="142"/>
      <c r="J263" s="176">
        <f>'Discharge Information'!F263</f>
        <v>0</v>
      </c>
      <c r="K263" s="87"/>
    </row>
    <row r="264" spans="1:11" ht="60" customHeight="1" x14ac:dyDescent="0.25">
      <c r="A264" s="1">
        <f t="shared" si="3"/>
        <v>252</v>
      </c>
      <c r="B264" s="116">
        <f>'Initial Client Information'!B264</f>
        <v>0</v>
      </c>
      <c r="C264" s="117">
        <f>'Initial Client Information'!C264</f>
        <v>0</v>
      </c>
      <c r="D264" s="118">
        <f>'Initial Client Information'!D264</f>
        <v>0</v>
      </c>
      <c r="E264" s="130">
        <f>'Initial Client Information'!E264</f>
        <v>0</v>
      </c>
      <c r="F264" s="140"/>
      <c r="G264" s="136"/>
      <c r="H264" s="136"/>
      <c r="I264" s="142"/>
      <c r="J264" s="176">
        <f>'Discharge Information'!F264</f>
        <v>0</v>
      </c>
      <c r="K264" s="87"/>
    </row>
    <row r="265" spans="1:11" ht="60" customHeight="1" x14ac:dyDescent="0.25">
      <c r="A265" s="1">
        <f t="shared" si="3"/>
        <v>253</v>
      </c>
      <c r="B265" s="116">
        <f>'Initial Client Information'!B265</f>
        <v>0</v>
      </c>
      <c r="C265" s="117">
        <f>'Initial Client Information'!C265</f>
        <v>0</v>
      </c>
      <c r="D265" s="118">
        <f>'Initial Client Information'!D265</f>
        <v>0</v>
      </c>
      <c r="E265" s="130">
        <f>'Initial Client Information'!E265</f>
        <v>0</v>
      </c>
      <c r="F265" s="140"/>
      <c r="G265" s="136"/>
      <c r="H265" s="136"/>
      <c r="I265" s="142"/>
      <c r="J265" s="176">
        <f>'Discharge Information'!F265</f>
        <v>0</v>
      </c>
      <c r="K265" s="87"/>
    </row>
    <row r="266" spans="1:11" ht="60" customHeight="1" x14ac:dyDescent="0.25">
      <c r="A266" s="1">
        <f t="shared" si="3"/>
        <v>254</v>
      </c>
      <c r="B266" s="116">
        <f>'Initial Client Information'!B266</f>
        <v>0</v>
      </c>
      <c r="C266" s="117">
        <f>'Initial Client Information'!C266</f>
        <v>0</v>
      </c>
      <c r="D266" s="118">
        <f>'Initial Client Information'!D266</f>
        <v>0</v>
      </c>
      <c r="E266" s="130">
        <f>'Initial Client Information'!E266</f>
        <v>0</v>
      </c>
      <c r="F266" s="140"/>
      <c r="G266" s="136"/>
      <c r="H266" s="136"/>
      <c r="I266" s="142"/>
      <c r="J266" s="176">
        <f>'Discharge Information'!F266</f>
        <v>0</v>
      </c>
      <c r="K266" s="87"/>
    </row>
    <row r="267" spans="1:11" ht="60" customHeight="1" x14ac:dyDescent="0.25">
      <c r="A267" s="1">
        <f t="shared" si="3"/>
        <v>255</v>
      </c>
      <c r="B267" s="116">
        <f>'Initial Client Information'!B267</f>
        <v>0</v>
      </c>
      <c r="C267" s="117">
        <f>'Initial Client Information'!C267</f>
        <v>0</v>
      </c>
      <c r="D267" s="118">
        <f>'Initial Client Information'!D267</f>
        <v>0</v>
      </c>
      <c r="E267" s="130">
        <f>'Initial Client Information'!E267</f>
        <v>0</v>
      </c>
      <c r="F267" s="140"/>
      <c r="G267" s="136"/>
      <c r="H267" s="136"/>
      <c r="I267" s="142"/>
      <c r="J267" s="176">
        <f>'Discharge Information'!F267</f>
        <v>0</v>
      </c>
      <c r="K267" s="87"/>
    </row>
    <row r="268" spans="1:11" ht="60" customHeight="1" x14ac:dyDescent="0.25">
      <c r="A268" s="1">
        <f t="shared" si="3"/>
        <v>256</v>
      </c>
      <c r="B268" s="116">
        <f>'Initial Client Information'!B268</f>
        <v>0</v>
      </c>
      <c r="C268" s="117">
        <f>'Initial Client Information'!C268</f>
        <v>0</v>
      </c>
      <c r="D268" s="118">
        <f>'Initial Client Information'!D268</f>
        <v>0</v>
      </c>
      <c r="E268" s="130">
        <f>'Initial Client Information'!E268</f>
        <v>0</v>
      </c>
      <c r="F268" s="140"/>
      <c r="G268" s="136"/>
      <c r="H268" s="136"/>
      <c r="I268" s="142"/>
      <c r="J268" s="176">
        <f>'Discharge Information'!F268</f>
        <v>0</v>
      </c>
      <c r="K268" s="87"/>
    </row>
    <row r="269" spans="1:11" ht="60" customHeight="1" x14ac:dyDescent="0.25">
      <c r="A269" s="1">
        <f t="shared" si="3"/>
        <v>257</v>
      </c>
      <c r="B269" s="116">
        <f>'Initial Client Information'!B269</f>
        <v>0</v>
      </c>
      <c r="C269" s="117">
        <f>'Initial Client Information'!C269</f>
        <v>0</v>
      </c>
      <c r="D269" s="118">
        <f>'Initial Client Information'!D269</f>
        <v>0</v>
      </c>
      <c r="E269" s="130">
        <f>'Initial Client Information'!E269</f>
        <v>0</v>
      </c>
      <c r="F269" s="140"/>
      <c r="G269" s="136"/>
      <c r="H269" s="136"/>
      <c r="I269" s="142"/>
      <c r="J269" s="176">
        <f>'Discharge Information'!F269</f>
        <v>0</v>
      </c>
      <c r="K269" s="87"/>
    </row>
    <row r="270" spans="1:11" ht="60" customHeight="1" x14ac:dyDescent="0.25">
      <c r="A270" s="1">
        <f t="shared" ref="A270:A333" si="4">ROW(A258)</f>
        <v>258</v>
      </c>
      <c r="B270" s="116">
        <f>'Initial Client Information'!B270</f>
        <v>0</v>
      </c>
      <c r="C270" s="117">
        <f>'Initial Client Information'!C270</f>
        <v>0</v>
      </c>
      <c r="D270" s="118">
        <f>'Initial Client Information'!D270</f>
        <v>0</v>
      </c>
      <c r="E270" s="130">
        <f>'Initial Client Information'!E270</f>
        <v>0</v>
      </c>
      <c r="F270" s="140"/>
      <c r="G270" s="136"/>
      <c r="H270" s="136"/>
      <c r="I270" s="142"/>
      <c r="J270" s="176">
        <f>'Discharge Information'!F270</f>
        <v>0</v>
      </c>
      <c r="K270" s="87"/>
    </row>
    <row r="271" spans="1:11" ht="60" customHeight="1" x14ac:dyDescent="0.25">
      <c r="A271" s="1">
        <f t="shared" si="4"/>
        <v>259</v>
      </c>
      <c r="B271" s="116">
        <f>'Initial Client Information'!B271</f>
        <v>0</v>
      </c>
      <c r="C271" s="117">
        <f>'Initial Client Information'!C271</f>
        <v>0</v>
      </c>
      <c r="D271" s="118">
        <f>'Initial Client Information'!D271</f>
        <v>0</v>
      </c>
      <c r="E271" s="130">
        <f>'Initial Client Information'!E271</f>
        <v>0</v>
      </c>
      <c r="F271" s="140"/>
      <c r="G271" s="136"/>
      <c r="H271" s="136"/>
      <c r="I271" s="142"/>
      <c r="J271" s="176">
        <f>'Discharge Information'!F271</f>
        <v>0</v>
      </c>
      <c r="K271" s="87"/>
    </row>
    <row r="272" spans="1:11" ht="60" customHeight="1" x14ac:dyDescent="0.25">
      <c r="A272" s="1">
        <f t="shared" si="4"/>
        <v>260</v>
      </c>
      <c r="B272" s="116">
        <f>'Initial Client Information'!B272</f>
        <v>0</v>
      </c>
      <c r="C272" s="117">
        <f>'Initial Client Information'!C272</f>
        <v>0</v>
      </c>
      <c r="D272" s="118">
        <f>'Initial Client Information'!D272</f>
        <v>0</v>
      </c>
      <c r="E272" s="130">
        <f>'Initial Client Information'!E272</f>
        <v>0</v>
      </c>
      <c r="F272" s="140"/>
      <c r="G272" s="136"/>
      <c r="H272" s="136"/>
      <c r="I272" s="142"/>
      <c r="J272" s="176">
        <f>'Discharge Information'!F272</f>
        <v>0</v>
      </c>
      <c r="K272" s="87"/>
    </row>
    <row r="273" spans="1:11" ht="60" customHeight="1" x14ac:dyDescent="0.25">
      <c r="A273" s="1">
        <f t="shared" si="4"/>
        <v>261</v>
      </c>
      <c r="B273" s="116">
        <f>'Initial Client Information'!B273</f>
        <v>0</v>
      </c>
      <c r="C273" s="117">
        <f>'Initial Client Information'!C273</f>
        <v>0</v>
      </c>
      <c r="D273" s="118">
        <f>'Initial Client Information'!D273</f>
        <v>0</v>
      </c>
      <c r="E273" s="130">
        <f>'Initial Client Information'!E273</f>
        <v>0</v>
      </c>
      <c r="F273" s="140"/>
      <c r="G273" s="136"/>
      <c r="H273" s="136"/>
      <c r="I273" s="142"/>
      <c r="J273" s="176">
        <f>'Discharge Information'!F273</f>
        <v>0</v>
      </c>
      <c r="K273" s="87"/>
    </row>
    <row r="274" spans="1:11" ht="60" customHeight="1" x14ac:dyDescent="0.25">
      <c r="A274" s="1">
        <f t="shared" si="4"/>
        <v>262</v>
      </c>
      <c r="B274" s="116">
        <f>'Initial Client Information'!B274</f>
        <v>0</v>
      </c>
      <c r="C274" s="117">
        <f>'Initial Client Information'!C274</f>
        <v>0</v>
      </c>
      <c r="D274" s="118">
        <f>'Initial Client Information'!D274</f>
        <v>0</v>
      </c>
      <c r="E274" s="130">
        <f>'Initial Client Information'!E274</f>
        <v>0</v>
      </c>
      <c r="F274" s="140"/>
      <c r="G274" s="136"/>
      <c r="H274" s="136"/>
      <c r="I274" s="142"/>
      <c r="J274" s="176">
        <f>'Discharge Information'!F274</f>
        <v>0</v>
      </c>
      <c r="K274" s="87"/>
    </row>
    <row r="275" spans="1:11" ht="60" customHeight="1" x14ac:dyDescent="0.25">
      <c r="A275" s="1">
        <f t="shared" si="4"/>
        <v>263</v>
      </c>
      <c r="B275" s="116">
        <f>'Initial Client Information'!B275</f>
        <v>0</v>
      </c>
      <c r="C275" s="117">
        <f>'Initial Client Information'!C275</f>
        <v>0</v>
      </c>
      <c r="D275" s="118">
        <f>'Initial Client Information'!D275</f>
        <v>0</v>
      </c>
      <c r="E275" s="130">
        <f>'Initial Client Information'!E275</f>
        <v>0</v>
      </c>
      <c r="F275" s="140"/>
      <c r="G275" s="136"/>
      <c r="H275" s="136"/>
      <c r="I275" s="142"/>
      <c r="J275" s="176">
        <f>'Discharge Information'!F275</f>
        <v>0</v>
      </c>
      <c r="K275" s="87"/>
    </row>
    <row r="276" spans="1:11" ht="60" customHeight="1" x14ac:dyDescent="0.25">
      <c r="A276" s="1">
        <f t="shared" si="4"/>
        <v>264</v>
      </c>
      <c r="B276" s="116">
        <f>'Initial Client Information'!B276</f>
        <v>0</v>
      </c>
      <c r="C276" s="117">
        <f>'Initial Client Information'!C276</f>
        <v>0</v>
      </c>
      <c r="D276" s="118">
        <f>'Initial Client Information'!D276</f>
        <v>0</v>
      </c>
      <c r="E276" s="130">
        <f>'Initial Client Information'!E276</f>
        <v>0</v>
      </c>
      <c r="F276" s="140"/>
      <c r="G276" s="136"/>
      <c r="H276" s="136"/>
      <c r="I276" s="142"/>
      <c r="J276" s="176">
        <f>'Discharge Information'!F276</f>
        <v>0</v>
      </c>
      <c r="K276" s="87"/>
    </row>
    <row r="277" spans="1:11" ht="60" customHeight="1" x14ac:dyDescent="0.25">
      <c r="A277" s="1">
        <f t="shared" si="4"/>
        <v>265</v>
      </c>
      <c r="B277" s="116">
        <f>'Initial Client Information'!B277</f>
        <v>0</v>
      </c>
      <c r="C277" s="117">
        <f>'Initial Client Information'!C277</f>
        <v>0</v>
      </c>
      <c r="D277" s="118">
        <f>'Initial Client Information'!D277</f>
        <v>0</v>
      </c>
      <c r="E277" s="130">
        <f>'Initial Client Information'!E277</f>
        <v>0</v>
      </c>
      <c r="F277" s="140"/>
      <c r="G277" s="136"/>
      <c r="H277" s="136"/>
      <c r="I277" s="142"/>
      <c r="J277" s="176">
        <f>'Discharge Information'!F277</f>
        <v>0</v>
      </c>
      <c r="K277" s="87"/>
    </row>
    <row r="278" spans="1:11" ht="60" customHeight="1" x14ac:dyDescent="0.25">
      <c r="A278" s="1">
        <f t="shared" si="4"/>
        <v>266</v>
      </c>
      <c r="B278" s="116">
        <f>'Initial Client Information'!B278</f>
        <v>0</v>
      </c>
      <c r="C278" s="117">
        <f>'Initial Client Information'!C278</f>
        <v>0</v>
      </c>
      <c r="D278" s="118">
        <f>'Initial Client Information'!D278</f>
        <v>0</v>
      </c>
      <c r="E278" s="130">
        <f>'Initial Client Information'!E278</f>
        <v>0</v>
      </c>
      <c r="F278" s="140"/>
      <c r="G278" s="136"/>
      <c r="H278" s="136"/>
      <c r="I278" s="142"/>
      <c r="J278" s="176">
        <f>'Discharge Information'!F278</f>
        <v>0</v>
      </c>
      <c r="K278" s="87"/>
    </row>
    <row r="279" spans="1:11" ht="60" customHeight="1" x14ac:dyDescent="0.25">
      <c r="A279" s="1">
        <f t="shared" si="4"/>
        <v>267</v>
      </c>
      <c r="B279" s="116">
        <f>'Initial Client Information'!B279</f>
        <v>0</v>
      </c>
      <c r="C279" s="117">
        <f>'Initial Client Information'!C279</f>
        <v>0</v>
      </c>
      <c r="D279" s="118">
        <f>'Initial Client Information'!D279</f>
        <v>0</v>
      </c>
      <c r="E279" s="130">
        <f>'Initial Client Information'!E279</f>
        <v>0</v>
      </c>
      <c r="F279" s="140"/>
      <c r="G279" s="136"/>
      <c r="H279" s="136"/>
      <c r="I279" s="142"/>
      <c r="J279" s="176">
        <f>'Discharge Information'!F279</f>
        <v>0</v>
      </c>
      <c r="K279" s="87"/>
    </row>
    <row r="280" spans="1:11" ht="60" customHeight="1" x14ac:dyDescent="0.25">
      <c r="A280" s="1">
        <f t="shared" si="4"/>
        <v>268</v>
      </c>
      <c r="B280" s="116">
        <f>'Initial Client Information'!B280</f>
        <v>0</v>
      </c>
      <c r="C280" s="117">
        <f>'Initial Client Information'!C280</f>
        <v>0</v>
      </c>
      <c r="D280" s="118">
        <f>'Initial Client Information'!D280</f>
        <v>0</v>
      </c>
      <c r="E280" s="130">
        <f>'Initial Client Information'!E280</f>
        <v>0</v>
      </c>
      <c r="F280" s="140"/>
      <c r="G280" s="136"/>
      <c r="H280" s="136"/>
      <c r="I280" s="142"/>
      <c r="J280" s="176">
        <f>'Discharge Information'!F280</f>
        <v>0</v>
      </c>
      <c r="K280" s="87"/>
    </row>
    <row r="281" spans="1:11" ht="60" customHeight="1" x14ac:dyDescent="0.25">
      <c r="A281" s="1">
        <f t="shared" si="4"/>
        <v>269</v>
      </c>
      <c r="B281" s="116">
        <f>'Initial Client Information'!B281</f>
        <v>0</v>
      </c>
      <c r="C281" s="117">
        <f>'Initial Client Information'!C281</f>
        <v>0</v>
      </c>
      <c r="D281" s="118">
        <f>'Initial Client Information'!D281</f>
        <v>0</v>
      </c>
      <c r="E281" s="130">
        <f>'Initial Client Information'!E281</f>
        <v>0</v>
      </c>
      <c r="F281" s="140"/>
      <c r="G281" s="136"/>
      <c r="H281" s="136"/>
      <c r="I281" s="142"/>
      <c r="J281" s="176">
        <f>'Discharge Information'!F281</f>
        <v>0</v>
      </c>
      <c r="K281" s="87"/>
    </row>
    <row r="282" spans="1:11" ht="60" customHeight="1" x14ac:dyDescent="0.25">
      <c r="A282" s="1">
        <f t="shared" si="4"/>
        <v>270</v>
      </c>
      <c r="B282" s="116">
        <f>'Initial Client Information'!B282</f>
        <v>0</v>
      </c>
      <c r="C282" s="117">
        <f>'Initial Client Information'!C282</f>
        <v>0</v>
      </c>
      <c r="D282" s="118">
        <f>'Initial Client Information'!D282</f>
        <v>0</v>
      </c>
      <c r="E282" s="130">
        <f>'Initial Client Information'!E282</f>
        <v>0</v>
      </c>
      <c r="F282" s="140"/>
      <c r="G282" s="136"/>
      <c r="H282" s="136"/>
      <c r="I282" s="142"/>
      <c r="J282" s="176">
        <f>'Discharge Information'!F282</f>
        <v>0</v>
      </c>
      <c r="K282" s="87"/>
    </row>
    <row r="283" spans="1:11" ht="60" customHeight="1" x14ac:dyDescent="0.25">
      <c r="A283" s="1">
        <f t="shared" si="4"/>
        <v>271</v>
      </c>
      <c r="B283" s="116">
        <f>'Initial Client Information'!B283</f>
        <v>0</v>
      </c>
      <c r="C283" s="117">
        <f>'Initial Client Information'!C283</f>
        <v>0</v>
      </c>
      <c r="D283" s="118">
        <f>'Initial Client Information'!D283</f>
        <v>0</v>
      </c>
      <c r="E283" s="130">
        <f>'Initial Client Information'!E283</f>
        <v>0</v>
      </c>
      <c r="F283" s="140"/>
      <c r="G283" s="136"/>
      <c r="H283" s="136"/>
      <c r="I283" s="142"/>
      <c r="J283" s="176">
        <f>'Discharge Information'!F283</f>
        <v>0</v>
      </c>
      <c r="K283" s="87"/>
    </row>
    <row r="284" spans="1:11" ht="60" customHeight="1" x14ac:dyDescent="0.25">
      <c r="A284" s="1">
        <f t="shared" si="4"/>
        <v>272</v>
      </c>
      <c r="B284" s="116">
        <f>'Initial Client Information'!B284</f>
        <v>0</v>
      </c>
      <c r="C284" s="117">
        <f>'Initial Client Information'!C284</f>
        <v>0</v>
      </c>
      <c r="D284" s="118">
        <f>'Initial Client Information'!D284</f>
        <v>0</v>
      </c>
      <c r="E284" s="130">
        <f>'Initial Client Information'!E284</f>
        <v>0</v>
      </c>
      <c r="F284" s="140"/>
      <c r="G284" s="136"/>
      <c r="H284" s="136"/>
      <c r="I284" s="142"/>
      <c r="J284" s="176">
        <f>'Discharge Information'!F284</f>
        <v>0</v>
      </c>
      <c r="K284" s="87"/>
    </row>
    <row r="285" spans="1:11" ht="60" customHeight="1" x14ac:dyDescent="0.25">
      <c r="A285" s="1">
        <f t="shared" si="4"/>
        <v>273</v>
      </c>
      <c r="B285" s="116">
        <f>'Initial Client Information'!B285</f>
        <v>0</v>
      </c>
      <c r="C285" s="117">
        <f>'Initial Client Information'!C285</f>
        <v>0</v>
      </c>
      <c r="D285" s="118">
        <f>'Initial Client Information'!D285</f>
        <v>0</v>
      </c>
      <c r="E285" s="130">
        <f>'Initial Client Information'!E285</f>
        <v>0</v>
      </c>
      <c r="F285" s="140"/>
      <c r="G285" s="136"/>
      <c r="H285" s="136"/>
      <c r="I285" s="142"/>
      <c r="J285" s="176">
        <f>'Discharge Information'!F285</f>
        <v>0</v>
      </c>
      <c r="K285" s="87"/>
    </row>
    <row r="286" spans="1:11" ht="60" customHeight="1" x14ac:dyDescent="0.25">
      <c r="A286" s="1">
        <f t="shared" si="4"/>
        <v>274</v>
      </c>
      <c r="B286" s="116">
        <f>'Initial Client Information'!B286</f>
        <v>0</v>
      </c>
      <c r="C286" s="117">
        <f>'Initial Client Information'!C286</f>
        <v>0</v>
      </c>
      <c r="D286" s="118">
        <f>'Initial Client Information'!D286</f>
        <v>0</v>
      </c>
      <c r="E286" s="130">
        <f>'Initial Client Information'!E286</f>
        <v>0</v>
      </c>
      <c r="F286" s="140"/>
      <c r="G286" s="136"/>
      <c r="H286" s="136"/>
      <c r="I286" s="142"/>
      <c r="J286" s="176">
        <f>'Discharge Information'!F286</f>
        <v>0</v>
      </c>
      <c r="K286" s="87"/>
    </row>
    <row r="287" spans="1:11" ht="60" customHeight="1" x14ac:dyDescent="0.25">
      <c r="A287" s="1">
        <f t="shared" si="4"/>
        <v>275</v>
      </c>
      <c r="B287" s="116">
        <f>'Initial Client Information'!B287</f>
        <v>0</v>
      </c>
      <c r="C287" s="117">
        <f>'Initial Client Information'!C287</f>
        <v>0</v>
      </c>
      <c r="D287" s="118">
        <f>'Initial Client Information'!D287</f>
        <v>0</v>
      </c>
      <c r="E287" s="130">
        <f>'Initial Client Information'!E287</f>
        <v>0</v>
      </c>
      <c r="F287" s="140"/>
      <c r="G287" s="136"/>
      <c r="H287" s="136"/>
      <c r="I287" s="142"/>
      <c r="J287" s="176">
        <f>'Discharge Information'!F287</f>
        <v>0</v>
      </c>
      <c r="K287" s="87"/>
    </row>
    <row r="288" spans="1:11" ht="60" customHeight="1" x14ac:dyDescent="0.25">
      <c r="A288" s="1">
        <f t="shared" si="4"/>
        <v>276</v>
      </c>
      <c r="B288" s="116">
        <f>'Initial Client Information'!B288</f>
        <v>0</v>
      </c>
      <c r="C288" s="117">
        <f>'Initial Client Information'!C288</f>
        <v>0</v>
      </c>
      <c r="D288" s="118">
        <f>'Initial Client Information'!D288</f>
        <v>0</v>
      </c>
      <c r="E288" s="130">
        <f>'Initial Client Information'!E288</f>
        <v>0</v>
      </c>
      <c r="F288" s="140"/>
      <c r="G288" s="136"/>
      <c r="H288" s="136"/>
      <c r="I288" s="142"/>
      <c r="J288" s="176">
        <f>'Discharge Information'!F288</f>
        <v>0</v>
      </c>
      <c r="K288" s="87"/>
    </row>
    <row r="289" spans="1:11" ht="60" customHeight="1" x14ac:dyDescent="0.25">
      <c r="A289" s="1">
        <f t="shared" si="4"/>
        <v>277</v>
      </c>
      <c r="B289" s="116">
        <f>'Initial Client Information'!B289</f>
        <v>0</v>
      </c>
      <c r="C289" s="117">
        <f>'Initial Client Information'!C289</f>
        <v>0</v>
      </c>
      <c r="D289" s="118">
        <f>'Initial Client Information'!D289</f>
        <v>0</v>
      </c>
      <c r="E289" s="130">
        <f>'Initial Client Information'!E289</f>
        <v>0</v>
      </c>
      <c r="F289" s="140"/>
      <c r="G289" s="136"/>
      <c r="H289" s="136"/>
      <c r="I289" s="142"/>
      <c r="J289" s="176">
        <f>'Discharge Information'!F289</f>
        <v>0</v>
      </c>
      <c r="K289" s="87"/>
    </row>
    <row r="290" spans="1:11" ht="60" customHeight="1" x14ac:dyDescent="0.25">
      <c r="A290" s="1">
        <f t="shared" si="4"/>
        <v>278</v>
      </c>
      <c r="B290" s="116">
        <f>'Initial Client Information'!B290</f>
        <v>0</v>
      </c>
      <c r="C290" s="117">
        <f>'Initial Client Information'!C290</f>
        <v>0</v>
      </c>
      <c r="D290" s="118">
        <f>'Initial Client Information'!D290</f>
        <v>0</v>
      </c>
      <c r="E290" s="130">
        <f>'Initial Client Information'!E290</f>
        <v>0</v>
      </c>
      <c r="F290" s="140"/>
      <c r="G290" s="136"/>
      <c r="H290" s="136"/>
      <c r="I290" s="142"/>
      <c r="J290" s="176">
        <f>'Discharge Information'!F290</f>
        <v>0</v>
      </c>
      <c r="K290" s="87"/>
    </row>
    <row r="291" spans="1:11" ht="60" customHeight="1" x14ac:dyDescent="0.25">
      <c r="A291" s="1">
        <f t="shared" si="4"/>
        <v>279</v>
      </c>
      <c r="B291" s="116">
        <f>'Initial Client Information'!B291</f>
        <v>0</v>
      </c>
      <c r="C291" s="117">
        <f>'Initial Client Information'!C291</f>
        <v>0</v>
      </c>
      <c r="D291" s="118">
        <f>'Initial Client Information'!D291</f>
        <v>0</v>
      </c>
      <c r="E291" s="130">
        <f>'Initial Client Information'!E291</f>
        <v>0</v>
      </c>
      <c r="F291" s="140"/>
      <c r="G291" s="136"/>
      <c r="H291" s="136"/>
      <c r="I291" s="142"/>
      <c r="J291" s="176">
        <f>'Discharge Information'!F291</f>
        <v>0</v>
      </c>
      <c r="K291" s="87"/>
    </row>
    <row r="292" spans="1:11" ht="60" customHeight="1" x14ac:dyDescent="0.25">
      <c r="A292" s="1">
        <f t="shared" si="4"/>
        <v>280</v>
      </c>
      <c r="B292" s="116">
        <f>'Initial Client Information'!B292</f>
        <v>0</v>
      </c>
      <c r="C292" s="117">
        <f>'Initial Client Information'!C292</f>
        <v>0</v>
      </c>
      <c r="D292" s="118">
        <f>'Initial Client Information'!D292</f>
        <v>0</v>
      </c>
      <c r="E292" s="130">
        <f>'Initial Client Information'!E292</f>
        <v>0</v>
      </c>
      <c r="F292" s="140"/>
      <c r="G292" s="136"/>
      <c r="H292" s="136"/>
      <c r="I292" s="142"/>
      <c r="J292" s="176">
        <f>'Discharge Information'!F292</f>
        <v>0</v>
      </c>
      <c r="K292" s="87"/>
    </row>
    <row r="293" spans="1:11" ht="60" customHeight="1" x14ac:dyDescent="0.25">
      <c r="A293" s="1">
        <f t="shared" si="4"/>
        <v>281</v>
      </c>
      <c r="B293" s="116">
        <f>'Initial Client Information'!B293</f>
        <v>0</v>
      </c>
      <c r="C293" s="117">
        <f>'Initial Client Information'!C293</f>
        <v>0</v>
      </c>
      <c r="D293" s="118">
        <f>'Initial Client Information'!D293</f>
        <v>0</v>
      </c>
      <c r="E293" s="130">
        <f>'Initial Client Information'!E293</f>
        <v>0</v>
      </c>
      <c r="F293" s="140"/>
      <c r="G293" s="136"/>
      <c r="H293" s="136"/>
      <c r="I293" s="142"/>
      <c r="J293" s="176">
        <f>'Discharge Information'!F293</f>
        <v>0</v>
      </c>
      <c r="K293" s="87"/>
    </row>
    <row r="294" spans="1:11" ht="60" customHeight="1" x14ac:dyDescent="0.25">
      <c r="A294" s="1">
        <f t="shared" si="4"/>
        <v>282</v>
      </c>
      <c r="B294" s="116">
        <f>'Initial Client Information'!B294</f>
        <v>0</v>
      </c>
      <c r="C294" s="117">
        <f>'Initial Client Information'!C294</f>
        <v>0</v>
      </c>
      <c r="D294" s="118">
        <f>'Initial Client Information'!D294</f>
        <v>0</v>
      </c>
      <c r="E294" s="130">
        <f>'Initial Client Information'!E294</f>
        <v>0</v>
      </c>
      <c r="F294" s="140"/>
      <c r="G294" s="136"/>
      <c r="H294" s="136"/>
      <c r="I294" s="142"/>
      <c r="J294" s="176">
        <f>'Discharge Information'!F294</f>
        <v>0</v>
      </c>
      <c r="K294" s="87"/>
    </row>
    <row r="295" spans="1:11" ht="60" customHeight="1" x14ac:dyDescent="0.25">
      <c r="A295" s="1">
        <f t="shared" si="4"/>
        <v>283</v>
      </c>
      <c r="B295" s="116">
        <f>'Initial Client Information'!B295</f>
        <v>0</v>
      </c>
      <c r="C295" s="117">
        <f>'Initial Client Information'!C295</f>
        <v>0</v>
      </c>
      <c r="D295" s="118">
        <f>'Initial Client Information'!D295</f>
        <v>0</v>
      </c>
      <c r="E295" s="130">
        <f>'Initial Client Information'!E295</f>
        <v>0</v>
      </c>
      <c r="F295" s="140"/>
      <c r="G295" s="136"/>
      <c r="H295" s="136"/>
      <c r="I295" s="142"/>
      <c r="J295" s="176">
        <f>'Discharge Information'!F295</f>
        <v>0</v>
      </c>
      <c r="K295" s="87"/>
    </row>
    <row r="296" spans="1:11" ht="60" customHeight="1" x14ac:dyDescent="0.25">
      <c r="A296" s="1">
        <f t="shared" si="4"/>
        <v>284</v>
      </c>
      <c r="B296" s="116">
        <f>'Initial Client Information'!B296</f>
        <v>0</v>
      </c>
      <c r="C296" s="117">
        <f>'Initial Client Information'!C296</f>
        <v>0</v>
      </c>
      <c r="D296" s="118">
        <f>'Initial Client Information'!D296</f>
        <v>0</v>
      </c>
      <c r="E296" s="130">
        <f>'Initial Client Information'!E296</f>
        <v>0</v>
      </c>
      <c r="F296" s="140"/>
      <c r="G296" s="136"/>
      <c r="H296" s="136"/>
      <c r="I296" s="142"/>
      <c r="J296" s="176">
        <f>'Discharge Information'!F296</f>
        <v>0</v>
      </c>
      <c r="K296" s="87"/>
    </row>
    <row r="297" spans="1:11" ht="60" customHeight="1" x14ac:dyDescent="0.25">
      <c r="A297" s="1">
        <f t="shared" si="4"/>
        <v>285</v>
      </c>
      <c r="B297" s="116">
        <f>'Initial Client Information'!B297</f>
        <v>0</v>
      </c>
      <c r="C297" s="117">
        <f>'Initial Client Information'!C297</f>
        <v>0</v>
      </c>
      <c r="D297" s="118">
        <f>'Initial Client Information'!D297</f>
        <v>0</v>
      </c>
      <c r="E297" s="130">
        <f>'Initial Client Information'!E297</f>
        <v>0</v>
      </c>
      <c r="F297" s="140"/>
      <c r="G297" s="136"/>
      <c r="H297" s="136"/>
      <c r="I297" s="142"/>
      <c r="J297" s="176">
        <f>'Discharge Information'!F297</f>
        <v>0</v>
      </c>
      <c r="K297" s="87"/>
    </row>
    <row r="298" spans="1:11" ht="60" customHeight="1" x14ac:dyDescent="0.25">
      <c r="A298" s="1">
        <f t="shared" si="4"/>
        <v>286</v>
      </c>
      <c r="B298" s="116">
        <f>'Initial Client Information'!B298</f>
        <v>0</v>
      </c>
      <c r="C298" s="117">
        <f>'Initial Client Information'!C298</f>
        <v>0</v>
      </c>
      <c r="D298" s="118">
        <f>'Initial Client Information'!D298</f>
        <v>0</v>
      </c>
      <c r="E298" s="130">
        <f>'Initial Client Information'!E298</f>
        <v>0</v>
      </c>
      <c r="F298" s="140"/>
      <c r="G298" s="136"/>
      <c r="H298" s="136"/>
      <c r="I298" s="142"/>
      <c r="J298" s="176">
        <f>'Discharge Information'!F298</f>
        <v>0</v>
      </c>
      <c r="K298" s="87"/>
    </row>
    <row r="299" spans="1:11" ht="60" customHeight="1" x14ac:dyDescent="0.25">
      <c r="A299" s="1">
        <f t="shared" si="4"/>
        <v>287</v>
      </c>
      <c r="B299" s="116">
        <f>'Initial Client Information'!B299</f>
        <v>0</v>
      </c>
      <c r="C299" s="117">
        <f>'Initial Client Information'!C299</f>
        <v>0</v>
      </c>
      <c r="D299" s="118">
        <f>'Initial Client Information'!D299</f>
        <v>0</v>
      </c>
      <c r="E299" s="130">
        <f>'Initial Client Information'!E299</f>
        <v>0</v>
      </c>
      <c r="F299" s="140"/>
      <c r="G299" s="136"/>
      <c r="H299" s="136"/>
      <c r="I299" s="142"/>
      <c r="J299" s="176">
        <f>'Discharge Information'!F299</f>
        <v>0</v>
      </c>
      <c r="K299" s="87"/>
    </row>
    <row r="300" spans="1:11" ht="60" customHeight="1" x14ac:dyDescent="0.25">
      <c r="A300" s="1">
        <f t="shared" si="4"/>
        <v>288</v>
      </c>
      <c r="B300" s="116">
        <f>'Initial Client Information'!B300</f>
        <v>0</v>
      </c>
      <c r="C300" s="117">
        <f>'Initial Client Information'!C300</f>
        <v>0</v>
      </c>
      <c r="D300" s="118">
        <f>'Initial Client Information'!D300</f>
        <v>0</v>
      </c>
      <c r="E300" s="130">
        <f>'Initial Client Information'!E300</f>
        <v>0</v>
      </c>
      <c r="F300" s="140"/>
      <c r="G300" s="136"/>
      <c r="H300" s="136"/>
      <c r="I300" s="142"/>
      <c r="J300" s="176">
        <f>'Discharge Information'!F300</f>
        <v>0</v>
      </c>
      <c r="K300" s="87"/>
    </row>
    <row r="301" spans="1:11" ht="60" customHeight="1" x14ac:dyDescent="0.25">
      <c r="A301" s="1">
        <f t="shared" si="4"/>
        <v>289</v>
      </c>
      <c r="B301" s="116">
        <f>'Initial Client Information'!B301</f>
        <v>0</v>
      </c>
      <c r="C301" s="117">
        <f>'Initial Client Information'!C301</f>
        <v>0</v>
      </c>
      <c r="D301" s="118">
        <f>'Initial Client Information'!D301</f>
        <v>0</v>
      </c>
      <c r="E301" s="130">
        <f>'Initial Client Information'!E301</f>
        <v>0</v>
      </c>
      <c r="F301" s="140"/>
      <c r="G301" s="136"/>
      <c r="H301" s="136"/>
      <c r="I301" s="142"/>
      <c r="J301" s="176">
        <f>'Discharge Information'!F301</f>
        <v>0</v>
      </c>
      <c r="K301" s="87"/>
    </row>
    <row r="302" spans="1:11" ht="60" customHeight="1" x14ac:dyDescent="0.25">
      <c r="A302" s="1">
        <f t="shared" si="4"/>
        <v>290</v>
      </c>
      <c r="B302" s="116">
        <f>'Initial Client Information'!B302</f>
        <v>0</v>
      </c>
      <c r="C302" s="117">
        <f>'Initial Client Information'!C302</f>
        <v>0</v>
      </c>
      <c r="D302" s="118">
        <f>'Initial Client Information'!D302</f>
        <v>0</v>
      </c>
      <c r="E302" s="130">
        <f>'Initial Client Information'!E302</f>
        <v>0</v>
      </c>
      <c r="F302" s="140"/>
      <c r="G302" s="136"/>
      <c r="H302" s="136"/>
      <c r="I302" s="142"/>
      <c r="J302" s="176">
        <f>'Discharge Information'!F302</f>
        <v>0</v>
      </c>
      <c r="K302" s="87"/>
    </row>
    <row r="303" spans="1:11" ht="60" customHeight="1" x14ac:dyDescent="0.25">
      <c r="A303" s="1">
        <f t="shared" si="4"/>
        <v>291</v>
      </c>
      <c r="B303" s="116">
        <f>'Initial Client Information'!B303</f>
        <v>0</v>
      </c>
      <c r="C303" s="117">
        <f>'Initial Client Information'!C303</f>
        <v>0</v>
      </c>
      <c r="D303" s="118">
        <f>'Initial Client Information'!D303</f>
        <v>0</v>
      </c>
      <c r="E303" s="130">
        <f>'Initial Client Information'!E303</f>
        <v>0</v>
      </c>
      <c r="F303" s="140"/>
      <c r="G303" s="136"/>
      <c r="H303" s="136"/>
      <c r="I303" s="142"/>
      <c r="J303" s="176">
        <f>'Discharge Information'!F303</f>
        <v>0</v>
      </c>
      <c r="K303" s="87"/>
    </row>
    <row r="304" spans="1:11" ht="60" customHeight="1" x14ac:dyDescent="0.25">
      <c r="A304" s="1">
        <f t="shared" si="4"/>
        <v>292</v>
      </c>
      <c r="B304" s="116">
        <f>'Initial Client Information'!B304</f>
        <v>0</v>
      </c>
      <c r="C304" s="117">
        <f>'Initial Client Information'!C304</f>
        <v>0</v>
      </c>
      <c r="D304" s="118">
        <f>'Initial Client Information'!D304</f>
        <v>0</v>
      </c>
      <c r="E304" s="130">
        <f>'Initial Client Information'!E304</f>
        <v>0</v>
      </c>
      <c r="F304" s="140"/>
      <c r="G304" s="136"/>
      <c r="H304" s="136"/>
      <c r="I304" s="142"/>
      <c r="J304" s="176">
        <f>'Discharge Information'!F304</f>
        <v>0</v>
      </c>
      <c r="K304" s="87"/>
    </row>
    <row r="305" spans="1:11" ht="60" customHeight="1" x14ac:dyDescent="0.25">
      <c r="A305" s="1">
        <f t="shared" si="4"/>
        <v>293</v>
      </c>
      <c r="B305" s="116">
        <f>'Initial Client Information'!B305</f>
        <v>0</v>
      </c>
      <c r="C305" s="117">
        <f>'Initial Client Information'!C305</f>
        <v>0</v>
      </c>
      <c r="D305" s="118">
        <f>'Initial Client Information'!D305</f>
        <v>0</v>
      </c>
      <c r="E305" s="130">
        <f>'Initial Client Information'!E305</f>
        <v>0</v>
      </c>
      <c r="F305" s="140"/>
      <c r="G305" s="136"/>
      <c r="H305" s="136"/>
      <c r="I305" s="142"/>
      <c r="J305" s="176">
        <f>'Discharge Information'!F305</f>
        <v>0</v>
      </c>
      <c r="K305" s="87"/>
    </row>
    <row r="306" spans="1:11" ht="60" customHeight="1" x14ac:dyDescent="0.25">
      <c r="A306" s="1">
        <f t="shared" si="4"/>
        <v>294</v>
      </c>
      <c r="B306" s="116">
        <f>'Initial Client Information'!B306</f>
        <v>0</v>
      </c>
      <c r="C306" s="117">
        <f>'Initial Client Information'!C306</f>
        <v>0</v>
      </c>
      <c r="D306" s="118">
        <f>'Initial Client Information'!D306</f>
        <v>0</v>
      </c>
      <c r="E306" s="130">
        <f>'Initial Client Information'!E306</f>
        <v>0</v>
      </c>
      <c r="F306" s="140"/>
      <c r="G306" s="136"/>
      <c r="H306" s="136"/>
      <c r="I306" s="142"/>
      <c r="J306" s="176">
        <f>'Discharge Information'!F306</f>
        <v>0</v>
      </c>
      <c r="K306" s="87"/>
    </row>
    <row r="307" spans="1:11" ht="60" customHeight="1" x14ac:dyDescent="0.25">
      <c r="A307" s="1">
        <f t="shared" si="4"/>
        <v>295</v>
      </c>
      <c r="B307" s="116">
        <f>'Initial Client Information'!B307</f>
        <v>0</v>
      </c>
      <c r="C307" s="117">
        <f>'Initial Client Information'!C307</f>
        <v>0</v>
      </c>
      <c r="D307" s="118">
        <f>'Initial Client Information'!D307</f>
        <v>0</v>
      </c>
      <c r="E307" s="130">
        <f>'Initial Client Information'!E307</f>
        <v>0</v>
      </c>
      <c r="F307" s="140"/>
      <c r="G307" s="136"/>
      <c r="H307" s="136"/>
      <c r="I307" s="142"/>
      <c r="J307" s="176">
        <f>'Discharge Information'!F307</f>
        <v>0</v>
      </c>
      <c r="K307" s="87"/>
    </row>
    <row r="308" spans="1:11" ht="60" customHeight="1" x14ac:dyDescent="0.25">
      <c r="A308" s="1">
        <f t="shared" si="4"/>
        <v>296</v>
      </c>
      <c r="B308" s="116">
        <f>'Initial Client Information'!B308</f>
        <v>0</v>
      </c>
      <c r="C308" s="117">
        <f>'Initial Client Information'!C308</f>
        <v>0</v>
      </c>
      <c r="D308" s="118">
        <f>'Initial Client Information'!D308</f>
        <v>0</v>
      </c>
      <c r="E308" s="130">
        <f>'Initial Client Information'!E308</f>
        <v>0</v>
      </c>
      <c r="F308" s="140"/>
      <c r="G308" s="136"/>
      <c r="H308" s="136"/>
      <c r="I308" s="142"/>
      <c r="J308" s="176">
        <f>'Discharge Information'!F308</f>
        <v>0</v>
      </c>
      <c r="K308" s="87"/>
    </row>
    <row r="309" spans="1:11" ht="60" customHeight="1" x14ac:dyDescent="0.25">
      <c r="A309" s="1">
        <f t="shared" si="4"/>
        <v>297</v>
      </c>
      <c r="B309" s="116">
        <f>'Initial Client Information'!B309</f>
        <v>0</v>
      </c>
      <c r="C309" s="117">
        <f>'Initial Client Information'!C309</f>
        <v>0</v>
      </c>
      <c r="D309" s="118">
        <f>'Initial Client Information'!D309</f>
        <v>0</v>
      </c>
      <c r="E309" s="130">
        <f>'Initial Client Information'!E309</f>
        <v>0</v>
      </c>
      <c r="F309" s="140"/>
      <c r="G309" s="136"/>
      <c r="H309" s="136"/>
      <c r="I309" s="142"/>
      <c r="J309" s="176">
        <f>'Discharge Information'!F309</f>
        <v>0</v>
      </c>
      <c r="K309" s="87"/>
    </row>
    <row r="310" spans="1:11" ht="60" customHeight="1" x14ac:dyDescent="0.25">
      <c r="A310" s="1">
        <f t="shared" si="4"/>
        <v>298</v>
      </c>
      <c r="B310" s="116">
        <f>'Initial Client Information'!B310</f>
        <v>0</v>
      </c>
      <c r="C310" s="117">
        <f>'Initial Client Information'!C310</f>
        <v>0</v>
      </c>
      <c r="D310" s="118">
        <f>'Initial Client Information'!D310</f>
        <v>0</v>
      </c>
      <c r="E310" s="130">
        <f>'Initial Client Information'!E310</f>
        <v>0</v>
      </c>
      <c r="F310" s="140"/>
      <c r="G310" s="136"/>
      <c r="H310" s="136"/>
      <c r="I310" s="142"/>
      <c r="J310" s="176">
        <f>'Discharge Information'!F310</f>
        <v>0</v>
      </c>
      <c r="K310" s="87"/>
    </row>
    <row r="311" spans="1:11" ht="60" customHeight="1" x14ac:dyDescent="0.25">
      <c r="A311" s="1">
        <f t="shared" si="4"/>
        <v>299</v>
      </c>
      <c r="B311" s="116">
        <f>'Initial Client Information'!B311</f>
        <v>0</v>
      </c>
      <c r="C311" s="117">
        <f>'Initial Client Information'!C311</f>
        <v>0</v>
      </c>
      <c r="D311" s="118">
        <f>'Initial Client Information'!D311</f>
        <v>0</v>
      </c>
      <c r="E311" s="130">
        <f>'Initial Client Information'!E311</f>
        <v>0</v>
      </c>
      <c r="F311" s="140"/>
      <c r="G311" s="136"/>
      <c r="H311" s="136"/>
      <c r="I311" s="142"/>
      <c r="J311" s="176">
        <f>'Discharge Information'!F311</f>
        <v>0</v>
      </c>
      <c r="K311" s="87"/>
    </row>
    <row r="312" spans="1:11" ht="60" customHeight="1" x14ac:dyDescent="0.25">
      <c r="A312" s="1">
        <f t="shared" si="4"/>
        <v>300</v>
      </c>
      <c r="B312" s="116">
        <f>'Initial Client Information'!B312</f>
        <v>0</v>
      </c>
      <c r="C312" s="117">
        <f>'Initial Client Information'!C312</f>
        <v>0</v>
      </c>
      <c r="D312" s="118">
        <f>'Initial Client Information'!D312</f>
        <v>0</v>
      </c>
      <c r="E312" s="130">
        <f>'Initial Client Information'!E312</f>
        <v>0</v>
      </c>
      <c r="F312" s="140"/>
      <c r="G312" s="136"/>
      <c r="H312" s="136"/>
      <c r="I312" s="142"/>
      <c r="J312" s="176">
        <f>'Discharge Information'!F312</f>
        <v>0</v>
      </c>
      <c r="K312" s="87"/>
    </row>
    <row r="313" spans="1:11" ht="60" customHeight="1" x14ac:dyDescent="0.25">
      <c r="A313" s="1">
        <f t="shared" si="4"/>
        <v>301</v>
      </c>
      <c r="B313" s="116">
        <f>'Initial Client Information'!B313</f>
        <v>0</v>
      </c>
      <c r="C313" s="117">
        <f>'Initial Client Information'!C313</f>
        <v>0</v>
      </c>
      <c r="D313" s="118">
        <f>'Initial Client Information'!D313</f>
        <v>0</v>
      </c>
      <c r="E313" s="130">
        <f>'Initial Client Information'!E313</f>
        <v>0</v>
      </c>
      <c r="F313" s="140"/>
      <c r="G313" s="136"/>
      <c r="H313" s="136"/>
      <c r="I313" s="142"/>
      <c r="J313" s="176">
        <f>'Discharge Information'!F313</f>
        <v>0</v>
      </c>
      <c r="K313" s="87"/>
    </row>
    <row r="314" spans="1:11" ht="60" customHeight="1" x14ac:dyDescent="0.25">
      <c r="A314" s="1">
        <f t="shared" si="4"/>
        <v>302</v>
      </c>
      <c r="B314" s="116">
        <f>'Initial Client Information'!B314</f>
        <v>0</v>
      </c>
      <c r="C314" s="117">
        <f>'Initial Client Information'!C314</f>
        <v>0</v>
      </c>
      <c r="D314" s="118">
        <f>'Initial Client Information'!D314</f>
        <v>0</v>
      </c>
      <c r="E314" s="130">
        <f>'Initial Client Information'!E314</f>
        <v>0</v>
      </c>
      <c r="F314" s="140"/>
      <c r="G314" s="136"/>
      <c r="H314" s="136"/>
      <c r="I314" s="142"/>
      <c r="J314" s="176">
        <f>'Discharge Information'!F314</f>
        <v>0</v>
      </c>
      <c r="K314" s="87"/>
    </row>
    <row r="315" spans="1:11" ht="60" customHeight="1" x14ac:dyDescent="0.25">
      <c r="A315" s="1">
        <f t="shared" si="4"/>
        <v>303</v>
      </c>
      <c r="B315" s="116">
        <f>'Initial Client Information'!B315</f>
        <v>0</v>
      </c>
      <c r="C315" s="117">
        <f>'Initial Client Information'!C315</f>
        <v>0</v>
      </c>
      <c r="D315" s="118">
        <f>'Initial Client Information'!D315</f>
        <v>0</v>
      </c>
      <c r="E315" s="130">
        <f>'Initial Client Information'!E315</f>
        <v>0</v>
      </c>
      <c r="F315" s="140"/>
      <c r="G315" s="136"/>
      <c r="H315" s="136"/>
      <c r="I315" s="142"/>
      <c r="J315" s="176">
        <f>'Discharge Information'!F315</f>
        <v>0</v>
      </c>
      <c r="K315" s="87"/>
    </row>
    <row r="316" spans="1:11" ht="60" customHeight="1" x14ac:dyDescent="0.25">
      <c r="A316" s="1">
        <f t="shared" si="4"/>
        <v>304</v>
      </c>
      <c r="B316" s="116">
        <f>'Initial Client Information'!B316</f>
        <v>0</v>
      </c>
      <c r="C316" s="117">
        <f>'Initial Client Information'!C316</f>
        <v>0</v>
      </c>
      <c r="D316" s="118">
        <f>'Initial Client Information'!D316</f>
        <v>0</v>
      </c>
      <c r="E316" s="130">
        <f>'Initial Client Information'!E316</f>
        <v>0</v>
      </c>
      <c r="F316" s="140"/>
      <c r="G316" s="136"/>
      <c r="H316" s="136"/>
      <c r="I316" s="142"/>
      <c r="J316" s="176">
        <f>'Discharge Information'!F316</f>
        <v>0</v>
      </c>
      <c r="K316" s="87"/>
    </row>
    <row r="317" spans="1:11" ht="60" customHeight="1" x14ac:dyDescent="0.25">
      <c r="A317" s="1">
        <f t="shared" si="4"/>
        <v>305</v>
      </c>
      <c r="B317" s="116">
        <f>'Initial Client Information'!B317</f>
        <v>0</v>
      </c>
      <c r="C317" s="117">
        <f>'Initial Client Information'!C317</f>
        <v>0</v>
      </c>
      <c r="D317" s="118">
        <f>'Initial Client Information'!D317</f>
        <v>0</v>
      </c>
      <c r="E317" s="130">
        <f>'Initial Client Information'!E317</f>
        <v>0</v>
      </c>
      <c r="F317" s="140"/>
      <c r="G317" s="136"/>
      <c r="H317" s="136"/>
      <c r="I317" s="142"/>
      <c r="J317" s="176">
        <f>'Discharge Information'!F317</f>
        <v>0</v>
      </c>
      <c r="K317" s="87"/>
    </row>
    <row r="318" spans="1:11" ht="60" customHeight="1" x14ac:dyDescent="0.25">
      <c r="A318" s="1">
        <f t="shared" si="4"/>
        <v>306</v>
      </c>
      <c r="B318" s="116">
        <f>'Initial Client Information'!B318</f>
        <v>0</v>
      </c>
      <c r="C318" s="117">
        <f>'Initial Client Information'!C318</f>
        <v>0</v>
      </c>
      <c r="D318" s="118">
        <f>'Initial Client Information'!D318</f>
        <v>0</v>
      </c>
      <c r="E318" s="130">
        <f>'Initial Client Information'!E318</f>
        <v>0</v>
      </c>
      <c r="F318" s="140"/>
      <c r="G318" s="136"/>
      <c r="H318" s="136"/>
      <c r="I318" s="142"/>
      <c r="J318" s="176">
        <f>'Discharge Information'!F318</f>
        <v>0</v>
      </c>
      <c r="K318" s="87"/>
    </row>
    <row r="319" spans="1:11" ht="60" customHeight="1" x14ac:dyDescent="0.25">
      <c r="A319" s="1">
        <f t="shared" si="4"/>
        <v>307</v>
      </c>
      <c r="B319" s="116">
        <f>'Initial Client Information'!B319</f>
        <v>0</v>
      </c>
      <c r="C319" s="117">
        <f>'Initial Client Information'!C319</f>
        <v>0</v>
      </c>
      <c r="D319" s="118">
        <f>'Initial Client Information'!D319</f>
        <v>0</v>
      </c>
      <c r="E319" s="130">
        <f>'Initial Client Information'!E319</f>
        <v>0</v>
      </c>
      <c r="F319" s="140"/>
      <c r="G319" s="136"/>
      <c r="H319" s="136"/>
      <c r="I319" s="142"/>
      <c r="J319" s="176">
        <f>'Discharge Information'!F319</f>
        <v>0</v>
      </c>
      <c r="K319" s="87"/>
    </row>
    <row r="320" spans="1:11" ht="60" customHeight="1" x14ac:dyDescent="0.25">
      <c r="A320" s="1">
        <f t="shared" si="4"/>
        <v>308</v>
      </c>
      <c r="B320" s="116">
        <f>'Initial Client Information'!B320</f>
        <v>0</v>
      </c>
      <c r="C320" s="117">
        <f>'Initial Client Information'!C320</f>
        <v>0</v>
      </c>
      <c r="D320" s="118">
        <f>'Initial Client Information'!D320</f>
        <v>0</v>
      </c>
      <c r="E320" s="130">
        <f>'Initial Client Information'!E320</f>
        <v>0</v>
      </c>
      <c r="F320" s="140"/>
      <c r="G320" s="136"/>
      <c r="H320" s="136"/>
      <c r="I320" s="142"/>
      <c r="J320" s="176">
        <f>'Discharge Information'!F320</f>
        <v>0</v>
      </c>
      <c r="K320" s="87"/>
    </row>
    <row r="321" spans="1:11" ht="60" customHeight="1" x14ac:dyDescent="0.25">
      <c r="A321" s="1">
        <f t="shared" si="4"/>
        <v>309</v>
      </c>
      <c r="B321" s="116">
        <f>'Initial Client Information'!B321</f>
        <v>0</v>
      </c>
      <c r="C321" s="117">
        <f>'Initial Client Information'!C321</f>
        <v>0</v>
      </c>
      <c r="D321" s="118">
        <f>'Initial Client Information'!D321</f>
        <v>0</v>
      </c>
      <c r="E321" s="130">
        <f>'Initial Client Information'!E321</f>
        <v>0</v>
      </c>
      <c r="F321" s="140"/>
      <c r="G321" s="136"/>
      <c r="H321" s="136"/>
      <c r="I321" s="142"/>
      <c r="J321" s="176">
        <f>'Discharge Information'!F321</f>
        <v>0</v>
      </c>
      <c r="K321" s="87"/>
    </row>
    <row r="322" spans="1:11" ht="60" customHeight="1" x14ac:dyDescent="0.25">
      <c r="A322" s="1">
        <f t="shared" si="4"/>
        <v>310</v>
      </c>
      <c r="B322" s="116">
        <f>'Initial Client Information'!B322</f>
        <v>0</v>
      </c>
      <c r="C322" s="117">
        <f>'Initial Client Information'!C322</f>
        <v>0</v>
      </c>
      <c r="D322" s="118">
        <f>'Initial Client Information'!D322</f>
        <v>0</v>
      </c>
      <c r="E322" s="130">
        <f>'Initial Client Information'!E322</f>
        <v>0</v>
      </c>
      <c r="F322" s="140"/>
      <c r="G322" s="136"/>
      <c r="H322" s="136"/>
      <c r="I322" s="142"/>
      <c r="J322" s="176">
        <f>'Discharge Information'!F322</f>
        <v>0</v>
      </c>
      <c r="K322" s="87"/>
    </row>
    <row r="323" spans="1:11" ht="60" customHeight="1" x14ac:dyDescent="0.25">
      <c r="A323" s="1">
        <f t="shared" si="4"/>
        <v>311</v>
      </c>
      <c r="B323" s="116">
        <f>'Initial Client Information'!B323</f>
        <v>0</v>
      </c>
      <c r="C323" s="117">
        <f>'Initial Client Information'!C323</f>
        <v>0</v>
      </c>
      <c r="D323" s="118">
        <f>'Initial Client Information'!D323</f>
        <v>0</v>
      </c>
      <c r="E323" s="130">
        <f>'Initial Client Information'!E323</f>
        <v>0</v>
      </c>
      <c r="F323" s="140"/>
      <c r="G323" s="136"/>
      <c r="H323" s="136"/>
      <c r="I323" s="142"/>
      <c r="J323" s="176">
        <f>'Discharge Information'!F323</f>
        <v>0</v>
      </c>
      <c r="K323" s="87"/>
    </row>
    <row r="324" spans="1:11" ht="60" customHeight="1" x14ac:dyDescent="0.25">
      <c r="A324" s="1">
        <f t="shared" si="4"/>
        <v>312</v>
      </c>
      <c r="B324" s="116">
        <f>'Initial Client Information'!B324</f>
        <v>0</v>
      </c>
      <c r="C324" s="117">
        <f>'Initial Client Information'!C324</f>
        <v>0</v>
      </c>
      <c r="D324" s="118">
        <f>'Initial Client Information'!D324</f>
        <v>0</v>
      </c>
      <c r="E324" s="130">
        <f>'Initial Client Information'!E324</f>
        <v>0</v>
      </c>
      <c r="F324" s="140"/>
      <c r="G324" s="136"/>
      <c r="H324" s="136"/>
      <c r="I324" s="142"/>
      <c r="J324" s="176">
        <f>'Discharge Information'!F324</f>
        <v>0</v>
      </c>
      <c r="K324" s="87"/>
    </row>
    <row r="325" spans="1:11" ht="60" customHeight="1" x14ac:dyDescent="0.25">
      <c r="A325" s="1">
        <f t="shared" si="4"/>
        <v>313</v>
      </c>
      <c r="B325" s="116">
        <f>'Initial Client Information'!B325</f>
        <v>0</v>
      </c>
      <c r="C325" s="117">
        <f>'Initial Client Information'!C325</f>
        <v>0</v>
      </c>
      <c r="D325" s="118">
        <f>'Initial Client Information'!D325</f>
        <v>0</v>
      </c>
      <c r="E325" s="130">
        <f>'Initial Client Information'!E325</f>
        <v>0</v>
      </c>
      <c r="F325" s="140"/>
      <c r="G325" s="136"/>
      <c r="H325" s="136"/>
      <c r="I325" s="142"/>
      <c r="J325" s="176">
        <f>'Discharge Information'!F325</f>
        <v>0</v>
      </c>
      <c r="K325" s="87"/>
    </row>
    <row r="326" spans="1:11" ht="60" customHeight="1" x14ac:dyDescent="0.25">
      <c r="A326" s="1">
        <f t="shared" si="4"/>
        <v>314</v>
      </c>
      <c r="B326" s="116">
        <f>'Initial Client Information'!B326</f>
        <v>0</v>
      </c>
      <c r="C326" s="117">
        <f>'Initial Client Information'!C326</f>
        <v>0</v>
      </c>
      <c r="D326" s="118">
        <f>'Initial Client Information'!D326</f>
        <v>0</v>
      </c>
      <c r="E326" s="130">
        <f>'Initial Client Information'!E326</f>
        <v>0</v>
      </c>
      <c r="F326" s="140"/>
      <c r="G326" s="136"/>
      <c r="H326" s="136"/>
      <c r="I326" s="142"/>
      <c r="J326" s="176">
        <f>'Discharge Information'!F326</f>
        <v>0</v>
      </c>
      <c r="K326" s="87"/>
    </row>
    <row r="327" spans="1:11" ht="60" customHeight="1" x14ac:dyDescent="0.25">
      <c r="A327" s="1">
        <f t="shared" si="4"/>
        <v>315</v>
      </c>
      <c r="B327" s="116">
        <f>'Initial Client Information'!B327</f>
        <v>0</v>
      </c>
      <c r="C327" s="117">
        <f>'Initial Client Information'!C327</f>
        <v>0</v>
      </c>
      <c r="D327" s="118">
        <f>'Initial Client Information'!D327</f>
        <v>0</v>
      </c>
      <c r="E327" s="130">
        <f>'Initial Client Information'!E327</f>
        <v>0</v>
      </c>
      <c r="F327" s="140"/>
      <c r="G327" s="136"/>
      <c r="H327" s="136"/>
      <c r="I327" s="142"/>
      <c r="J327" s="176">
        <f>'Discharge Information'!F327</f>
        <v>0</v>
      </c>
      <c r="K327" s="87"/>
    </row>
    <row r="328" spans="1:11" ht="60" customHeight="1" x14ac:dyDescent="0.25">
      <c r="A328" s="1">
        <f t="shared" si="4"/>
        <v>316</v>
      </c>
      <c r="B328" s="116">
        <f>'Initial Client Information'!B328</f>
        <v>0</v>
      </c>
      <c r="C328" s="117">
        <f>'Initial Client Information'!C328</f>
        <v>0</v>
      </c>
      <c r="D328" s="118">
        <f>'Initial Client Information'!D328</f>
        <v>0</v>
      </c>
      <c r="E328" s="130">
        <f>'Initial Client Information'!E328</f>
        <v>0</v>
      </c>
      <c r="F328" s="140"/>
      <c r="G328" s="136"/>
      <c r="H328" s="136"/>
      <c r="I328" s="142"/>
      <c r="J328" s="176">
        <f>'Discharge Information'!F328</f>
        <v>0</v>
      </c>
      <c r="K328" s="87"/>
    </row>
    <row r="329" spans="1:11" ht="60" customHeight="1" x14ac:dyDescent="0.25">
      <c r="A329" s="1">
        <f t="shared" si="4"/>
        <v>317</v>
      </c>
      <c r="B329" s="116">
        <f>'Initial Client Information'!B329</f>
        <v>0</v>
      </c>
      <c r="C329" s="117">
        <f>'Initial Client Information'!C329</f>
        <v>0</v>
      </c>
      <c r="D329" s="118">
        <f>'Initial Client Information'!D329</f>
        <v>0</v>
      </c>
      <c r="E329" s="130">
        <f>'Initial Client Information'!E329</f>
        <v>0</v>
      </c>
      <c r="F329" s="140"/>
      <c r="G329" s="136"/>
      <c r="H329" s="136"/>
      <c r="I329" s="142"/>
      <c r="J329" s="176">
        <f>'Discharge Information'!F329</f>
        <v>0</v>
      </c>
      <c r="K329" s="87"/>
    </row>
    <row r="330" spans="1:11" ht="60" customHeight="1" x14ac:dyDescent="0.25">
      <c r="A330" s="1">
        <f t="shared" si="4"/>
        <v>318</v>
      </c>
      <c r="B330" s="116">
        <f>'Initial Client Information'!B330</f>
        <v>0</v>
      </c>
      <c r="C330" s="117">
        <f>'Initial Client Information'!C330</f>
        <v>0</v>
      </c>
      <c r="D330" s="118">
        <f>'Initial Client Information'!D330</f>
        <v>0</v>
      </c>
      <c r="E330" s="130">
        <f>'Initial Client Information'!E330</f>
        <v>0</v>
      </c>
      <c r="F330" s="140"/>
      <c r="G330" s="136"/>
      <c r="H330" s="136"/>
      <c r="I330" s="142"/>
      <c r="J330" s="176">
        <f>'Discharge Information'!F330</f>
        <v>0</v>
      </c>
      <c r="K330" s="87"/>
    </row>
    <row r="331" spans="1:11" ht="60" customHeight="1" x14ac:dyDescent="0.25">
      <c r="A331" s="1">
        <f t="shared" si="4"/>
        <v>319</v>
      </c>
      <c r="B331" s="116">
        <f>'Initial Client Information'!B331</f>
        <v>0</v>
      </c>
      <c r="C331" s="117">
        <f>'Initial Client Information'!C331</f>
        <v>0</v>
      </c>
      <c r="D331" s="118">
        <f>'Initial Client Information'!D331</f>
        <v>0</v>
      </c>
      <c r="E331" s="130">
        <f>'Initial Client Information'!E331</f>
        <v>0</v>
      </c>
      <c r="F331" s="140"/>
      <c r="G331" s="136"/>
      <c r="H331" s="136"/>
      <c r="I331" s="142"/>
      <c r="J331" s="176">
        <f>'Discharge Information'!F331</f>
        <v>0</v>
      </c>
      <c r="K331" s="87"/>
    </row>
    <row r="332" spans="1:11" ht="60" customHeight="1" x14ac:dyDescent="0.25">
      <c r="A332" s="1">
        <f t="shared" si="4"/>
        <v>320</v>
      </c>
      <c r="B332" s="116">
        <f>'Initial Client Information'!B332</f>
        <v>0</v>
      </c>
      <c r="C332" s="117">
        <f>'Initial Client Information'!C332</f>
        <v>0</v>
      </c>
      <c r="D332" s="118">
        <f>'Initial Client Information'!D332</f>
        <v>0</v>
      </c>
      <c r="E332" s="130">
        <f>'Initial Client Information'!E332</f>
        <v>0</v>
      </c>
      <c r="F332" s="140"/>
      <c r="G332" s="136"/>
      <c r="H332" s="136"/>
      <c r="I332" s="142"/>
      <c r="J332" s="176">
        <f>'Discharge Information'!F332</f>
        <v>0</v>
      </c>
      <c r="K332" s="87"/>
    </row>
    <row r="333" spans="1:11" ht="60" customHeight="1" x14ac:dyDescent="0.25">
      <c r="A333" s="1">
        <f t="shared" si="4"/>
        <v>321</v>
      </c>
      <c r="B333" s="116">
        <f>'Initial Client Information'!B333</f>
        <v>0</v>
      </c>
      <c r="C333" s="117">
        <f>'Initial Client Information'!C333</f>
        <v>0</v>
      </c>
      <c r="D333" s="118">
        <f>'Initial Client Information'!D333</f>
        <v>0</v>
      </c>
      <c r="E333" s="130">
        <f>'Initial Client Information'!E333</f>
        <v>0</v>
      </c>
      <c r="F333" s="140"/>
      <c r="G333" s="136"/>
      <c r="H333" s="136"/>
      <c r="I333" s="142"/>
      <c r="J333" s="176">
        <f>'Discharge Information'!F333</f>
        <v>0</v>
      </c>
      <c r="K333" s="87"/>
    </row>
    <row r="334" spans="1:11" ht="60" customHeight="1" x14ac:dyDescent="0.25">
      <c r="A334" s="1">
        <f t="shared" ref="A334:A397" si="5">ROW(A322)</f>
        <v>322</v>
      </c>
      <c r="B334" s="116">
        <f>'Initial Client Information'!B334</f>
        <v>0</v>
      </c>
      <c r="C334" s="117">
        <f>'Initial Client Information'!C334</f>
        <v>0</v>
      </c>
      <c r="D334" s="118">
        <f>'Initial Client Information'!D334</f>
        <v>0</v>
      </c>
      <c r="E334" s="130">
        <f>'Initial Client Information'!E334</f>
        <v>0</v>
      </c>
      <c r="F334" s="140"/>
      <c r="G334" s="136"/>
      <c r="H334" s="136"/>
      <c r="I334" s="142"/>
      <c r="J334" s="176">
        <f>'Discharge Information'!F334</f>
        <v>0</v>
      </c>
      <c r="K334" s="87"/>
    </row>
    <row r="335" spans="1:11" ht="60" customHeight="1" x14ac:dyDescent="0.25">
      <c r="A335" s="1">
        <f t="shared" si="5"/>
        <v>323</v>
      </c>
      <c r="B335" s="116">
        <f>'Initial Client Information'!B335</f>
        <v>0</v>
      </c>
      <c r="C335" s="117">
        <f>'Initial Client Information'!C335</f>
        <v>0</v>
      </c>
      <c r="D335" s="118">
        <f>'Initial Client Information'!D335</f>
        <v>0</v>
      </c>
      <c r="E335" s="130">
        <f>'Initial Client Information'!E335</f>
        <v>0</v>
      </c>
      <c r="F335" s="140"/>
      <c r="G335" s="136"/>
      <c r="H335" s="136"/>
      <c r="I335" s="142"/>
      <c r="J335" s="176">
        <f>'Discharge Information'!F335</f>
        <v>0</v>
      </c>
      <c r="K335" s="87"/>
    </row>
    <row r="336" spans="1:11" ht="60" customHeight="1" x14ac:dyDescent="0.25">
      <c r="A336" s="1">
        <f t="shared" si="5"/>
        <v>324</v>
      </c>
      <c r="B336" s="116">
        <f>'Initial Client Information'!B336</f>
        <v>0</v>
      </c>
      <c r="C336" s="117">
        <f>'Initial Client Information'!C336</f>
        <v>0</v>
      </c>
      <c r="D336" s="118">
        <f>'Initial Client Information'!D336</f>
        <v>0</v>
      </c>
      <c r="E336" s="130">
        <f>'Initial Client Information'!E336</f>
        <v>0</v>
      </c>
      <c r="F336" s="140"/>
      <c r="G336" s="136"/>
      <c r="H336" s="136"/>
      <c r="I336" s="142"/>
      <c r="J336" s="176">
        <f>'Discharge Information'!F336</f>
        <v>0</v>
      </c>
      <c r="K336" s="87"/>
    </row>
    <row r="337" spans="1:11" ht="60" customHeight="1" x14ac:dyDescent="0.25">
      <c r="A337" s="1">
        <f t="shared" si="5"/>
        <v>325</v>
      </c>
      <c r="B337" s="116">
        <f>'Initial Client Information'!B337</f>
        <v>0</v>
      </c>
      <c r="C337" s="117">
        <f>'Initial Client Information'!C337</f>
        <v>0</v>
      </c>
      <c r="D337" s="118">
        <f>'Initial Client Information'!D337</f>
        <v>0</v>
      </c>
      <c r="E337" s="130">
        <f>'Initial Client Information'!E337</f>
        <v>0</v>
      </c>
      <c r="F337" s="140"/>
      <c r="G337" s="136"/>
      <c r="H337" s="136"/>
      <c r="I337" s="142"/>
      <c r="J337" s="176">
        <f>'Discharge Information'!F337</f>
        <v>0</v>
      </c>
      <c r="K337" s="87"/>
    </row>
    <row r="338" spans="1:11" ht="60" customHeight="1" x14ac:dyDescent="0.25">
      <c r="A338" s="1">
        <f t="shared" si="5"/>
        <v>326</v>
      </c>
      <c r="B338" s="116">
        <f>'Initial Client Information'!B338</f>
        <v>0</v>
      </c>
      <c r="C338" s="117">
        <f>'Initial Client Information'!C338</f>
        <v>0</v>
      </c>
      <c r="D338" s="118">
        <f>'Initial Client Information'!D338</f>
        <v>0</v>
      </c>
      <c r="E338" s="130">
        <f>'Initial Client Information'!E338</f>
        <v>0</v>
      </c>
      <c r="F338" s="140"/>
      <c r="G338" s="136"/>
      <c r="H338" s="136"/>
      <c r="I338" s="142"/>
      <c r="J338" s="176">
        <f>'Discharge Information'!F338</f>
        <v>0</v>
      </c>
      <c r="K338" s="87"/>
    </row>
    <row r="339" spans="1:11" ht="60" customHeight="1" x14ac:dyDescent="0.25">
      <c r="A339" s="1">
        <f t="shared" si="5"/>
        <v>327</v>
      </c>
      <c r="B339" s="116">
        <f>'Initial Client Information'!B339</f>
        <v>0</v>
      </c>
      <c r="C339" s="117">
        <f>'Initial Client Information'!C339</f>
        <v>0</v>
      </c>
      <c r="D339" s="118">
        <f>'Initial Client Information'!D339</f>
        <v>0</v>
      </c>
      <c r="E339" s="130">
        <f>'Initial Client Information'!E339</f>
        <v>0</v>
      </c>
      <c r="F339" s="140"/>
      <c r="G339" s="136"/>
      <c r="H339" s="136"/>
      <c r="I339" s="142"/>
      <c r="J339" s="176">
        <f>'Discharge Information'!F339</f>
        <v>0</v>
      </c>
      <c r="K339" s="87"/>
    </row>
    <row r="340" spans="1:11" ht="60" customHeight="1" x14ac:dyDescent="0.25">
      <c r="A340" s="1">
        <f t="shared" si="5"/>
        <v>328</v>
      </c>
      <c r="B340" s="116">
        <f>'Initial Client Information'!B340</f>
        <v>0</v>
      </c>
      <c r="C340" s="117">
        <f>'Initial Client Information'!C340</f>
        <v>0</v>
      </c>
      <c r="D340" s="118">
        <f>'Initial Client Information'!D340</f>
        <v>0</v>
      </c>
      <c r="E340" s="130">
        <f>'Initial Client Information'!E340</f>
        <v>0</v>
      </c>
      <c r="F340" s="140"/>
      <c r="G340" s="136"/>
      <c r="H340" s="136"/>
      <c r="I340" s="142"/>
      <c r="J340" s="176">
        <f>'Discharge Information'!F340</f>
        <v>0</v>
      </c>
      <c r="K340" s="87"/>
    </row>
    <row r="341" spans="1:11" ht="60" customHeight="1" x14ac:dyDescent="0.25">
      <c r="A341" s="1">
        <f t="shared" si="5"/>
        <v>329</v>
      </c>
      <c r="B341" s="116">
        <f>'Initial Client Information'!B341</f>
        <v>0</v>
      </c>
      <c r="C341" s="117">
        <f>'Initial Client Information'!C341</f>
        <v>0</v>
      </c>
      <c r="D341" s="118">
        <f>'Initial Client Information'!D341</f>
        <v>0</v>
      </c>
      <c r="E341" s="130">
        <f>'Initial Client Information'!E341</f>
        <v>0</v>
      </c>
      <c r="F341" s="140"/>
      <c r="G341" s="136"/>
      <c r="H341" s="136"/>
      <c r="I341" s="142"/>
      <c r="J341" s="176">
        <f>'Discharge Information'!F341</f>
        <v>0</v>
      </c>
      <c r="K341" s="87"/>
    </row>
    <row r="342" spans="1:11" ht="60" customHeight="1" x14ac:dyDescent="0.25">
      <c r="A342" s="1">
        <f t="shared" si="5"/>
        <v>330</v>
      </c>
      <c r="B342" s="116">
        <f>'Initial Client Information'!B342</f>
        <v>0</v>
      </c>
      <c r="C342" s="117">
        <f>'Initial Client Information'!C342</f>
        <v>0</v>
      </c>
      <c r="D342" s="118">
        <f>'Initial Client Information'!D342</f>
        <v>0</v>
      </c>
      <c r="E342" s="130">
        <f>'Initial Client Information'!E342</f>
        <v>0</v>
      </c>
      <c r="F342" s="140"/>
      <c r="G342" s="136"/>
      <c r="H342" s="136"/>
      <c r="I342" s="142"/>
      <c r="J342" s="176">
        <f>'Discharge Information'!F342</f>
        <v>0</v>
      </c>
      <c r="K342" s="87"/>
    </row>
    <row r="343" spans="1:11" ht="60" customHeight="1" x14ac:dyDescent="0.25">
      <c r="A343" s="1">
        <f t="shared" si="5"/>
        <v>331</v>
      </c>
      <c r="B343" s="116">
        <f>'Initial Client Information'!B343</f>
        <v>0</v>
      </c>
      <c r="C343" s="117">
        <f>'Initial Client Information'!C343</f>
        <v>0</v>
      </c>
      <c r="D343" s="118">
        <f>'Initial Client Information'!D343</f>
        <v>0</v>
      </c>
      <c r="E343" s="130">
        <f>'Initial Client Information'!E343</f>
        <v>0</v>
      </c>
      <c r="F343" s="140"/>
      <c r="G343" s="136"/>
      <c r="H343" s="136"/>
      <c r="I343" s="142"/>
      <c r="J343" s="176">
        <f>'Discharge Information'!F343</f>
        <v>0</v>
      </c>
      <c r="K343" s="87"/>
    </row>
    <row r="344" spans="1:11" ht="60" customHeight="1" x14ac:dyDescent="0.25">
      <c r="A344" s="1">
        <f t="shared" si="5"/>
        <v>332</v>
      </c>
      <c r="B344" s="116">
        <f>'Initial Client Information'!B344</f>
        <v>0</v>
      </c>
      <c r="C344" s="117">
        <f>'Initial Client Information'!C344</f>
        <v>0</v>
      </c>
      <c r="D344" s="118">
        <f>'Initial Client Information'!D344</f>
        <v>0</v>
      </c>
      <c r="E344" s="130">
        <f>'Initial Client Information'!E344</f>
        <v>0</v>
      </c>
      <c r="F344" s="140"/>
      <c r="G344" s="136"/>
      <c r="H344" s="136"/>
      <c r="I344" s="142"/>
      <c r="J344" s="176">
        <f>'Discharge Information'!F344</f>
        <v>0</v>
      </c>
      <c r="K344" s="87"/>
    </row>
    <row r="345" spans="1:11" ht="60" customHeight="1" x14ac:dyDescent="0.25">
      <c r="A345" s="1">
        <f t="shared" si="5"/>
        <v>333</v>
      </c>
      <c r="B345" s="116">
        <f>'Initial Client Information'!B345</f>
        <v>0</v>
      </c>
      <c r="C345" s="117">
        <f>'Initial Client Information'!C345</f>
        <v>0</v>
      </c>
      <c r="D345" s="118">
        <f>'Initial Client Information'!D345</f>
        <v>0</v>
      </c>
      <c r="E345" s="130">
        <f>'Initial Client Information'!E345</f>
        <v>0</v>
      </c>
      <c r="F345" s="140"/>
      <c r="G345" s="136"/>
      <c r="H345" s="136"/>
      <c r="I345" s="142"/>
      <c r="J345" s="176">
        <f>'Discharge Information'!F345</f>
        <v>0</v>
      </c>
      <c r="K345" s="87"/>
    </row>
    <row r="346" spans="1:11" ht="60" customHeight="1" x14ac:dyDescent="0.25">
      <c r="A346" s="1">
        <f t="shared" si="5"/>
        <v>334</v>
      </c>
      <c r="B346" s="116">
        <f>'Initial Client Information'!B346</f>
        <v>0</v>
      </c>
      <c r="C346" s="117">
        <f>'Initial Client Information'!C346</f>
        <v>0</v>
      </c>
      <c r="D346" s="118">
        <f>'Initial Client Information'!D346</f>
        <v>0</v>
      </c>
      <c r="E346" s="130">
        <f>'Initial Client Information'!E346</f>
        <v>0</v>
      </c>
      <c r="F346" s="140"/>
      <c r="G346" s="136"/>
      <c r="H346" s="136"/>
      <c r="I346" s="142"/>
      <c r="J346" s="176">
        <f>'Discharge Information'!F346</f>
        <v>0</v>
      </c>
      <c r="K346" s="87"/>
    </row>
    <row r="347" spans="1:11" ht="60" customHeight="1" x14ac:dyDescent="0.25">
      <c r="A347" s="1">
        <f t="shared" si="5"/>
        <v>335</v>
      </c>
      <c r="B347" s="116">
        <f>'Initial Client Information'!B347</f>
        <v>0</v>
      </c>
      <c r="C347" s="117">
        <f>'Initial Client Information'!C347</f>
        <v>0</v>
      </c>
      <c r="D347" s="118">
        <f>'Initial Client Information'!D347</f>
        <v>0</v>
      </c>
      <c r="E347" s="130">
        <f>'Initial Client Information'!E347</f>
        <v>0</v>
      </c>
      <c r="F347" s="140"/>
      <c r="G347" s="136"/>
      <c r="H347" s="136"/>
      <c r="I347" s="142"/>
      <c r="J347" s="176">
        <f>'Discharge Information'!F347</f>
        <v>0</v>
      </c>
      <c r="K347" s="87"/>
    </row>
    <row r="348" spans="1:11" ht="60" customHeight="1" x14ac:dyDescent="0.25">
      <c r="A348" s="1">
        <f t="shared" si="5"/>
        <v>336</v>
      </c>
      <c r="B348" s="116">
        <f>'Initial Client Information'!B348</f>
        <v>0</v>
      </c>
      <c r="C348" s="117">
        <f>'Initial Client Information'!C348</f>
        <v>0</v>
      </c>
      <c r="D348" s="118">
        <f>'Initial Client Information'!D348</f>
        <v>0</v>
      </c>
      <c r="E348" s="130">
        <f>'Initial Client Information'!E348</f>
        <v>0</v>
      </c>
      <c r="F348" s="140"/>
      <c r="G348" s="136"/>
      <c r="H348" s="136"/>
      <c r="I348" s="142"/>
      <c r="J348" s="176">
        <f>'Discharge Information'!F348</f>
        <v>0</v>
      </c>
      <c r="K348" s="87"/>
    </row>
    <row r="349" spans="1:11" ht="60" customHeight="1" x14ac:dyDescent="0.25">
      <c r="A349" s="1">
        <f t="shared" si="5"/>
        <v>337</v>
      </c>
      <c r="B349" s="116">
        <f>'Initial Client Information'!B349</f>
        <v>0</v>
      </c>
      <c r="C349" s="117">
        <f>'Initial Client Information'!C349</f>
        <v>0</v>
      </c>
      <c r="D349" s="118">
        <f>'Initial Client Information'!D349</f>
        <v>0</v>
      </c>
      <c r="E349" s="130">
        <f>'Initial Client Information'!E349</f>
        <v>0</v>
      </c>
      <c r="F349" s="140"/>
      <c r="G349" s="136"/>
      <c r="H349" s="136"/>
      <c r="I349" s="142"/>
      <c r="J349" s="176">
        <f>'Discharge Information'!F349</f>
        <v>0</v>
      </c>
      <c r="K349" s="87"/>
    </row>
    <row r="350" spans="1:11" ht="60" customHeight="1" x14ac:dyDescent="0.25">
      <c r="A350" s="1">
        <f t="shared" si="5"/>
        <v>338</v>
      </c>
      <c r="B350" s="116">
        <f>'Initial Client Information'!B350</f>
        <v>0</v>
      </c>
      <c r="C350" s="117">
        <f>'Initial Client Information'!C350</f>
        <v>0</v>
      </c>
      <c r="D350" s="118">
        <f>'Initial Client Information'!D350</f>
        <v>0</v>
      </c>
      <c r="E350" s="130">
        <f>'Initial Client Information'!E350</f>
        <v>0</v>
      </c>
      <c r="F350" s="140"/>
      <c r="G350" s="136"/>
      <c r="H350" s="136"/>
      <c r="I350" s="142"/>
      <c r="J350" s="176">
        <f>'Discharge Information'!F350</f>
        <v>0</v>
      </c>
      <c r="K350" s="87"/>
    </row>
    <row r="351" spans="1:11" ht="60" customHeight="1" x14ac:dyDescent="0.25">
      <c r="A351" s="1">
        <f t="shared" si="5"/>
        <v>339</v>
      </c>
      <c r="B351" s="116">
        <f>'Initial Client Information'!B351</f>
        <v>0</v>
      </c>
      <c r="C351" s="117">
        <f>'Initial Client Information'!C351</f>
        <v>0</v>
      </c>
      <c r="D351" s="118">
        <f>'Initial Client Information'!D351</f>
        <v>0</v>
      </c>
      <c r="E351" s="130">
        <f>'Initial Client Information'!E351</f>
        <v>0</v>
      </c>
      <c r="F351" s="140"/>
      <c r="G351" s="136"/>
      <c r="H351" s="136"/>
      <c r="I351" s="142"/>
      <c r="J351" s="176">
        <f>'Discharge Information'!F351</f>
        <v>0</v>
      </c>
      <c r="K351" s="87"/>
    </row>
    <row r="352" spans="1:11" ht="60" customHeight="1" x14ac:dyDescent="0.25">
      <c r="A352" s="1">
        <f t="shared" si="5"/>
        <v>340</v>
      </c>
      <c r="B352" s="116">
        <f>'Initial Client Information'!B352</f>
        <v>0</v>
      </c>
      <c r="C352" s="117">
        <f>'Initial Client Information'!C352</f>
        <v>0</v>
      </c>
      <c r="D352" s="118">
        <f>'Initial Client Information'!D352</f>
        <v>0</v>
      </c>
      <c r="E352" s="130">
        <f>'Initial Client Information'!E352</f>
        <v>0</v>
      </c>
      <c r="F352" s="140"/>
      <c r="G352" s="136"/>
      <c r="H352" s="136"/>
      <c r="I352" s="142"/>
      <c r="J352" s="176">
        <f>'Discharge Information'!F352</f>
        <v>0</v>
      </c>
      <c r="K352" s="87"/>
    </row>
    <row r="353" spans="1:11" ht="60" customHeight="1" x14ac:dyDescent="0.25">
      <c r="A353" s="1">
        <f t="shared" si="5"/>
        <v>341</v>
      </c>
      <c r="B353" s="116">
        <f>'Initial Client Information'!B353</f>
        <v>0</v>
      </c>
      <c r="C353" s="117">
        <f>'Initial Client Information'!C353</f>
        <v>0</v>
      </c>
      <c r="D353" s="118">
        <f>'Initial Client Information'!D353</f>
        <v>0</v>
      </c>
      <c r="E353" s="130">
        <f>'Initial Client Information'!E353</f>
        <v>0</v>
      </c>
      <c r="F353" s="140"/>
      <c r="G353" s="136"/>
      <c r="H353" s="136"/>
      <c r="I353" s="142"/>
      <c r="J353" s="176">
        <f>'Discharge Information'!F353</f>
        <v>0</v>
      </c>
      <c r="K353" s="87"/>
    </row>
    <row r="354" spans="1:11" ht="60" customHeight="1" x14ac:dyDescent="0.25">
      <c r="A354" s="1">
        <f t="shared" si="5"/>
        <v>342</v>
      </c>
      <c r="B354" s="116">
        <f>'Initial Client Information'!B354</f>
        <v>0</v>
      </c>
      <c r="C354" s="117">
        <f>'Initial Client Information'!C354</f>
        <v>0</v>
      </c>
      <c r="D354" s="118">
        <f>'Initial Client Information'!D354</f>
        <v>0</v>
      </c>
      <c r="E354" s="130">
        <f>'Initial Client Information'!E354</f>
        <v>0</v>
      </c>
      <c r="F354" s="140"/>
      <c r="G354" s="136"/>
      <c r="H354" s="136"/>
      <c r="I354" s="142"/>
      <c r="J354" s="176">
        <f>'Discharge Information'!F354</f>
        <v>0</v>
      </c>
      <c r="K354" s="87"/>
    </row>
    <row r="355" spans="1:11" ht="60" customHeight="1" x14ac:dyDescent="0.25">
      <c r="A355" s="1">
        <f t="shared" si="5"/>
        <v>343</v>
      </c>
      <c r="B355" s="116">
        <f>'Initial Client Information'!B355</f>
        <v>0</v>
      </c>
      <c r="C355" s="117">
        <f>'Initial Client Information'!C355</f>
        <v>0</v>
      </c>
      <c r="D355" s="118">
        <f>'Initial Client Information'!D355</f>
        <v>0</v>
      </c>
      <c r="E355" s="130">
        <f>'Initial Client Information'!E355</f>
        <v>0</v>
      </c>
      <c r="F355" s="140"/>
      <c r="G355" s="136"/>
      <c r="H355" s="136"/>
      <c r="I355" s="142"/>
      <c r="J355" s="176">
        <f>'Discharge Information'!F355</f>
        <v>0</v>
      </c>
      <c r="K355" s="87"/>
    </row>
    <row r="356" spans="1:11" ht="60" customHeight="1" x14ac:dyDescent="0.25">
      <c r="A356" s="1">
        <f t="shared" si="5"/>
        <v>344</v>
      </c>
      <c r="B356" s="116">
        <f>'Initial Client Information'!B356</f>
        <v>0</v>
      </c>
      <c r="C356" s="117">
        <f>'Initial Client Information'!C356</f>
        <v>0</v>
      </c>
      <c r="D356" s="118">
        <f>'Initial Client Information'!D356</f>
        <v>0</v>
      </c>
      <c r="E356" s="130">
        <f>'Initial Client Information'!E356</f>
        <v>0</v>
      </c>
      <c r="F356" s="140"/>
      <c r="G356" s="136"/>
      <c r="H356" s="136"/>
      <c r="I356" s="142"/>
      <c r="J356" s="176">
        <f>'Discharge Information'!F356</f>
        <v>0</v>
      </c>
      <c r="K356" s="87"/>
    </row>
    <row r="357" spans="1:11" ht="60" customHeight="1" x14ac:dyDescent="0.25">
      <c r="A357" s="1">
        <f t="shared" si="5"/>
        <v>345</v>
      </c>
      <c r="B357" s="116">
        <f>'Initial Client Information'!B357</f>
        <v>0</v>
      </c>
      <c r="C357" s="117">
        <f>'Initial Client Information'!C357</f>
        <v>0</v>
      </c>
      <c r="D357" s="118">
        <f>'Initial Client Information'!D357</f>
        <v>0</v>
      </c>
      <c r="E357" s="130">
        <f>'Initial Client Information'!E357</f>
        <v>0</v>
      </c>
      <c r="F357" s="140"/>
      <c r="G357" s="136"/>
      <c r="H357" s="136"/>
      <c r="I357" s="142"/>
      <c r="J357" s="176">
        <f>'Discharge Information'!F357</f>
        <v>0</v>
      </c>
      <c r="K357" s="87"/>
    </row>
    <row r="358" spans="1:11" ht="60" customHeight="1" x14ac:dyDescent="0.25">
      <c r="A358" s="1">
        <f t="shared" si="5"/>
        <v>346</v>
      </c>
      <c r="B358" s="116">
        <f>'Initial Client Information'!B358</f>
        <v>0</v>
      </c>
      <c r="C358" s="117">
        <f>'Initial Client Information'!C358</f>
        <v>0</v>
      </c>
      <c r="D358" s="118">
        <f>'Initial Client Information'!D358</f>
        <v>0</v>
      </c>
      <c r="E358" s="130">
        <f>'Initial Client Information'!E358</f>
        <v>0</v>
      </c>
      <c r="F358" s="140"/>
      <c r="G358" s="136"/>
      <c r="H358" s="136"/>
      <c r="I358" s="142"/>
      <c r="J358" s="176">
        <f>'Discharge Information'!F358</f>
        <v>0</v>
      </c>
      <c r="K358" s="87"/>
    </row>
    <row r="359" spans="1:11" ht="60" customHeight="1" x14ac:dyDescent="0.25">
      <c r="A359" s="1">
        <f t="shared" si="5"/>
        <v>347</v>
      </c>
      <c r="B359" s="116">
        <f>'Initial Client Information'!B359</f>
        <v>0</v>
      </c>
      <c r="C359" s="117">
        <f>'Initial Client Information'!C359</f>
        <v>0</v>
      </c>
      <c r="D359" s="118">
        <f>'Initial Client Information'!D359</f>
        <v>0</v>
      </c>
      <c r="E359" s="130">
        <f>'Initial Client Information'!E359</f>
        <v>0</v>
      </c>
      <c r="F359" s="140"/>
      <c r="G359" s="136"/>
      <c r="H359" s="136"/>
      <c r="I359" s="142"/>
      <c r="J359" s="176">
        <f>'Discharge Information'!F359</f>
        <v>0</v>
      </c>
      <c r="K359" s="87"/>
    </row>
    <row r="360" spans="1:11" ht="60" customHeight="1" x14ac:dyDescent="0.25">
      <c r="A360" s="1">
        <f t="shared" si="5"/>
        <v>348</v>
      </c>
      <c r="B360" s="116">
        <f>'Initial Client Information'!B360</f>
        <v>0</v>
      </c>
      <c r="C360" s="117">
        <f>'Initial Client Information'!C360</f>
        <v>0</v>
      </c>
      <c r="D360" s="118">
        <f>'Initial Client Information'!D360</f>
        <v>0</v>
      </c>
      <c r="E360" s="130">
        <f>'Initial Client Information'!E360</f>
        <v>0</v>
      </c>
      <c r="F360" s="140"/>
      <c r="G360" s="136"/>
      <c r="H360" s="136"/>
      <c r="I360" s="142"/>
      <c r="J360" s="176">
        <f>'Discharge Information'!F360</f>
        <v>0</v>
      </c>
      <c r="K360" s="87"/>
    </row>
    <row r="361" spans="1:11" ht="60" customHeight="1" x14ac:dyDescent="0.25">
      <c r="A361" s="1">
        <f t="shared" si="5"/>
        <v>349</v>
      </c>
      <c r="B361" s="116">
        <f>'Initial Client Information'!B361</f>
        <v>0</v>
      </c>
      <c r="C361" s="117">
        <f>'Initial Client Information'!C361</f>
        <v>0</v>
      </c>
      <c r="D361" s="118">
        <f>'Initial Client Information'!D361</f>
        <v>0</v>
      </c>
      <c r="E361" s="130">
        <f>'Initial Client Information'!E361</f>
        <v>0</v>
      </c>
      <c r="F361" s="140"/>
      <c r="G361" s="136"/>
      <c r="H361" s="136"/>
      <c r="I361" s="142"/>
      <c r="J361" s="176">
        <f>'Discharge Information'!F361</f>
        <v>0</v>
      </c>
      <c r="K361" s="87"/>
    </row>
    <row r="362" spans="1:11" ht="60" customHeight="1" x14ac:dyDescent="0.25">
      <c r="A362" s="1">
        <f t="shared" si="5"/>
        <v>350</v>
      </c>
      <c r="B362" s="116">
        <f>'Initial Client Information'!B362</f>
        <v>0</v>
      </c>
      <c r="C362" s="117">
        <f>'Initial Client Information'!C362</f>
        <v>0</v>
      </c>
      <c r="D362" s="118">
        <f>'Initial Client Information'!D362</f>
        <v>0</v>
      </c>
      <c r="E362" s="130">
        <f>'Initial Client Information'!E362</f>
        <v>0</v>
      </c>
      <c r="F362" s="140"/>
      <c r="G362" s="136"/>
      <c r="H362" s="136"/>
      <c r="I362" s="142"/>
      <c r="J362" s="176">
        <f>'Discharge Information'!F362</f>
        <v>0</v>
      </c>
      <c r="K362" s="87"/>
    </row>
    <row r="363" spans="1:11" ht="60" customHeight="1" x14ac:dyDescent="0.25">
      <c r="A363" s="1">
        <f t="shared" si="5"/>
        <v>351</v>
      </c>
      <c r="B363" s="116">
        <f>'Initial Client Information'!B363</f>
        <v>0</v>
      </c>
      <c r="C363" s="117">
        <f>'Initial Client Information'!C363</f>
        <v>0</v>
      </c>
      <c r="D363" s="118">
        <f>'Initial Client Information'!D363</f>
        <v>0</v>
      </c>
      <c r="E363" s="130">
        <f>'Initial Client Information'!E363</f>
        <v>0</v>
      </c>
      <c r="F363" s="140"/>
      <c r="G363" s="136"/>
      <c r="H363" s="136"/>
      <c r="I363" s="142"/>
      <c r="J363" s="176">
        <f>'Discharge Information'!F363</f>
        <v>0</v>
      </c>
      <c r="K363" s="87"/>
    </row>
    <row r="364" spans="1:11" ht="60" customHeight="1" x14ac:dyDescent="0.25">
      <c r="A364" s="1">
        <f t="shared" si="5"/>
        <v>352</v>
      </c>
      <c r="B364" s="116">
        <f>'Initial Client Information'!B364</f>
        <v>0</v>
      </c>
      <c r="C364" s="117">
        <f>'Initial Client Information'!C364</f>
        <v>0</v>
      </c>
      <c r="D364" s="118">
        <f>'Initial Client Information'!D364</f>
        <v>0</v>
      </c>
      <c r="E364" s="130">
        <f>'Initial Client Information'!E364</f>
        <v>0</v>
      </c>
      <c r="F364" s="140"/>
      <c r="G364" s="136"/>
      <c r="H364" s="136"/>
      <c r="I364" s="142"/>
      <c r="J364" s="176">
        <f>'Discharge Information'!F364</f>
        <v>0</v>
      </c>
      <c r="K364" s="87"/>
    </row>
    <row r="365" spans="1:11" ht="60" customHeight="1" x14ac:dyDescent="0.25">
      <c r="A365" s="1">
        <f t="shared" si="5"/>
        <v>353</v>
      </c>
      <c r="B365" s="116">
        <f>'Initial Client Information'!B365</f>
        <v>0</v>
      </c>
      <c r="C365" s="117">
        <f>'Initial Client Information'!C365</f>
        <v>0</v>
      </c>
      <c r="D365" s="118">
        <f>'Initial Client Information'!D365</f>
        <v>0</v>
      </c>
      <c r="E365" s="130">
        <f>'Initial Client Information'!E365</f>
        <v>0</v>
      </c>
      <c r="F365" s="140"/>
      <c r="G365" s="136"/>
      <c r="H365" s="136"/>
      <c r="I365" s="142"/>
      <c r="J365" s="176">
        <f>'Discharge Information'!F365</f>
        <v>0</v>
      </c>
      <c r="K365" s="87"/>
    </row>
    <row r="366" spans="1:11" ht="60" customHeight="1" x14ac:dyDescent="0.25">
      <c r="A366" s="1">
        <f t="shared" si="5"/>
        <v>354</v>
      </c>
      <c r="B366" s="116">
        <f>'Initial Client Information'!B366</f>
        <v>0</v>
      </c>
      <c r="C366" s="117">
        <f>'Initial Client Information'!C366</f>
        <v>0</v>
      </c>
      <c r="D366" s="118">
        <f>'Initial Client Information'!D366</f>
        <v>0</v>
      </c>
      <c r="E366" s="130">
        <f>'Initial Client Information'!E366</f>
        <v>0</v>
      </c>
      <c r="F366" s="140"/>
      <c r="G366" s="136"/>
      <c r="H366" s="136"/>
      <c r="I366" s="142"/>
      <c r="J366" s="176">
        <f>'Discharge Information'!F366</f>
        <v>0</v>
      </c>
      <c r="K366" s="87"/>
    </row>
    <row r="367" spans="1:11" ht="60" customHeight="1" x14ac:dyDescent="0.25">
      <c r="A367" s="1">
        <f t="shared" si="5"/>
        <v>355</v>
      </c>
      <c r="B367" s="116">
        <f>'Initial Client Information'!B367</f>
        <v>0</v>
      </c>
      <c r="C367" s="117">
        <f>'Initial Client Information'!C367</f>
        <v>0</v>
      </c>
      <c r="D367" s="118">
        <f>'Initial Client Information'!D367</f>
        <v>0</v>
      </c>
      <c r="E367" s="130">
        <f>'Initial Client Information'!E367</f>
        <v>0</v>
      </c>
      <c r="F367" s="140"/>
      <c r="G367" s="136"/>
      <c r="H367" s="136"/>
      <c r="I367" s="142"/>
      <c r="J367" s="176">
        <f>'Discharge Information'!F367</f>
        <v>0</v>
      </c>
      <c r="K367" s="87"/>
    </row>
    <row r="368" spans="1:11" ht="60" customHeight="1" x14ac:dyDescent="0.25">
      <c r="A368" s="1">
        <f t="shared" si="5"/>
        <v>356</v>
      </c>
      <c r="B368" s="116">
        <f>'Initial Client Information'!B368</f>
        <v>0</v>
      </c>
      <c r="C368" s="117">
        <f>'Initial Client Information'!C368</f>
        <v>0</v>
      </c>
      <c r="D368" s="118">
        <f>'Initial Client Information'!D368</f>
        <v>0</v>
      </c>
      <c r="E368" s="130">
        <f>'Initial Client Information'!E368</f>
        <v>0</v>
      </c>
      <c r="F368" s="140"/>
      <c r="G368" s="136"/>
      <c r="H368" s="136"/>
      <c r="I368" s="142"/>
      <c r="J368" s="176">
        <f>'Discharge Information'!F368</f>
        <v>0</v>
      </c>
      <c r="K368" s="87"/>
    </row>
    <row r="369" spans="1:11" ht="60" customHeight="1" x14ac:dyDescent="0.25">
      <c r="A369" s="1">
        <f t="shared" si="5"/>
        <v>357</v>
      </c>
      <c r="B369" s="116">
        <f>'Initial Client Information'!B369</f>
        <v>0</v>
      </c>
      <c r="C369" s="117">
        <f>'Initial Client Information'!C369</f>
        <v>0</v>
      </c>
      <c r="D369" s="118">
        <f>'Initial Client Information'!D369</f>
        <v>0</v>
      </c>
      <c r="E369" s="130">
        <f>'Initial Client Information'!E369</f>
        <v>0</v>
      </c>
      <c r="F369" s="140"/>
      <c r="G369" s="136"/>
      <c r="H369" s="136"/>
      <c r="I369" s="142"/>
      <c r="J369" s="176">
        <f>'Discharge Information'!F369</f>
        <v>0</v>
      </c>
      <c r="K369" s="87"/>
    </row>
    <row r="370" spans="1:11" ht="60" customHeight="1" x14ac:dyDescent="0.25">
      <c r="A370" s="1">
        <f t="shared" si="5"/>
        <v>358</v>
      </c>
      <c r="B370" s="116">
        <f>'Initial Client Information'!B370</f>
        <v>0</v>
      </c>
      <c r="C370" s="117">
        <f>'Initial Client Information'!C370</f>
        <v>0</v>
      </c>
      <c r="D370" s="118">
        <f>'Initial Client Information'!D370</f>
        <v>0</v>
      </c>
      <c r="E370" s="130">
        <f>'Initial Client Information'!E370</f>
        <v>0</v>
      </c>
      <c r="F370" s="140"/>
      <c r="G370" s="136"/>
      <c r="H370" s="136"/>
      <c r="I370" s="142"/>
      <c r="J370" s="176">
        <f>'Discharge Information'!F370</f>
        <v>0</v>
      </c>
      <c r="K370" s="87"/>
    </row>
    <row r="371" spans="1:11" ht="60" customHeight="1" x14ac:dyDescent="0.25">
      <c r="A371" s="1">
        <f t="shared" si="5"/>
        <v>359</v>
      </c>
      <c r="B371" s="116">
        <f>'Initial Client Information'!B371</f>
        <v>0</v>
      </c>
      <c r="C371" s="117">
        <f>'Initial Client Information'!C371</f>
        <v>0</v>
      </c>
      <c r="D371" s="118">
        <f>'Initial Client Information'!D371</f>
        <v>0</v>
      </c>
      <c r="E371" s="130">
        <f>'Initial Client Information'!E371</f>
        <v>0</v>
      </c>
      <c r="F371" s="140"/>
      <c r="G371" s="136"/>
      <c r="H371" s="136"/>
      <c r="I371" s="142"/>
      <c r="J371" s="176">
        <f>'Discharge Information'!F371</f>
        <v>0</v>
      </c>
      <c r="K371" s="87"/>
    </row>
    <row r="372" spans="1:11" ht="60" customHeight="1" x14ac:dyDescent="0.25">
      <c r="A372" s="1">
        <f t="shared" si="5"/>
        <v>360</v>
      </c>
      <c r="B372" s="116">
        <f>'Initial Client Information'!B372</f>
        <v>0</v>
      </c>
      <c r="C372" s="117">
        <f>'Initial Client Information'!C372</f>
        <v>0</v>
      </c>
      <c r="D372" s="118">
        <f>'Initial Client Information'!D372</f>
        <v>0</v>
      </c>
      <c r="E372" s="130">
        <f>'Initial Client Information'!E372</f>
        <v>0</v>
      </c>
      <c r="F372" s="140"/>
      <c r="G372" s="136"/>
      <c r="H372" s="136"/>
      <c r="I372" s="142"/>
      <c r="J372" s="176">
        <f>'Discharge Information'!F372</f>
        <v>0</v>
      </c>
      <c r="K372" s="87"/>
    </row>
    <row r="373" spans="1:11" ht="60" customHeight="1" x14ac:dyDescent="0.25">
      <c r="A373" s="1">
        <f t="shared" si="5"/>
        <v>361</v>
      </c>
      <c r="B373" s="116">
        <f>'Initial Client Information'!B373</f>
        <v>0</v>
      </c>
      <c r="C373" s="117">
        <f>'Initial Client Information'!C373</f>
        <v>0</v>
      </c>
      <c r="D373" s="118">
        <f>'Initial Client Information'!D373</f>
        <v>0</v>
      </c>
      <c r="E373" s="130">
        <f>'Initial Client Information'!E373</f>
        <v>0</v>
      </c>
      <c r="F373" s="140"/>
      <c r="G373" s="136"/>
      <c r="H373" s="136"/>
      <c r="I373" s="142"/>
      <c r="J373" s="176">
        <f>'Discharge Information'!F373</f>
        <v>0</v>
      </c>
      <c r="K373" s="87"/>
    </row>
    <row r="374" spans="1:11" ht="60" customHeight="1" x14ac:dyDescent="0.25">
      <c r="A374" s="1">
        <f t="shared" si="5"/>
        <v>362</v>
      </c>
      <c r="B374" s="116">
        <f>'Initial Client Information'!B374</f>
        <v>0</v>
      </c>
      <c r="C374" s="117">
        <f>'Initial Client Information'!C374</f>
        <v>0</v>
      </c>
      <c r="D374" s="118">
        <f>'Initial Client Information'!D374</f>
        <v>0</v>
      </c>
      <c r="E374" s="130">
        <f>'Initial Client Information'!E374</f>
        <v>0</v>
      </c>
      <c r="F374" s="140"/>
      <c r="G374" s="136"/>
      <c r="H374" s="136"/>
      <c r="I374" s="142"/>
      <c r="J374" s="176">
        <f>'Discharge Information'!F374</f>
        <v>0</v>
      </c>
      <c r="K374" s="87"/>
    </row>
    <row r="375" spans="1:11" ht="60" customHeight="1" x14ac:dyDescent="0.25">
      <c r="A375" s="1">
        <f t="shared" si="5"/>
        <v>363</v>
      </c>
      <c r="B375" s="116">
        <f>'Initial Client Information'!B375</f>
        <v>0</v>
      </c>
      <c r="C375" s="117">
        <f>'Initial Client Information'!C375</f>
        <v>0</v>
      </c>
      <c r="D375" s="118">
        <f>'Initial Client Information'!D375</f>
        <v>0</v>
      </c>
      <c r="E375" s="130">
        <f>'Initial Client Information'!E375</f>
        <v>0</v>
      </c>
      <c r="F375" s="140"/>
      <c r="G375" s="136"/>
      <c r="H375" s="136"/>
      <c r="I375" s="142"/>
      <c r="J375" s="176">
        <f>'Discharge Information'!F375</f>
        <v>0</v>
      </c>
      <c r="K375" s="87"/>
    </row>
    <row r="376" spans="1:11" ht="60" customHeight="1" x14ac:dyDescent="0.25">
      <c r="A376" s="1">
        <f t="shared" si="5"/>
        <v>364</v>
      </c>
      <c r="B376" s="116">
        <f>'Initial Client Information'!B376</f>
        <v>0</v>
      </c>
      <c r="C376" s="117">
        <f>'Initial Client Information'!C376</f>
        <v>0</v>
      </c>
      <c r="D376" s="118">
        <f>'Initial Client Information'!D376</f>
        <v>0</v>
      </c>
      <c r="E376" s="130">
        <f>'Initial Client Information'!E376</f>
        <v>0</v>
      </c>
      <c r="F376" s="140"/>
      <c r="G376" s="136"/>
      <c r="H376" s="136"/>
      <c r="I376" s="142"/>
      <c r="J376" s="176">
        <f>'Discharge Information'!F376</f>
        <v>0</v>
      </c>
      <c r="K376" s="87"/>
    </row>
    <row r="377" spans="1:11" ht="60" customHeight="1" x14ac:dyDescent="0.25">
      <c r="A377" s="1">
        <f t="shared" si="5"/>
        <v>365</v>
      </c>
      <c r="B377" s="116">
        <f>'Initial Client Information'!B377</f>
        <v>0</v>
      </c>
      <c r="C377" s="117">
        <f>'Initial Client Information'!C377</f>
        <v>0</v>
      </c>
      <c r="D377" s="118">
        <f>'Initial Client Information'!D377</f>
        <v>0</v>
      </c>
      <c r="E377" s="130">
        <f>'Initial Client Information'!E377</f>
        <v>0</v>
      </c>
      <c r="F377" s="140"/>
      <c r="G377" s="136"/>
      <c r="H377" s="136"/>
      <c r="I377" s="142"/>
      <c r="J377" s="176">
        <f>'Discharge Information'!F377</f>
        <v>0</v>
      </c>
      <c r="K377" s="87"/>
    </row>
    <row r="378" spans="1:11" ht="60" customHeight="1" x14ac:dyDescent="0.25">
      <c r="A378" s="1">
        <f t="shared" si="5"/>
        <v>366</v>
      </c>
      <c r="B378" s="116">
        <f>'Initial Client Information'!B378</f>
        <v>0</v>
      </c>
      <c r="C378" s="117">
        <f>'Initial Client Information'!C378</f>
        <v>0</v>
      </c>
      <c r="D378" s="118">
        <f>'Initial Client Information'!D378</f>
        <v>0</v>
      </c>
      <c r="E378" s="130">
        <f>'Initial Client Information'!E378</f>
        <v>0</v>
      </c>
      <c r="F378" s="140"/>
      <c r="G378" s="136"/>
      <c r="H378" s="136"/>
      <c r="I378" s="142"/>
      <c r="J378" s="176">
        <f>'Discharge Information'!F378</f>
        <v>0</v>
      </c>
      <c r="K378" s="87"/>
    </row>
    <row r="379" spans="1:11" ht="60" customHeight="1" x14ac:dyDescent="0.25">
      <c r="A379" s="1">
        <f t="shared" si="5"/>
        <v>367</v>
      </c>
      <c r="B379" s="116">
        <f>'Initial Client Information'!B379</f>
        <v>0</v>
      </c>
      <c r="C379" s="117">
        <f>'Initial Client Information'!C379</f>
        <v>0</v>
      </c>
      <c r="D379" s="118">
        <f>'Initial Client Information'!D379</f>
        <v>0</v>
      </c>
      <c r="E379" s="130">
        <f>'Initial Client Information'!E379</f>
        <v>0</v>
      </c>
      <c r="F379" s="140"/>
      <c r="G379" s="136"/>
      <c r="H379" s="136"/>
      <c r="I379" s="142"/>
      <c r="J379" s="176">
        <f>'Discharge Information'!F379</f>
        <v>0</v>
      </c>
      <c r="K379" s="87"/>
    </row>
    <row r="380" spans="1:11" ht="60" customHeight="1" x14ac:dyDescent="0.25">
      <c r="A380" s="1">
        <f t="shared" si="5"/>
        <v>368</v>
      </c>
      <c r="B380" s="116">
        <f>'Initial Client Information'!B380</f>
        <v>0</v>
      </c>
      <c r="C380" s="117">
        <f>'Initial Client Information'!C380</f>
        <v>0</v>
      </c>
      <c r="D380" s="118">
        <f>'Initial Client Information'!D380</f>
        <v>0</v>
      </c>
      <c r="E380" s="130">
        <f>'Initial Client Information'!E380</f>
        <v>0</v>
      </c>
      <c r="F380" s="140"/>
      <c r="G380" s="136"/>
      <c r="H380" s="136"/>
      <c r="I380" s="142"/>
      <c r="J380" s="176">
        <f>'Discharge Information'!F380</f>
        <v>0</v>
      </c>
      <c r="K380" s="87"/>
    </row>
    <row r="381" spans="1:11" ht="60" customHeight="1" x14ac:dyDescent="0.25">
      <c r="A381" s="1">
        <f t="shared" si="5"/>
        <v>369</v>
      </c>
      <c r="B381" s="116">
        <f>'Initial Client Information'!B381</f>
        <v>0</v>
      </c>
      <c r="C381" s="117">
        <f>'Initial Client Information'!C381</f>
        <v>0</v>
      </c>
      <c r="D381" s="118">
        <f>'Initial Client Information'!D381</f>
        <v>0</v>
      </c>
      <c r="E381" s="130">
        <f>'Initial Client Information'!E381</f>
        <v>0</v>
      </c>
      <c r="F381" s="140"/>
      <c r="G381" s="136"/>
      <c r="H381" s="136"/>
      <c r="I381" s="142"/>
      <c r="J381" s="176">
        <f>'Discharge Information'!F381</f>
        <v>0</v>
      </c>
      <c r="K381" s="87"/>
    </row>
    <row r="382" spans="1:11" ht="60" customHeight="1" x14ac:dyDescent="0.25">
      <c r="A382" s="1">
        <f t="shared" si="5"/>
        <v>370</v>
      </c>
      <c r="B382" s="116">
        <f>'Initial Client Information'!B382</f>
        <v>0</v>
      </c>
      <c r="C382" s="117">
        <f>'Initial Client Information'!C382</f>
        <v>0</v>
      </c>
      <c r="D382" s="118">
        <f>'Initial Client Information'!D382</f>
        <v>0</v>
      </c>
      <c r="E382" s="130">
        <f>'Initial Client Information'!E382</f>
        <v>0</v>
      </c>
      <c r="F382" s="140"/>
      <c r="G382" s="136"/>
      <c r="H382" s="136"/>
      <c r="I382" s="142"/>
      <c r="J382" s="176">
        <f>'Discharge Information'!F382</f>
        <v>0</v>
      </c>
      <c r="K382" s="87"/>
    </row>
    <row r="383" spans="1:11" ht="60" customHeight="1" x14ac:dyDescent="0.25">
      <c r="A383" s="1">
        <f t="shared" si="5"/>
        <v>371</v>
      </c>
      <c r="B383" s="116">
        <f>'Initial Client Information'!B383</f>
        <v>0</v>
      </c>
      <c r="C383" s="117">
        <f>'Initial Client Information'!C383</f>
        <v>0</v>
      </c>
      <c r="D383" s="118">
        <f>'Initial Client Information'!D383</f>
        <v>0</v>
      </c>
      <c r="E383" s="130">
        <f>'Initial Client Information'!E383</f>
        <v>0</v>
      </c>
      <c r="F383" s="140"/>
      <c r="G383" s="136"/>
      <c r="H383" s="136"/>
      <c r="I383" s="142"/>
      <c r="J383" s="176">
        <f>'Discharge Information'!F383</f>
        <v>0</v>
      </c>
      <c r="K383" s="87"/>
    </row>
    <row r="384" spans="1:11" ht="60" customHeight="1" x14ac:dyDescent="0.25">
      <c r="A384" s="1">
        <f t="shared" si="5"/>
        <v>372</v>
      </c>
      <c r="B384" s="116">
        <f>'Initial Client Information'!B384</f>
        <v>0</v>
      </c>
      <c r="C384" s="117">
        <f>'Initial Client Information'!C384</f>
        <v>0</v>
      </c>
      <c r="D384" s="118">
        <f>'Initial Client Information'!D384</f>
        <v>0</v>
      </c>
      <c r="E384" s="130">
        <f>'Initial Client Information'!E384</f>
        <v>0</v>
      </c>
      <c r="F384" s="140"/>
      <c r="G384" s="136"/>
      <c r="H384" s="136"/>
      <c r="I384" s="142"/>
      <c r="J384" s="176">
        <f>'Discharge Information'!F384</f>
        <v>0</v>
      </c>
      <c r="K384" s="87"/>
    </row>
    <row r="385" spans="1:11" ht="60" customHeight="1" x14ac:dyDescent="0.25">
      <c r="A385" s="1">
        <f t="shared" si="5"/>
        <v>373</v>
      </c>
      <c r="B385" s="116">
        <f>'Initial Client Information'!B385</f>
        <v>0</v>
      </c>
      <c r="C385" s="117">
        <f>'Initial Client Information'!C385</f>
        <v>0</v>
      </c>
      <c r="D385" s="118">
        <f>'Initial Client Information'!D385</f>
        <v>0</v>
      </c>
      <c r="E385" s="130">
        <f>'Initial Client Information'!E385</f>
        <v>0</v>
      </c>
      <c r="F385" s="140"/>
      <c r="G385" s="136"/>
      <c r="H385" s="136"/>
      <c r="I385" s="142"/>
      <c r="J385" s="176">
        <f>'Discharge Information'!F385</f>
        <v>0</v>
      </c>
      <c r="K385" s="87"/>
    </row>
    <row r="386" spans="1:11" ht="60" customHeight="1" x14ac:dyDescent="0.25">
      <c r="A386" s="1">
        <f t="shared" si="5"/>
        <v>374</v>
      </c>
      <c r="B386" s="116">
        <f>'Initial Client Information'!B386</f>
        <v>0</v>
      </c>
      <c r="C386" s="117">
        <f>'Initial Client Information'!C386</f>
        <v>0</v>
      </c>
      <c r="D386" s="118">
        <f>'Initial Client Information'!D386</f>
        <v>0</v>
      </c>
      <c r="E386" s="130">
        <f>'Initial Client Information'!E386</f>
        <v>0</v>
      </c>
      <c r="F386" s="140"/>
      <c r="G386" s="136"/>
      <c r="H386" s="136"/>
      <c r="I386" s="142"/>
      <c r="J386" s="176">
        <f>'Discharge Information'!F386</f>
        <v>0</v>
      </c>
      <c r="K386" s="87"/>
    </row>
    <row r="387" spans="1:11" ht="60" customHeight="1" x14ac:dyDescent="0.25">
      <c r="A387" s="1">
        <f t="shared" si="5"/>
        <v>375</v>
      </c>
      <c r="B387" s="116">
        <f>'Initial Client Information'!B387</f>
        <v>0</v>
      </c>
      <c r="C387" s="117">
        <f>'Initial Client Information'!C387</f>
        <v>0</v>
      </c>
      <c r="D387" s="118">
        <f>'Initial Client Information'!D387</f>
        <v>0</v>
      </c>
      <c r="E387" s="130">
        <f>'Initial Client Information'!E387</f>
        <v>0</v>
      </c>
      <c r="F387" s="140"/>
      <c r="G387" s="136"/>
      <c r="H387" s="136"/>
      <c r="I387" s="142"/>
      <c r="J387" s="176">
        <f>'Discharge Information'!F387</f>
        <v>0</v>
      </c>
      <c r="K387" s="87"/>
    </row>
    <row r="388" spans="1:11" ht="60" customHeight="1" x14ac:dyDescent="0.25">
      <c r="A388" s="1">
        <f t="shared" si="5"/>
        <v>376</v>
      </c>
      <c r="B388" s="116">
        <f>'Initial Client Information'!B388</f>
        <v>0</v>
      </c>
      <c r="C388" s="117">
        <f>'Initial Client Information'!C388</f>
        <v>0</v>
      </c>
      <c r="D388" s="118">
        <f>'Initial Client Information'!D388</f>
        <v>0</v>
      </c>
      <c r="E388" s="130">
        <f>'Initial Client Information'!E388</f>
        <v>0</v>
      </c>
      <c r="F388" s="140"/>
      <c r="G388" s="136"/>
      <c r="H388" s="136"/>
      <c r="I388" s="142"/>
      <c r="J388" s="176">
        <f>'Discharge Information'!F388</f>
        <v>0</v>
      </c>
      <c r="K388" s="87"/>
    </row>
    <row r="389" spans="1:11" ht="60" customHeight="1" x14ac:dyDescent="0.25">
      <c r="A389" s="1">
        <f t="shared" si="5"/>
        <v>377</v>
      </c>
      <c r="B389" s="116">
        <f>'Initial Client Information'!B389</f>
        <v>0</v>
      </c>
      <c r="C389" s="117">
        <f>'Initial Client Information'!C389</f>
        <v>0</v>
      </c>
      <c r="D389" s="118">
        <f>'Initial Client Information'!D389</f>
        <v>0</v>
      </c>
      <c r="E389" s="130">
        <f>'Initial Client Information'!E389</f>
        <v>0</v>
      </c>
      <c r="F389" s="140"/>
      <c r="G389" s="136"/>
      <c r="H389" s="136"/>
      <c r="I389" s="142"/>
      <c r="J389" s="176">
        <f>'Discharge Information'!F389</f>
        <v>0</v>
      </c>
      <c r="K389" s="87"/>
    </row>
    <row r="390" spans="1:11" ht="60" customHeight="1" x14ac:dyDescent="0.25">
      <c r="A390" s="1">
        <f t="shared" si="5"/>
        <v>378</v>
      </c>
      <c r="B390" s="116">
        <f>'Initial Client Information'!B390</f>
        <v>0</v>
      </c>
      <c r="C390" s="117">
        <f>'Initial Client Information'!C390</f>
        <v>0</v>
      </c>
      <c r="D390" s="118">
        <f>'Initial Client Information'!D390</f>
        <v>0</v>
      </c>
      <c r="E390" s="130">
        <f>'Initial Client Information'!E390</f>
        <v>0</v>
      </c>
      <c r="F390" s="140"/>
      <c r="G390" s="136"/>
      <c r="H390" s="136"/>
      <c r="I390" s="142"/>
      <c r="J390" s="176">
        <f>'Discharge Information'!F390</f>
        <v>0</v>
      </c>
      <c r="K390" s="87"/>
    </row>
    <row r="391" spans="1:11" ht="60" customHeight="1" x14ac:dyDescent="0.25">
      <c r="A391" s="1">
        <f t="shared" si="5"/>
        <v>379</v>
      </c>
      <c r="B391" s="116">
        <f>'Initial Client Information'!B391</f>
        <v>0</v>
      </c>
      <c r="C391" s="117">
        <f>'Initial Client Information'!C391</f>
        <v>0</v>
      </c>
      <c r="D391" s="118">
        <f>'Initial Client Information'!D391</f>
        <v>0</v>
      </c>
      <c r="E391" s="130">
        <f>'Initial Client Information'!E391</f>
        <v>0</v>
      </c>
      <c r="F391" s="140"/>
      <c r="G391" s="136"/>
      <c r="H391" s="136"/>
      <c r="I391" s="142"/>
      <c r="J391" s="176">
        <f>'Discharge Information'!F391</f>
        <v>0</v>
      </c>
      <c r="K391" s="87"/>
    </row>
    <row r="392" spans="1:11" ht="60" customHeight="1" x14ac:dyDescent="0.25">
      <c r="A392" s="1">
        <f t="shared" si="5"/>
        <v>380</v>
      </c>
      <c r="B392" s="116">
        <f>'Initial Client Information'!B392</f>
        <v>0</v>
      </c>
      <c r="C392" s="117">
        <f>'Initial Client Information'!C392</f>
        <v>0</v>
      </c>
      <c r="D392" s="118">
        <f>'Initial Client Information'!D392</f>
        <v>0</v>
      </c>
      <c r="E392" s="130">
        <f>'Initial Client Information'!E392</f>
        <v>0</v>
      </c>
      <c r="F392" s="140"/>
      <c r="G392" s="136"/>
      <c r="H392" s="136"/>
      <c r="I392" s="142"/>
      <c r="J392" s="176">
        <f>'Discharge Information'!F392</f>
        <v>0</v>
      </c>
      <c r="K392" s="87"/>
    </row>
    <row r="393" spans="1:11" ht="60" customHeight="1" x14ac:dyDescent="0.25">
      <c r="A393" s="1">
        <f t="shared" si="5"/>
        <v>381</v>
      </c>
      <c r="B393" s="116">
        <f>'Initial Client Information'!B393</f>
        <v>0</v>
      </c>
      <c r="C393" s="117">
        <f>'Initial Client Information'!C393</f>
        <v>0</v>
      </c>
      <c r="D393" s="118">
        <f>'Initial Client Information'!D393</f>
        <v>0</v>
      </c>
      <c r="E393" s="130">
        <f>'Initial Client Information'!E393</f>
        <v>0</v>
      </c>
      <c r="F393" s="140"/>
      <c r="G393" s="136"/>
      <c r="H393" s="136"/>
      <c r="I393" s="142"/>
      <c r="J393" s="176">
        <f>'Discharge Information'!F393</f>
        <v>0</v>
      </c>
      <c r="K393" s="87"/>
    </row>
    <row r="394" spans="1:11" ht="60" customHeight="1" x14ac:dyDescent="0.25">
      <c r="A394" s="1">
        <f t="shared" si="5"/>
        <v>382</v>
      </c>
      <c r="B394" s="116">
        <f>'Initial Client Information'!B394</f>
        <v>0</v>
      </c>
      <c r="C394" s="117">
        <f>'Initial Client Information'!C394</f>
        <v>0</v>
      </c>
      <c r="D394" s="118">
        <f>'Initial Client Information'!D394</f>
        <v>0</v>
      </c>
      <c r="E394" s="130">
        <f>'Initial Client Information'!E394</f>
        <v>0</v>
      </c>
      <c r="F394" s="140"/>
      <c r="G394" s="136"/>
      <c r="H394" s="136"/>
      <c r="I394" s="142"/>
      <c r="J394" s="176">
        <f>'Discharge Information'!F394</f>
        <v>0</v>
      </c>
      <c r="K394" s="87"/>
    </row>
    <row r="395" spans="1:11" ht="60" customHeight="1" x14ac:dyDescent="0.25">
      <c r="A395" s="1">
        <f t="shared" si="5"/>
        <v>383</v>
      </c>
      <c r="B395" s="116">
        <f>'Initial Client Information'!B395</f>
        <v>0</v>
      </c>
      <c r="C395" s="117">
        <f>'Initial Client Information'!C395</f>
        <v>0</v>
      </c>
      <c r="D395" s="118">
        <f>'Initial Client Information'!D395</f>
        <v>0</v>
      </c>
      <c r="E395" s="130">
        <f>'Initial Client Information'!E395</f>
        <v>0</v>
      </c>
      <c r="F395" s="140"/>
      <c r="G395" s="136"/>
      <c r="H395" s="136"/>
      <c r="I395" s="142"/>
      <c r="J395" s="176">
        <f>'Discharge Information'!F395</f>
        <v>0</v>
      </c>
      <c r="K395" s="87"/>
    </row>
    <row r="396" spans="1:11" ht="60" customHeight="1" x14ac:dyDescent="0.25">
      <c r="A396" s="1">
        <f t="shared" si="5"/>
        <v>384</v>
      </c>
      <c r="B396" s="116">
        <f>'Initial Client Information'!B396</f>
        <v>0</v>
      </c>
      <c r="C396" s="117">
        <f>'Initial Client Information'!C396</f>
        <v>0</v>
      </c>
      <c r="D396" s="118">
        <f>'Initial Client Information'!D396</f>
        <v>0</v>
      </c>
      <c r="E396" s="130">
        <f>'Initial Client Information'!E396</f>
        <v>0</v>
      </c>
      <c r="F396" s="140"/>
      <c r="G396" s="136"/>
      <c r="H396" s="136"/>
      <c r="I396" s="142"/>
      <c r="J396" s="176">
        <f>'Discharge Information'!F396</f>
        <v>0</v>
      </c>
      <c r="K396" s="87"/>
    </row>
    <row r="397" spans="1:11" ht="60" customHeight="1" x14ac:dyDescent="0.25">
      <c r="A397" s="1">
        <f t="shared" si="5"/>
        <v>385</v>
      </c>
      <c r="B397" s="116">
        <f>'Initial Client Information'!B397</f>
        <v>0</v>
      </c>
      <c r="C397" s="117">
        <f>'Initial Client Information'!C397</f>
        <v>0</v>
      </c>
      <c r="D397" s="118">
        <f>'Initial Client Information'!D397</f>
        <v>0</v>
      </c>
      <c r="E397" s="130">
        <f>'Initial Client Information'!E397</f>
        <v>0</v>
      </c>
      <c r="F397" s="140"/>
      <c r="G397" s="136"/>
      <c r="H397" s="136"/>
      <c r="I397" s="142"/>
      <c r="J397" s="176">
        <f>'Discharge Information'!F397</f>
        <v>0</v>
      </c>
      <c r="K397" s="87"/>
    </row>
    <row r="398" spans="1:11" ht="60" customHeight="1" x14ac:dyDescent="0.25">
      <c r="A398" s="1">
        <f t="shared" ref="A398:A461" si="6">ROW(A386)</f>
        <v>386</v>
      </c>
      <c r="B398" s="116">
        <f>'Initial Client Information'!B398</f>
        <v>0</v>
      </c>
      <c r="C398" s="117">
        <f>'Initial Client Information'!C398</f>
        <v>0</v>
      </c>
      <c r="D398" s="118">
        <f>'Initial Client Information'!D398</f>
        <v>0</v>
      </c>
      <c r="E398" s="130">
        <f>'Initial Client Information'!E398</f>
        <v>0</v>
      </c>
      <c r="F398" s="140"/>
      <c r="G398" s="136"/>
      <c r="H398" s="136"/>
      <c r="I398" s="142"/>
      <c r="J398" s="176">
        <f>'Discharge Information'!F398</f>
        <v>0</v>
      </c>
      <c r="K398" s="87"/>
    </row>
    <row r="399" spans="1:11" ht="60" customHeight="1" x14ac:dyDescent="0.25">
      <c r="A399" s="1">
        <f t="shared" si="6"/>
        <v>387</v>
      </c>
      <c r="B399" s="116">
        <f>'Initial Client Information'!B399</f>
        <v>0</v>
      </c>
      <c r="C399" s="117">
        <f>'Initial Client Information'!C399</f>
        <v>0</v>
      </c>
      <c r="D399" s="118">
        <f>'Initial Client Information'!D399</f>
        <v>0</v>
      </c>
      <c r="E399" s="130">
        <f>'Initial Client Information'!E399</f>
        <v>0</v>
      </c>
      <c r="F399" s="140"/>
      <c r="G399" s="136"/>
      <c r="H399" s="136"/>
      <c r="I399" s="142"/>
      <c r="J399" s="176">
        <f>'Discharge Information'!F399</f>
        <v>0</v>
      </c>
      <c r="K399" s="87"/>
    </row>
    <row r="400" spans="1:11" ht="60" customHeight="1" x14ac:dyDescent="0.25">
      <c r="A400" s="1">
        <f t="shared" si="6"/>
        <v>388</v>
      </c>
      <c r="B400" s="116">
        <f>'Initial Client Information'!B400</f>
        <v>0</v>
      </c>
      <c r="C400" s="117">
        <f>'Initial Client Information'!C400</f>
        <v>0</v>
      </c>
      <c r="D400" s="118">
        <f>'Initial Client Information'!D400</f>
        <v>0</v>
      </c>
      <c r="E400" s="130">
        <f>'Initial Client Information'!E400</f>
        <v>0</v>
      </c>
      <c r="F400" s="140"/>
      <c r="G400" s="136"/>
      <c r="H400" s="136"/>
      <c r="I400" s="142"/>
      <c r="J400" s="176">
        <f>'Discharge Information'!F400</f>
        <v>0</v>
      </c>
      <c r="K400" s="87"/>
    </row>
    <row r="401" spans="1:11" ht="60" customHeight="1" x14ac:dyDescent="0.25">
      <c r="A401" s="1">
        <f t="shared" si="6"/>
        <v>389</v>
      </c>
      <c r="B401" s="116">
        <f>'Initial Client Information'!B401</f>
        <v>0</v>
      </c>
      <c r="C401" s="117">
        <f>'Initial Client Information'!C401</f>
        <v>0</v>
      </c>
      <c r="D401" s="118">
        <f>'Initial Client Information'!D401</f>
        <v>0</v>
      </c>
      <c r="E401" s="130">
        <f>'Initial Client Information'!E401</f>
        <v>0</v>
      </c>
      <c r="F401" s="140"/>
      <c r="G401" s="136"/>
      <c r="H401" s="136"/>
      <c r="I401" s="142"/>
      <c r="J401" s="176">
        <f>'Discharge Information'!F401</f>
        <v>0</v>
      </c>
      <c r="K401" s="87"/>
    </row>
    <row r="402" spans="1:11" ht="60" customHeight="1" x14ac:dyDescent="0.25">
      <c r="A402" s="1">
        <f t="shared" si="6"/>
        <v>390</v>
      </c>
      <c r="B402" s="116">
        <f>'Initial Client Information'!B402</f>
        <v>0</v>
      </c>
      <c r="C402" s="117">
        <f>'Initial Client Information'!C402</f>
        <v>0</v>
      </c>
      <c r="D402" s="118">
        <f>'Initial Client Information'!D402</f>
        <v>0</v>
      </c>
      <c r="E402" s="130">
        <f>'Initial Client Information'!E402</f>
        <v>0</v>
      </c>
      <c r="F402" s="140"/>
      <c r="G402" s="136"/>
      <c r="H402" s="136"/>
      <c r="I402" s="142"/>
      <c r="J402" s="176">
        <f>'Discharge Information'!F402</f>
        <v>0</v>
      </c>
      <c r="K402" s="87"/>
    </row>
    <row r="403" spans="1:11" ht="60" customHeight="1" x14ac:dyDescent="0.25">
      <c r="A403" s="1">
        <f t="shared" si="6"/>
        <v>391</v>
      </c>
      <c r="B403" s="116">
        <f>'Initial Client Information'!B403</f>
        <v>0</v>
      </c>
      <c r="C403" s="117">
        <f>'Initial Client Information'!C403</f>
        <v>0</v>
      </c>
      <c r="D403" s="118">
        <f>'Initial Client Information'!D403</f>
        <v>0</v>
      </c>
      <c r="E403" s="130">
        <f>'Initial Client Information'!E403</f>
        <v>0</v>
      </c>
      <c r="F403" s="140"/>
      <c r="G403" s="136"/>
      <c r="H403" s="136"/>
      <c r="I403" s="142"/>
      <c r="J403" s="176">
        <f>'Discharge Information'!F403</f>
        <v>0</v>
      </c>
      <c r="K403" s="87"/>
    </row>
    <row r="404" spans="1:11" ht="60" customHeight="1" x14ac:dyDescent="0.25">
      <c r="A404" s="1">
        <f t="shared" si="6"/>
        <v>392</v>
      </c>
      <c r="B404" s="116">
        <f>'Initial Client Information'!B404</f>
        <v>0</v>
      </c>
      <c r="C404" s="117">
        <f>'Initial Client Information'!C404</f>
        <v>0</v>
      </c>
      <c r="D404" s="118">
        <f>'Initial Client Information'!D404</f>
        <v>0</v>
      </c>
      <c r="E404" s="130">
        <f>'Initial Client Information'!E404</f>
        <v>0</v>
      </c>
      <c r="F404" s="140"/>
      <c r="G404" s="136"/>
      <c r="H404" s="136"/>
      <c r="I404" s="142"/>
      <c r="J404" s="176">
        <f>'Discharge Information'!F404</f>
        <v>0</v>
      </c>
      <c r="K404" s="87"/>
    </row>
    <row r="405" spans="1:11" ht="60" customHeight="1" x14ac:dyDescent="0.25">
      <c r="A405" s="1">
        <f t="shared" si="6"/>
        <v>393</v>
      </c>
      <c r="B405" s="116">
        <f>'Initial Client Information'!B405</f>
        <v>0</v>
      </c>
      <c r="C405" s="117">
        <f>'Initial Client Information'!C405</f>
        <v>0</v>
      </c>
      <c r="D405" s="118">
        <f>'Initial Client Information'!D405</f>
        <v>0</v>
      </c>
      <c r="E405" s="130">
        <f>'Initial Client Information'!E405</f>
        <v>0</v>
      </c>
      <c r="F405" s="140"/>
      <c r="G405" s="136"/>
      <c r="H405" s="136"/>
      <c r="I405" s="142"/>
      <c r="J405" s="176">
        <f>'Discharge Information'!F405</f>
        <v>0</v>
      </c>
      <c r="K405" s="87"/>
    </row>
    <row r="406" spans="1:11" ht="60" customHeight="1" x14ac:dyDescent="0.25">
      <c r="A406" s="1">
        <f t="shared" si="6"/>
        <v>394</v>
      </c>
      <c r="B406" s="116">
        <f>'Initial Client Information'!B406</f>
        <v>0</v>
      </c>
      <c r="C406" s="117">
        <f>'Initial Client Information'!C406</f>
        <v>0</v>
      </c>
      <c r="D406" s="118">
        <f>'Initial Client Information'!D406</f>
        <v>0</v>
      </c>
      <c r="E406" s="130">
        <f>'Initial Client Information'!E406</f>
        <v>0</v>
      </c>
      <c r="F406" s="140"/>
      <c r="G406" s="136"/>
      <c r="H406" s="136"/>
      <c r="I406" s="142"/>
      <c r="J406" s="176">
        <f>'Discharge Information'!F406</f>
        <v>0</v>
      </c>
      <c r="K406" s="87"/>
    </row>
    <row r="407" spans="1:11" ht="60" customHeight="1" x14ac:dyDescent="0.25">
      <c r="A407" s="1">
        <f t="shared" si="6"/>
        <v>395</v>
      </c>
      <c r="B407" s="116">
        <f>'Initial Client Information'!B407</f>
        <v>0</v>
      </c>
      <c r="C407" s="117">
        <f>'Initial Client Information'!C407</f>
        <v>0</v>
      </c>
      <c r="D407" s="118">
        <f>'Initial Client Information'!D407</f>
        <v>0</v>
      </c>
      <c r="E407" s="130">
        <f>'Initial Client Information'!E407</f>
        <v>0</v>
      </c>
      <c r="F407" s="140"/>
      <c r="G407" s="136"/>
      <c r="H407" s="136"/>
      <c r="I407" s="142"/>
      <c r="J407" s="176">
        <f>'Discharge Information'!F407</f>
        <v>0</v>
      </c>
      <c r="K407" s="87"/>
    </row>
    <row r="408" spans="1:11" ht="60" customHeight="1" x14ac:dyDescent="0.25">
      <c r="A408" s="1">
        <f t="shared" si="6"/>
        <v>396</v>
      </c>
      <c r="B408" s="116">
        <f>'Initial Client Information'!B408</f>
        <v>0</v>
      </c>
      <c r="C408" s="117">
        <f>'Initial Client Information'!C408</f>
        <v>0</v>
      </c>
      <c r="D408" s="118">
        <f>'Initial Client Information'!D408</f>
        <v>0</v>
      </c>
      <c r="E408" s="130">
        <f>'Initial Client Information'!E408</f>
        <v>0</v>
      </c>
      <c r="F408" s="140"/>
      <c r="G408" s="136"/>
      <c r="H408" s="136"/>
      <c r="I408" s="142"/>
      <c r="J408" s="176">
        <f>'Discharge Information'!F408</f>
        <v>0</v>
      </c>
      <c r="K408" s="87"/>
    </row>
    <row r="409" spans="1:11" ht="60" customHeight="1" x14ac:dyDescent="0.25">
      <c r="A409" s="1">
        <f t="shared" si="6"/>
        <v>397</v>
      </c>
      <c r="B409" s="116">
        <f>'Initial Client Information'!B409</f>
        <v>0</v>
      </c>
      <c r="C409" s="117">
        <f>'Initial Client Information'!C409</f>
        <v>0</v>
      </c>
      <c r="D409" s="118">
        <f>'Initial Client Information'!D409</f>
        <v>0</v>
      </c>
      <c r="E409" s="130">
        <f>'Initial Client Information'!E409</f>
        <v>0</v>
      </c>
      <c r="F409" s="140"/>
      <c r="G409" s="136"/>
      <c r="H409" s="136"/>
      <c r="I409" s="142"/>
      <c r="J409" s="176">
        <f>'Discharge Information'!F409</f>
        <v>0</v>
      </c>
      <c r="K409" s="87"/>
    </row>
    <row r="410" spans="1:11" ht="60" customHeight="1" x14ac:dyDescent="0.25">
      <c r="A410" s="1">
        <f t="shared" si="6"/>
        <v>398</v>
      </c>
      <c r="B410" s="116">
        <f>'Initial Client Information'!B410</f>
        <v>0</v>
      </c>
      <c r="C410" s="117">
        <f>'Initial Client Information'!C410</f>
        <v>0</v>
      </c>
      <c r="D410" s="118">
        <f>'Initial Client Information'!D410</f>
        <v>0</v>
      </c>
      <c r="E410" s="130">
        <f>'Initial Client Information'!E410</f>
        <v>0</v>
      </c>
      <c r="F410" s="140"/>
      <c r="G410" s="136"/>
      <c r="H410" s="136"/>
      <c r="I410" s="142"/>
      <c r="J410" s="176">
        <f>'Discharge Information'!F410</f>
        <v>0</v>
      </c>
      <c r="K410" s="87"/>
    </row>
    <row r="411" spans="1:11" ht="60" customHeight="1" x14ac:dyDescent="0.25">
      <c r="A411" s="1">
        <f t="shared" si="6"/>
        <v>399</v>
      </c>
      <c r="B411" s="116">
        <f>'Initial Client Information'!B411</f>
        <v>0</v>
      </c>
      <c r="C411" s="117">
        <f>'Initial Client Information'!C411</f>
        <v>0</v>
      </c>
      <c r="D411" s="118">
        <f>'Initial Client Information'!D411</f>
        <v>0</v>
      </c>
      <c r="E411" s="130">
        <f>'Initial Client Information'!E411</f>
        <v>0</v>
      </c>
      <c r="F411" s="140"/>
      <c r="G411" s="136"/>
      <c r="H411" s="136"/>
      <c r="I411" s="142"/>
      <c r="J411" s="176">
        <f>'Discharge Information'!F411</f>
        <v>0</v>
      </c>
      <c r="K411" s="87"/>
    </row>
    <row r="412" spans="1:11" ht="60" customHeight="1" x14ac:dyDescent="0.25">
      <c r="A412" s="1">
        <f t="shared" si="6"/>
        <v>400</v>
      </c>
      <c r="B412" s="116">
        <f>'Initial Client Information'!B412</f>
        <v>0</v>
      </c>
      <c r="C412" s="117">
        <f>'Initial Client Information'!C412</f>
        <v>0</v>
      </c>
      <c r="D412" s="118">
        <f>'Initial Client Information'!D412</f>
        <v>0</v>
      </c>
      <c r="E412" s="130">
        <f>'Initial Client Information'!E412</f>
        <v>0</v>
      </c>
      <c r="F412" s="140"/>
      <c r="G412" s="136"/>
      <c r="H412" s="136"/>
      <c r="I412" s="142"/>
      <c r="J412" s="176">
        <f>'Discharge Information'!F412</f>
        <v>0</v>
      </c>
      <c r="K412" s="87"/>
    </row>
    <row r="413" spans="1:11" ht="60" customHeight="1" x14ac:dyDescent="0.25">
      <c r="A413" s="1">
        <f t="shared" si="6"/>
        <v>401</v>
      </c>
      <c r="B413" s="116">
        <f>'Initial Client Information'!B413</f>
        <v>0</v>
      </c>
      <c r="C413" s="117">
        <f>'Initial Client Information'!C413</f>
        <v>0</v>
      </c>
      <c r="D413" s="118">
        <f>'Initial Client Information'!D413</f>
        <v>0</v>
      </c>
      <c r="E413" s="130">
        <f>'Initial Client Information'!E413</f>
        <v>0</v>
      </c>
      <c r="F413" s="140"/>
      <c r="G413" s="136"/>
      <c r="H413" s="136"/>
      <c r="I413" s="142"/>
      <c r="J413" s="176">
        <f>'Discharge Information'!F413</f>
        <v>0</v>
      </c>
      <c r="K413" s="87"/>
    </row>
    <row r="414" spans="1:11" ht="60" customHeight="1" x14ac:dyDescent="0.25">
      <c r="A414" s="1">
        <f t="shared" si="6"/>
        <v>402</v>
      </c>
      <c r="B414" s="116">
        <f>'Initial Client Information'!B414</f>
        <v>0</v>
      </c>
      <c r="C414" s="117">
        <f>'Initial Client Information'!C414</f>
        <v>0</v>
      </c>
      <c r="D414" s="118">
        <f>'Initial Client Information'!D414</f>
        <v>0</v>
      </c>
      <c r="E414" s="130">
        <f>'Initial Client Information'!E414</f>
        <v>0</v>
      </c>
      <c r="F414" s="140"/>
      <c r="G414" s="136"/>
      <c r="H414" s="136"/>
      <c r="I414" s="142"/>
      <c r="J414" s="176">
        <f>'Discharge Information'!F414</f>
        <v>0</v>
      </c>
      <c r="K414" s="87"/>
    </row>
    <row r="415" spans="1:11" ht="60" customHeight="1" x14ac:dyDescent="0.25">
      <c r="A415" s="1">
        <f t="shared" si="6"/>
        <v>403</v>
      </c>
      <c r="B415" s="116">
        <f>'Initial Client Information'!B415</f>
        <v>0</v>
      </c>
      <c r="C415" s="117">
        <f>'Initial Client Information'!C415</f>
        <v>0</v>
      </c>
      <c r="D415" s="118">
        <f>'Initial Client Information'!D415</f>
        <v>0</v>
      </c>
      <c r="E415" s="130">
        <f>'Initial Client Information'!E415</f>
        <v>0</v>
      </c>
      <c r="F415" s="140"/>
      <c r="G415" s="136"/>
      <c r="H415" s="136"/>
      <c r="I415" s="142"/>
      <c r="J415" s="176">
        <f>'Discharge Information'!F415</f>
        <v>0</v>
      </c>
      <c r="K415" s="87"/>
    </row>
    <row r="416" spans="1:11" ht="60" customHeight="1" x14ac:dyDescent="0.25">
      <c r="A416" s="1">
        <f t="shared" si="6"/>
        <v>404</v>
      </c>
      <c r="B416" s="116">
        <f>'Initial Client Information'!B416</f>
        <v>0</v>
      </c>
      <c r="C416" s="117">
        <f>'Initial Client Information'!C416</f>
        <v>0</v>
      </c>
      <c r="D416" s="118">
        <f>'Initial Client Information'!D416</f>
        <v>0</v>
      </c>
      <c r="E416" s="130">
        <f>'Initial Client Information'!E416</f>
        <v>0</v>
      </c>
      <c r="F416" s="140"/>
      <c r="G416" s="136"/>
      <c r="H416" s="136"/>
      <c r="I416" s="142"/>
      <c r="J416" s="176">
        <f>'Discharge Information'!F416</f>
        <v>0</v>
      </c>
      <c r="K416" s="87"/>
    </row>
    <row r="417" spans="1:11" ht="60" customHeight="1" x14ac:dyDescent="0.25">
      <c r="A417" s="1">
        <f t="shared" si="6"/>
        <v>405</v>
      </c>
      <c r="B417" s="116">
        <f>'Initial Client Information'!B417</f>
        <v>0</v>
      </c>
      <c r="C417" s="117">
        <f>'Initial Client Information'!C417</f>
        <v>0</v>
      </c>
      <c r="D417" s="118">
        <f>'Initial Client Information'!D417</f>
        <v>0</v>
      </c>
      <c r="E417" s="130">
        <f>'Initial Client Information'!E417</f>
        <v>0</v>
      </c>
      <c r="F417" s="140"/>
      <c r="G417" s="136"/>
      <c r="H417" s="136"/>
      <c r="I417" s="142"/>
      <c r="J417" s="176">
        <f>'Discharge Information'!F417</f>
        <v>0</v>
      </c>
      <c r="K417" s="87"/>
    </row>
    <row r="418" spans="1:11" ht="60" customHeight="1" x14ac:dyDescent="0.25">
      <c r="A418" s="1">
        <f t="shared" si="6"/>
        <v>406</v>
      </c>
      <c r="B418" s="116">
        <f>'Initial Client Information'!B418</f>
        <v>0</v>
      </c>
      <c r="C418" s="117">
        <f>'Initial Client Information'!C418</f>
        <v>0</v>
      </c>
      <c r="D418" s="118">
        <f>'Initial Client Information'!D418</f>
        <v>0</v>
      </c>
      <c r="E418" s="130">
        <f>'Initial Client Information'!E418</f>
        <v>0</v>
      </c>
      <c r="F418" s="140"/>
      <c r="G418" s="136"/>
      <c r="H418" s="136"/>
      <c r="I418" s="142"/>
      <c r="J418" s="176">
        <f>'Discharge Information'!F418</f>
        <v>0</v>
      </c>
      <c r="K418" s="87"/>
    </row>
    <row r="419" spans="1:11" ht="60" customHeight="1" x14ac:dyDescent="0.25">
      <c r="A419" s="1">
        <f t="shared" si="6"/>
        <v>407</v>
      </c>
      <c r="B419" s="116">
        <f>'Initial Client Information'!B419</f>
        <v>0</v>
      </c>
      <c r="C419" s="117">
        <f>'Initial Client Information'!C419</f>
        <v>0</v>
      </c>
      <c r="D419" s="118">
        <f>'Initial Client Information'!D419</f>
        <v>0</v>
      </c>
      <c r="E419" s="130">
        <f>'Initial Client Information'!E419</f>
        <v>0</v>
      </c>
      <c r="F419" s="140"/>
      <c r="G419" s="136"/>
      <c r="H419" s="136"/>
      <c r="I419" s="142"/>
      <c r="J419" s="176">
        <f>'Discharge Information'!F419</f>
        <v>0</v>
      </c>
      <c r="K419" s="87"/>
    </row>
    <row r="420" spans="1:11" ht="60" customHeight="1" x14ac:dyDescent="0.25">
      <c r="A420" s="1">
        <f t="shared" si="6"/>
        <v>408</v>
      </c>
      <c r="B420" s="116">
        <f>'Initial Client Information'!B420</f>
        <v>0</v>
      </c>
      <c r="C420" s="117">
        <f>'Initial Client Information'!C420</f>
        <v>0</v>
      </c>
      <c r="D420" s="118">
        <f>'Initial Client Information'!D420</f>
        <v>0</v>
      </c>
      <c r="E420" s="130">
        <f>'Initial Client Information'!E420</f>
        <v>0</v>
      </c>
      <c r="F420" s="140"/>
      <c r="G420" s="136"/>
      <c r="H420" s="136"/>
      <c r="I420" s="142"/>
      <c r="J420" s="176">
        <f>'Discharge Information'!F420</f>
        <v>0</v>
      </c>
      <c r="K420" s="87"/>
    </row>
    <row r="421" spans="1:11" ht="60" customHeight="1" x14ac:dyDescent="0.25">
      <c r="A421" s="1">
        <f t="shared" si="6"/>
        <v>409</v>
      </c>
      <c r="B421" s="116">
        <f>'Initial Client Information'!B421</f>
        <v>0</v>
      </c>
      <c r="C421" s="117">
        <f>'Initial Client Information'!C421</f>
        <v>0</v>
      </c>
      <c r="D421" s="118">
        <f>'Initial Client Information'!D421</f>
        <v>0</v>
      </c>
      <c r="E421" s="130">
        <f>'Initial Client Information'!E421</f>
        <v>0</v>
      </c>
      <c r="F421" s="140"/>
      <c r="G421" s="136"/>
      <c r="H421" s="136"/>
      <c r="I421" s="142"/>
      <c r="J421" s="176">
        <f>'Discharge Information'!F421</f>
        <v>0</v>
      </c>
      <c r="K421" s="87"/>
    </row>
    <row r="422" spans="1:11" ht="60" customHeight="1" x14ac:dyDescent="0.25">
      <c r="A422" s="1">
        <f t="shared" si="6"/>
        <v>410</v>
      </c>
      <c r="B422" s="116">
        <f>'Initial Client Information'!B422</f>
        <v>0</v>
      </c>
      <c r="C422" s="117">
        <f>'Initial Client Information'!C422</f>
        <v>0</v>
      </c>
      <c r="D422" s="118">
        <f>'Initial Client Information'!D422</f>
        <v>0</v>
      </c>
      <c r="E422" s="130">
        <f>'Initial Client Information'!E422</f>
        <v>0</v>
      </c>
      <c r="F422" s="140"/>
      <c r="G422" s="136"/>
      <c r="H422" s="136"/>
      <c r="I422" s="142"/>
      <c r="J422" s="176">
        <f>'Discharge Information'!F422</f>
        <v>0</v>
      </c>
      <c r="K422" s="87"/>
    </row>
    <row r="423" spans="1:11" ht="60" customHeight="1" x14ac:dyDescent="0.25">
      <c r="A423" s="1">
        <f t="shared" si="6"/>
        <v>411</v>
      </c>
      <c r="B423" s="116">
        <f>'Initial Client Information'!B423</f>
        <v>0</v>
      </c>
      <c r="C423" s="117">
        <f>'Initial Client Information'!C423</f>
        <v>0</v>
      </c>
      <c r="D423" s="118">
        <f>'Initial Client Information'!D423</f>
        <v>0</v>
      </c>
      <c r="E423" s="130">
        <f>'Initial Client Information'!E423</f>
        <v>0</v>
      </c>
      <c r="F423" s="140"/>
      <c r="G423" s="136"/>
      <c r="H423" s="136"/>
      <c r="I423" s="142"/>
      <c r="J423" s="176">
        <f>'Discharge Information'!F423</f>
        <v>0</v>
      </c>
      <c r="K423" s="87"/>
    </row>
    <row r="424" spans="1:11" ht="60" customHeight="1" x14ac:dyDescent="0.25">
      <c r="A424" s="1">
        <f t="shared" si="6"/>
        <v>412</v>
      </c>
      <c r="B424" s="116">
        <f>'Initial Client Information'!B424</f>
        <v>0</v>
      </c>
      <c r="C424" s="117">
        <f>'Initial Client Information'!C424</f>
        <v>0</v>
      </c>
      <c r="D424" s="118">
        <f>'Initial Client Information'!D424</f>
        <v>0</v>
      </c>
      <c r="E424" s="130">
        <f>'Initial Client Information'!E424</f>
        <v>0</v>
      </c>
      <c r="F424" s="140"/>
      <c r="G424" s="136"/>
      <c r="H424" s="136"/>
      <c r="I424" s="142"/>
      <c r="J424" s="176">
        <f>'Discharge Information'!F424</f>
        <v>0</v>
      </c>
      <c r="K424" s="87"/>
    </row>
    <row r="425" spans="1:11" ht="60" customHeight="1" x14ac:dyDescent="0.25">
      <c r="A425" s="1">
        <f t="shared" si="6"/>
        <v>413</v>
      </c>
      <c r="B425" s="116">
        <f>'Initial Client Information'!B425</f>
        <v>0</v>
      </c>
      <c r="C425" s="117">
        <f>'Initial Client Information'!C425</f>
        <v>0</v>
      </c>
      <c r="D425" s="118">
        <f>'Initial Client Information'!D425</f>
        <v>0</v>
      </c>
      <c r="E425" s="130">
        <f>'Initial Client Information'!E425</f>
        <v>0</v>
      </c>
      <c r="F425" s="140"/>
      <c r="G425" s="136"/>
      <c r="H425" s="136"/>
      <c r="I425" s="142"/>
      <c r="J425" s="176">
        <f>'Discharge Information'!F425</f>
        <v>0</v>
      </c>
      <c r="K425" s="87"/>
    </row>
    <row r="426" spans="1:11" ht="60" customHeight="1" x14ac:dyDescent="0.25">
      <c r="A426" s="1">
        <f t="shared" si="6"/>
        <v>414</v>
      </c>
      <c r="B426" s="116">
        <f>'Initial Client Information'!B426</f>
        <v>0</v>
      </c>
      <c r="C426" s="117">
        <f>'Initial Client Information'!C426</f>
        <v>0</v>
      </c>
      <c r="D426" s="118">
        <f>'Initial Client Information'!D426</f>
        <v>0</v>
      </c>
      <c r="E426" s="130">
        <f>'Initial Client Information'!E426</f>
        <v>0</v>
      </c>
      <c r="F426" s="140"/>
      <c r="G426" s="136"/>
      <c r="H426" s="136"/>
      <c r="I426" s="142"/>
      <c r="J426" s="176">
        <f>'Discharge Information'!F426</f>
        <v>0</v>
      </c>
      <c r="K426" s="87"/>
    </row>
    <row r="427" spans="1:11" ht="60" customHeight="1" x14ac:dyDescent="0.25">
      <c r="A427" s="1">
        <f t="shared" si="6"/>
        <v>415</v>
      </c>
      <c r="B427" s="116">
        <f>'Initial Client Information'!B427</f>
        <v>0</v>
      </c>
      <c r="C427" s="117">
        <f>'Initial Client Information'!C427</f>
        <v>0</v>
      </c>
      <c r="D427" s="118">
        <f>'Initial Client Information'!D427</f>
        <v>0</v>
      </c>
      <c r="E427" s="130">
        <f>'Initial Client Information'!E427</f>
        <v>0</v>
      </c>
      <c r="F427" s="140"/>
      <c r="G427" s="136"/>
      <c r="H427" s="136"/>
      <c r="I427" s="142"/>
      <c r="J427" s="176">
        <f>'Discharge Information'!F427</f>
        <v>0</v>
      </c>
      <c r="K427" s="87"/>
    </row>
    <row r="428" spans="1:11" ht="60" customHeight="1" x14ac:dyDescent="0.25">
      <c r="A428" s="1">
        <f t="shared" si="6"/>
        <v>416</v>
      </c>
      <c r="B428" s="116">
        <f>'Initial Client Information'!B428</f>
        <v>0</v>
      </c>
      <c r="C428" s="117">
        <f>'Initial Client Information'!C428</f>
        <v>0</v>
      </c>
      <c r="D428" s="118">
        <f>'Initial Client Information'!D428</f>
        <v>0</v>
      </c>
      <c r="E428" s="130">
        <f>'Initial Client Information'!E428</f>
        <v>0</v>
      </c>
      <c r="F428" s="140"/>
      <c r="G428" s="136"/>
      <c r="H428" s="136"/>
      <c r="I428" s="142"/>
      <c r="J428" s="176">
        <f>'Discharge Information'!F428</f>
        <v>0</v>
      </c>
      <c r="K428" s="87"/>
    </row>
    <row r="429" spans="1:11" ht="60" customHeight="1" x14ac:dyDescent="0.25">
      <c r="A429" s="1">
        <f t="shared" si="6"/>
        <v>417</v>
      </c>
      <c r="B429" s="116">
        <f>'Initial Client Information'!B429</f>
        <v>0</v>
      </c>
      <c r="C429" s="117">
        <f>'Initial Client Information'!C429</f>
        <v>0</v>
      </c>
      <c r="D429" s="118">
        <f>'Initial Client Information'!D429</f>
        <v>0</v>
      </c>
      <c r="E429" s="130">
        <f>'Initial Client Information'!E429</f>
        <v>0</v>
      </c>
      <c r="F429" s="140"/>
      <c r="G429" s="136"/>
      <c r="H429" s="136"/>
      <c r="I429" s="142"/>
      <c r="J429" s="176">
        <f>'Discharge Information'!F429</f>
        <v>0</v>
      </c>
      <c r="K429" s="87"/>
    </row>
    <row r="430" spans="1:11" ht="60" customHeight="1" x14ac:dyDescent="0.25">
      <c r="A430" s="1">
        <f t="shared" si="6"/>
        <v>418</v>
      </c>
      <c r="B430" s="116">
        <f>'Initial Client Information'!B430</f>
        <v>0</v>
      </c>
      <c r="C430" s="117">
        <f>'Initial Client Information'!C430</f>
        <v>0</v>
      </c>
      <c r="D430" s="118">
        <f>'Initial Client Information'!D430</f>
        <v>0</v>
      </c>
      <c r="E430" s="130">
        <f>'Initial Client Information'!E430</f>
        <v>0</v>
      </c>
      <c r="F430" s="140"/>
      <c r="G430" s="136"/>
      <c r="H430" s="136"/>
      <c r="I430" s="142"/>
      <c r="J430" s="176">
        <f>'Discharge Information'!F430</f>
        <v>0</v>
      </c>
      <c r="K430" s="87"/>
    </row>
    <row r="431" spans="1:11" ht="60" customHeight="1" x14ac:dyDescent="0.25">
      <c r="A431" s="1">
        <f t="shared" si="6"/>
        <v>419</v>
      </c>
      <c r="B431" s="116">
        <f>'Initial Client Information'!B431</f>
        <v>0</v>
      </c>
      <c r="C431" s="117">
        <f>'Initial Client Information'!C431</f>
        <v>0</v>
      </c>
      <c r="D431" s="118">
        <f>'Initial Client Information'!D431</f>
        <v>0</v>
      </c>
      <c r="E431" s="130">
        <f>'Initial Client Information'!E431</f>
        <v>0</v>
      </c>
      <c r="F431" s="140"/>
      <c r="G431" s="136"/>
      <c r="H431" s="136"/>
      <c r="I431" s="142"/>
      <c r="J431" s="176">
        <f>'Discharge Information'!F431</f>
        <v>0</v>
      </c>
      <c r="K431" s="87"/>
    </row>
    <row r="432" spans="1:11" ht="60" customHeight="1" x14ac:dyDescent="0.25">
      <c r="A432" s="1">
        <f t="shared" si="6"/>
        <v>420</v>
      </c>
      <c r="B432" s="116">
        <f>'Initial Client Information'!B432</f>
        <v>0</v>
      </c>
      <c r="C432" s="117">
        <f>'Initial Client Information'!C432</f>
        <v>0</v>
      </c>
      <c r="D432" s="118">
        <f>'Initial Client Information'!D432</f>
        <v>0</v>
      </c>
      <c r="E432" s="130">
        <f>'Initial Client Information'!E432</f>
        <v>0</v>
      </c>
      <c r="F432" s="140"/>
      <c r="G432" s="136"/>
      <c r="H432" s="136"/>
      <c r="I432" s="142"/>
      <c r="J432" s="176">
        <f>'Discharge Information'!F432</f>
        <v>0</v>
      </c>
      <c r="K432" s="87"/>
    </row>
    <row r="433" spans="1:11" ht="60" customHeight="1" x14ac:dyDescent="0.25">
      <c r="A433" s="1">
        <f t="shared" si="6"/>
        <v>421</v>
      </c>
      <c r="B433" s="116">
        <f>'Initial Client Information'!B433</f>
        <v>0</v>
      </c>
      <c r="C433" s="117">
        <f>'Initial Client Information'!C433</f>
        <v>0</v>
      </c>
      <c r="D433" s="118">
        <f>'Initial Client Information'!D433</f>
        <v>0</v>
      </c>
      <c r="E433" s="130">
        <f>'Initial Client Information'!E433</f>
        <v>0</v>
      </c>
      <c r="F433" s="140"/>
      <c r="G433" s="136"/>
      <c r="H433" s="136"/>
      <c r="I433" s="142"/>
      <c r="J433" s="176">
        <f>'Discharge Information'!F433</f>
        <v>0</v>
      </c>
      <c r="K433" s="87"/>
    </row>
    <row r="434" spans="1:11" ht="60" customHeight="1" x14ac:dyDescent="0.25">
      <c r="A434" s="1">
        <f t="shared" si="6"/>
        <v>422</v>
      </c>
      <c r="B434" s="116">
        <f>'Initial Client Information'!B434</f>
        <v>0</v>
      </c>
      <c r="C434" s="117">
        <f>'Initial Client Information'!C434</f>
        <v>0</v>
      </c>
      <c r="D434" s="118">
        <f>'Initial Client Information'!D434</f>
        <v>0</v>
      </c>
      <c r="E434" s="130">
        <f>'Initial Client Information'!E434</f>
        <v>0</v>
      </c>
      <c r="F434" s="140"/>
      <c r="G434" s="136"/>
      <c r="H434" s="136"/>
      <c r="I434" s="142"/>
      <c r="J434" s="176">
        <f>'Discharge Information'!F434</f>
        <v>0</v>
      </c>
      <c r="K434" s="87"/>
    </row>
    <row r="435" spans="1:11" ht="60" customHeight="1" x14ac:dyDescent="0.25">
      <c r="A435" s="1">
        <f t="shared" si="6"/>
        <v>423</v>
      </c>
      <c r="B435" s="116">
        <f>'Initial Client Information'!B435</f>
        <v>0</v>
      </c>
      <c r="C435" s="117">
        <f>'Initial Client Information'!C435</f>
        <v>0</v>
      </c>
      <c r="D435" s="118">
        <f>'Initial Client Information'!D435</f>
        <v>0</v>
      </c>
      <c r="E435" s="130">
        <f>'Initial Client Information'!E435</f>
        <v>0</v>
      </c>
      <c r="F435" s="140"/>
      <c r="G435" s="136"/>
      <c r="H435" s="136"/>
      <c r="I435" s="142"/>
      <c r="J435" s="176">
        <f>'Discharge Information'!F435</f>
        <v>0</v>
      </c>
      <c r="K435" s="87"/>
    </row>
    <row r="436" spans="1:11" ht="60" customHeight="1" x14ac:dyDescent="0.25">
      <c r="A436" s="1">
        <f t="shared" si="6"/>
        <v>424</v>
      </c>
      <c r="B436" s="116">
        <f>'Initial Client Information'!B436</f>
        <v>0</v>
      </c>
      <c r="C436" s="117">
        <f>'Initial Client Information'!C436</f>
        <v>0</v>
      </c>
      <c r="D436" s="118">
        <f>'Initial Client Information'!D436</f>
        <v>0</v>
      </c>
      <c r="E436" s="130">
        <f>'Initial Client Information'!E436</f>
        <v>0</v>
      </c>
      <c r="F436" s="140"/>
      <c r="G436" s="136"/>
      <c r="H436" s="136"/>
      <c r="I436" s="142"/>
      <c r="J436" s="176">
        <f>'Discharge Information'!F436</f>
        <v>0</v>
      </c>
      <c r="K436" s="87"/>
    </row>
    <row r="437" spans="1:11" ht="60" customHeight="1" x14ac:dyDescent="0.25">
      <c r="A437" s="1">
        <f t="shared" si="6"/>
        <v>425</v>
      </c>
      <c r="B437" s="116">
        <f>'Initial Client Information'!B437</f>
        <v>0</v>
      </c>
      <c r="C437" s="117">
        <f>'Initial Client Information'!C437</f>
        <v>0</v>
      </c>
      <c r="D437" s="118">
        <f>'Initial Client Information'!D437</f>
        <v>0</v>
      </c>
      <c r="E437" s="130">
        <f>'Initial Client Information'!E437</f>
        <v>0</v>
      </c>
      <c r="F437" s="140"/>
      <c r="G437" s="136"/>
      <c r="H437" s="136"/>
      <c r="I437" s="142"/>
      <c r="J437" s="176">
        <f>'Discharge Information'!F437</f>
        <v>0</v>
      </c>
      <c r="K437" s="87"/>
    </row>
    <row r="438" spans="1:11" ht="60" customHeight="1" x14ac:dyDescent="0.25">
      <c r="A438" s="1">
        <f t="shared" si="6"/>
        <v>426</v>
      </c>
      <c r="B438" s="116">
        <f>'Initial Client Information'!B438</f>
        <v>0</v>
      </c>
      <c r="C438" s="117">
        <f>'Initial Client Information'!C438</f>
        <v>0</v>
      </c>
      <c r="D438" s="118">
        <f>'Initial Client Information'!D438</f>
        <v>0</v>
      </c>
      <c r="E438" s="130">
        <f>'Initial Client Information'!E438</f>
        <v>0</v>
      </c>
      <c r="F438" s="140"/>
      <c r="G438" s="136"/>
      <c r="H438" s="136"/>
      <c r="I438" s="142"/>
      <c r="J438" s="176">
        <f>'Discharge Information'!F438</f>
        <v>0</v>
      </c>
      <c r="K438" s="87"/>
    </row>
    <row r="439" spans="1:11" ht="60" customHeight="1" x14ac:dyDescent="0.25">
      <c r="A439" s="1">
        <f t="shared" si="6"/>
        <v>427</v>
      </c>
      <c r="B439" s="116">
        <f>'Initial Client Information'!B439</f>
        <v>0</v>
      </c>
      <c r="C439" s="117">
        <f>'Initial Client Information'!C439</f>
        <v>0</v>
      </c>
      <c r="D439" s="118">
        <f>'Initial Client Information'!D439</f>
        <v>0</v>
      </c>
      <c r="E439" s="130">
        <f>'Initial Client Information'!E439</f>
        <v>0</v>
      </c>
      <c r="F439" s="140"/>
      <c r="G439" s="136"/>
      <c r="H439" s="136"/>
      <c r="I439" s="142"/>
      <c r="J439" s="176">
        <f>'Discharge Information'!F439</f>
        <v>0</v>
      </c>
      <c r="K439" s="87"/>
    </row>
    <row r="440" spans="1:11" ht="60" customHeight="1" x14ac:dyDescent="0.25">
      <c r="A440" s="1">
        <f t="shared" si="6"/>
        <v>428</v>
      </c>
      <c r="B440" s="116">
        <f>'Initial Client Information'!B440</f>
        <v>0</v>
      </c>
      <c r="C440" s="117">
        <f>'Initial Client Information'!C440</f>
        <v>0</v>
      </c>
      <c r="D440" s="118">
        <f>'Initial Client Information'!D440</f>
        <v>0</v>
      </c>
      <c r="E440" s="130">
        <f>'Initial Client Information'!E440</f>
        <v>0</v>
      </c>
      <c r="F440" s="140"/>
      <c r="G440" s="136"/>
      <c r="H440" s="136"/>
      <c r="I440" s="142"/>
      <c r="J440" s="176">
        <f>'Discharge Information'!F440</f>
        <v>0</v>
      </c>
      <c r="K440" s="87"/>
    </row>
    <row r="441" spans="1:11" ht="60" customHeight="1" x14ac:dyDescent="0.25">
      <c r="A441" s="1">
        <f t="shared" si="6"/>
        <v>429</v>
      </c>
      <c r="B441" s="116">
        <f>'Initial Client Information'!B441</f>
        <v>0</v>
      </c>
      <c r="C441" s="117">
        <f>'Initial Client Information'!C441</f>
        <v>0</v>
      </c>
      <c r="D441" s="118">
        <f>'Initial Client Information'!D441</f>
        <v>0</v>
      </c>
      <c r="E441" s="130">
        <f>'Initial Client Information'!E441</f>
        <v>0</v>
      </c>
      <c r="F441" s="140"/>
      <c r="G441" s="136"/>
      <c r="H441" s="136"/>
      <c r="I441" s="142"/>
      <c r="J441" s="176">
        <f>'Discharge Information'!F441</f>
        <v>0</v>
      </c>
      <c r="K441" s="87"/>
    </row>
    <row r="442" spans="1:11" ht="60" customHeight="1" x14ac:dyDescent="0.25">
      <c r="A442" s="1">
        <f t="shared" si="6"/>
        <v>430</v>
      </c>
      <c r="B442" s="116">
        <f>'Initial Client Information'!B442</f>
        <v>0</v>
      </c>
      <c r="C442" s="117">
        <f>'Initial Client Information'!C442</f>
        <v>0</v>
      </c>
      <c r="D442" s="118">
        <f>'Initial Client Information'!D442</f>
        <v>0</v>
      </c>
      <c r="E442" s="130">
        <f>'Initial Client Information'!E442</f>
        <v>0</v>
      </c>
      <c r="F442" s="140"/>
      <c r="G442" s="136"/>
      <c r="H442" s="136"/>
      <c r="I442" s="142"/>
      <c r="J442" s="176">
        <f>'Discharge Information'!F442</f>
        <v>0</v>
      </c>
      <c r="K442" s="87"/>
    </row>
    <row r="443" spans="1:11" ht="60" customHeight="1" x14ac:dyDescent="0.25">
      <c r="A443" s="1">
        <f t="shared" si="6"/>
        <v>431</v>
      </c>
      <c r="B443" s="116">
        <f>'Initial Client Information'!B443</f>
        <v>0</v>
      </c>
      <c r="C443" s="117">
        <f>'Initial Client Information'!C443</f>
        <v>0</v>
      </c>
      <c r="D443" s="118">
        <f>'Initial Client Information'!D443</f>
        <v>0</v>
      </c>
      <c r="E443" s="130">
        <f>'Initial Client Information'!E443</f>
        <v>0</v>
      </c>
      <c r="F443" s="140"/>
      <c r="G443" s="136"/>
      <c r="H443" s="136"/>
      <c r="I443" s="142"/>
      <c r="J443" s="176">
        <f>'Discharge Information'!F443</f>
        <v>0</v>
      </c>
      <c r="K443" s="87"/>
    </row>
    <row r="444" spans="1:11" ht="60" customHeight="1" x14ac:dyDescent="0.25">
      <c r="A444" s="1">
        <f t="shared" si="6"/>
        <v>432</v>
      </c>
      <c r="B444" s="116">
        <f>'Initial Client Information'!B444</f>
        <v>0</v>
      </c>
      <c r="C444" s="117">
        <f>'Initial Client Information'!C444</f>
        <v>0</v>
      </c>
      <c r="D444" s="118">
        <f>'Initial Client Information'!D444</f>
        <v>0</v>
      </c>
      <c r="E444" s="130">
        <f>'Initial Client Information'!E444</f>
        <v>0</v>
      </c>
      <c r="F444" s="140"/>
      <c r="G444" s="136"/>
      <c r="H444" s="136"/>
      <c r="I444" s="142"/>
      <c r="J444" s="176">
        <f>'Discharge Information'!F444</f>
        <v>0</v>
      </c>
      <c r="K444" s="87"/>
    </row>
    <row r="445" spans="1:11" ht="60" customHeight="1" x14ac:dyDescent="0.25">
      <c r="A445" s="1">
        <f t="shared" si="6"/>
        <v>433</v>
      </c>
      <c r="B445" s="116">
        <f>'Initial Client Information'!B445</f>
        <v>0</v>
      </c>
      <c r="C445" s="117">
        <f>'Initial Client Information'!C445</f>
        <v>0</v>
      </c>
      <c r="D445" s="118">
        <f>'Initial Client Information'!D445</f>
        <v>0</v>
      </c>
      <c r="E445" s="130">
        <f>'Initial Client Information'!E445</f>
        <v>0</v>
      </c>
      <c r="F445" s="140"/>
      <c r="G445" s="136"/>
      <c r="H445" s="136"/>
      <c r="I445" s="142"/>
      <c r="J445" s="176">
        <f>'Discharge Information'!F445</f>
        <v>0</v>
      </c>
      <c r="K445" s="87"/>
    </row>
    <row r="446" spans="1:11" ht="60" customHeight="1" x14ac:dyDescent="0.25">
      <c r="A446" s="1">
        <f t="shared" si="6"/>
        <v>434</v>
      </c>
      <c r="B446" s="116">
        <f>'Initial Client Information'!B446</f>
        <v>0</v>
      </c>
      <c r="C446" s="117">
        <f>'Initial Client Information'!C446</f>
        <v>0</v>
      </c>
      <c r="D446" s="118">
        <f>'Initial Client Information'!D446</f>
        <v>0</v>
      </c>
      <c r="E446" s="130">
        <f>'Initial Client Information'!E446</f>
        <v>0</v>
      </c>
      <c r="F446" s="140"/>
      <c r="G446" s="136"/>
      <c r="H446" s="136"/>
      <c r="I446" s="142"/>
      <c r="J446" s="176">
        <f>'Discharge Information'!F446</f>
        <v>0</v>
      </c>
      <c r="K446" s="87"/>
    </row>
    <row r="447" spans="1:11" ht="60" customHeight="1" x14ac:dyDescent="0.25">
      <c r="A447" s="1">
        <f t="shared" si="6"/>
        <v>435</v>
      </c>
      <c r="B447" s="116">
        <f>'Initial Client Information'!B447</f>
        <v>0</v>
      </c>
      <c r="C447" s="117">
        <f>'Initial Client Information'!C447</f>
        <v>0</v>
      </c>
      <c r="D447" s="118">
        <f>'Initial Client Information'!D447</f>
        <v>0</v>
      </c>
      <c r="E447" s="130">
        <f>'Initial Client Information'!E447</f>
        <v>0</v>
      </c>
      <c r="F447" s="140"/>
      <c r="G447" s="136"/>
      <c r="H447" s="136"/>
      <c r="I447" s="142"/>
      <c r="J447" s="176">
        <f>'Discharge Information'!F447</f>
        <v>0</v>
      </c>
      <c r="K447" s="87"/>
    </row>
    <row r="448" spans="1:11" ht="60" customHeight="1" x14ac:dyDescent="0.25">
      <c r="A448" s="1">
        <f t="shared" si="6"/>
        <v>436</v>
      </c>
      <c r="B448" s="116">
        <f>'Initial Client Information'!B448</f>
        <v>0</v>
      </c>
      <c r="C448" s="117">
        <f>'Initial Client Information'!C448</f>
        <v>0</v>
      </c>
      <c r="D448" s="118">
        <f>'Initial Client Information'!D448</f>
        <v>0</v>
      </c>
      <c r="E448" s="130">
        <f>'Initial Client Information'!E448</f>
        <v>0</v>
      </c>
      <c r="F448" s="140"/>
      <c r="G448" s="136"/>
      <c r="H448" s="136"/>
      <c r="I448" s="142"/>
      <c r="J448" s="176">
        <f>'Discharge Information'!F448</f>
        <v>0</v>
      </c>
      <c r="K448" s="87"/>
    </row>
    <row r="449" spans="1:11" ht="60" customHeight="1" x14ac:dyDescent="0.25">
      <c r="A449" s="1">
        <f t="shared" si="6"/>
        <v>437</v>
      </c>
      <c r="B449" s="116">
        <f>'Initial Client Information'!B449</f>
        <v>0</v>
      </c>
      <c r="C449" s="117">
        <f>'Initial Client Information'!C449</f>
        <v>0</v>
      </c>
      <c r="D449" s="118">
        <f>'Initial Client Information'!D449</f>
        <v>0</v>
      </c>
      <c r="E449" s="130">
        <f>'Initial Client Information'!E449</f>
        <v>0</v>
      </c>
      <c r="F449" s="140"/>
      <c r="G449" s="136"/>
      <c r="H449" s="136"/>
      <c r="I449" s="142"/>
      <c r="J449" s="176">
        <f>'Discharge Information'!F449</f>
        <v>0</v>
      </c>
      <c r="K449" s="87"/>
    </row>
    <row r="450" spans="1:11" ht="60" customHeight="1" x14ac:dyDescent="0.25">
      <c r="A450" s="1">
        <f t="shared" si="6"/>
        <v>438</v>
      </c>
      <c r="B450" s="116">
        <f>'Initial Client Information'!B450</f>
        <v>0</v>
      </c>
      <c r="C450" s="117">
        <f>'Initial Client Information'!C450</f>
        <v>0</v>
      </c>
      <c r="D450" s="118">
        <f>'Initial Client Information'!D450</f>
        <v>0</v>
      </c>
      <c r="E450" s="130">
        <f>'Initial Client Information'!E450</f>
        <v>0</v>
      </c>
      <c r="F450" s="140"/>
      <c r="G450" s="136"/>
      <c r="H450" s="136"/>
      <c r="I450" s="142"/>
      <c r="J450" s="176">
        <f>'Discharge Information'!F450</f>
        <v>0</v>
      </c>
      <c r="K450" s="87"/>
    </row>
    <row r="451" spans="1:11" ht="60" customHeight="1" x14ac:dyDescent="0.25">
      <c r="A451" s="1">
        <f t="shared" si="6"/>
        <v>439</v>
      </c>
      <c r="B451" s="116">
        <f>'Initial Client Information'!B451</f>
        <v>0</v>
      </c>
      <c r="C451" s="117">
        <f>'Initial Client Information'!C451</f>
        <v>0</v>
      </c>
      <c r="D451" s="118">
        <f>'Initial Client Information'!D451</f>
        <v>0</v>
      </c>
      <c r="E451" s="130">
        <f>'Initial Client Information'!E451</f>
        <v>0</v>
      </c>
      <c r="F451" s="140"/>
      <c r="G451" s="136"/>
      <c r="H451" s="136"/>
      <c r="I451" s="142"/>
      <c r="J451" s="176">
        <f>'Discharge Information'!F451</f>
        <v>0</v>
      </c>
      <c r="K451" s="87"/>
    </row>
    <row r="452" spans="1:11" ht="60" customHeight="1" x14ac:dyDescent="0.25">
      <c r="A452" s="1">
        <f t="shared" si="6"/>
        <v>440</v>
      </c>
      <c r="B452" s="116">
        <f>'Initial Client Information'!B452</f>
        <v>0</v>
      </c>
      <c r="C452" s="117">
        <f>'Initial Client Information'!C452</f>
        <v>0</v>
      </c>
      <c r="D452" s="118">
        <f>'Initial Client Information'!D452</f>
        <v>0</v>
      </c>
      <c r="E452" s="130">
        <f>'Initial Client Information'!E452</f>
        <v>0</v>
      </c>
      <c r="F452" s="140"/>
      <c r="G452" s="136"/>
      <c r="H452" s="136"/>
      <c r="I452" s="142"/>
      <c r="J452" s="176">
        <f>'Discharge Information'!F452</f>
        <v>0</v>
      </c>
      <c r="K452" s="87"/>
    </row>
    <row r="453" spans="1:11" ht="60" customHeight="1" x14ac:dyDescent="0.25">
      <c r="A453" s="1">
        <f t="shared" si="6"/>
        <v>441</v>
      </c>
      <c r="B453" s="116">
        <f>'Initial Client Information'!B453</f>
        <v>0</v>
      </c>
      <c r="C453" s="117">
        <f>'Initial Client Information'!C453</f>
        <v>0</v>
      </c>
      <c r="D453" s="118">
        <f>'Initial Client Information'!D453</f>
        <v>0</v>
      </c>
      <c r="E453" s="130">
        <f>'Initial Client Information'!E453</f>
        <v>0</v>
      </c>
      <c r="F453" s="140"/>
      <c r="G453" s="136"/>
      <c r="H453" s="136"/>
      <c r="I453" s="142"/>
      <c r="J453" s="176">
        <f>'Discharge Information'!F453</f>
        <v>0</v>
      </c>
      <c r="K453" s="87"/>
    </row>
    <row r="454" spans="1:11" ht="60" customHeight="1" x14ac:dyDescent="0.25">
      <c r="A454" s="1">
        <f t="shared" si="6"/>
        <v>442</v>
      </c>
      <c r="B454" s="116">
        <f>'Initial Client Information'!B454</f>
        <v>0</v>
      </c>
      <c r="C454" s="117">
        <f>'Initial Client Information'!C454</f>
        <v>0</v>
      </c>
      <c r="D454" s="118">
        <f>'Initial Client Information'!D454</f>
        <v>0</v>
      </c>
      <c r="E454" s="130">
        <f>'Initial Client Information'!E454</f>
        <v>0</v>
      </c>
      <c r="F454" s="140"/>
      <c r="G454" s="136"/>
      <c r="H454" s="136"/>
      <c r="I454" s="142"/>
      <c r="J454" s="176">
        <f>'Discharge Information'!F454</f>
        <v>0</v>
      </c>
      <c r="K454" s="87"/>
    </row>
    <row r="455" spans="1:11" ht="60" customHeight="1" x14ac:dyDescent="0.25">
      <c r="A455" s="1">
        <f t="shared" si="6"/>
        <v>443</v>
      </c>
      <c r="B455" s="116">
        <f>'Initial Client Information'!B455</f>
        <v>0</v>
      </c>
      <c r="C455" s="117">
        <f>'Initial Client Information'!C455</f>
        <v>0</v>
      </c>
      <c r="D455" s="118">
        <f>'Initial Client Information'!D455</f>
        <v>0</v>
      </c>
      <c r="E455" s="130">
        <f>'Initial Client Information'!E455</f>
        <v>0</v>
      </c>
      <c r="F455" s="140"/>
      <c r="G455" s="136"/>
      <c r="H455" s="136"/>
      <c r="I455" s="142"/>
      <c r="J455" s="176">
        <f>'Discharge Information'!F455</f>
        <v>0</v>
      </c>
      <c r="K455" s="87"/>
    </row>
    <row r="456" spans="1:11" ht="60" customHeight="1" x14ac:dyDescent="0.25">
      <c r="A456" s="1">
        <f t="shared" si="6"/>
        <v>444</v>
      </c>
      <c r="B456" s="116">
        <f>'Initial Client Information'!B456</f>
        <v>0</v>
      </c>
      <c r="C456" s="117">
        <f>'Initial Client Information'!C456</f>
        <v>0</v>
      </c>
      <c r="D456" s="118">
        <f>'Initial Client Information'!D456</f>
        <v>0</v>
      </c>
      <c r="E456" s="130">
        <f>'Initial Client Information'!E456</f>
        <v>0</v>
      </c>
      <c r="F456" s="140"/>
      <c r="G456" s="136"/>
      <c r="H456" s="136"/>
      <c r="I456" s="142"/>
      <c r="J456" s="176">
        <f>'Discharge Information'!F456</f>
        <v>0</v>
      </c>
      <c r="K456" s="87"/>
    </row>
    <row r="457" spans="1:11" ht="60" customHeight="1" x14ac:dyDescent="0.25">
      <c r="A457" s="1">
        <f t="shared" si="6"/>
        <v>445</v>
      </c>
      <c r="B457" s="116">
        <f>'Initial Client Information'!B457</f>
        <v>0</v>
      </c>
      <c r="C457" s="117">
        <f>'Initial Client Information'!C457</f>
        <v>0</v>
      </c>
      <c r="D457" s="118">
        <f>'Initial Client Information'!D457</f>
        <v>0</v>
      </c>
      <c r="E457" s="130">
        <f>'Initial Client Information'!E457</f>
        <v>0</v>
      </c>
      <c r="F457" s="140"/>
      <c r="G457" s="136"/>
      <c r="H457" s="136"/>
      <c r="I457" s="142"/>
      <c r="J457" s="176">
        <f>'Discharge Information'!F457</f>
        <v>0</v>
      </c>
      <c r="K457" s="87"/>
    </row>
    <row r="458" spans="1:11" ht="60" customHeight="1" x14ac:dyDescent="0.25">
      <c r="A458" s="1">
        <f t="shared" si="6"/>
        <v>446</v>
      </c>
      <c r="B458" s="116">
        <f>'Initial Client Information'!B458</f>
        <v>0</v>
      </c>
      <c r="C458" s="117">
        <f>'Initial Client Information'!C458</f>
        <v>0</v>
      </c>
      <c r="D458" s="118">
        <f>'Initial Client Information'!D458</f>
        <v>0</v>
      </c>
      <c r="E458" s="130">
        <f>'Initial Client Information'!E458</f>
        <v>0</v>
      </c>
      <c r="F458" s="140"/>
      <c r="G458" s="136"/>
      <c r="H458" s="136"/>
      <c r="I458" s="142"/>
      <c r="J458" s="176">
        <f>'Discharge Information'!F458</f>
        <v>0</v>
      </c>
      <c r="K458" s="87"/>
    </row>
    <row r="459" spans="1:11" ht="60" customHeight="1" x14ac:dyDescent="0.25">
      <c r="A459" s="1">
        <f t="shared" si="6"/>
        <v>447</v>
      </c>
      <c r="B459" s="116">
        <f>'Initial Client Information'!B459</f>
        <v>0</v>
      </c>
      <c r="C459" s="117">
        <f>'Initial Client Information'!C459</f>
        <v>0</v>
      </c>
      <c r="D459" s="118">
        <f>'Initial Client Information'!D459</f>
        <v>0</v>
      </c>
      <c r="E459" s="130">
        <f>'Initial Client Information'!E459</f>
        <v>0</v>
      </c>
      <c r="F459" s="140"/>
      <c r="G459" s="136"/>
      <c r="H459" s="136"/>
      <c r="I459" s="142"/>
      <c r="J459" s="176">
        <f>'Discharge Information'!F459</f>
        <v>0</v>
      </c>
      <c r="K459" s="87"/>
    </row>
    <row r="460" spans="1:11" ht="60" customHeight="1" x14ac:dyDescent="0.25">
      <c r="A460" s="1">
        <f t="shared" si="6"/>
        <v>448</v>
      </c>
      <c r="B460" s="116">
        <f>'Initial Client Information'!B460</f>
        <v>0</v>
      </c>
      <c r="C460" s="117">
        <f>'Initial Client Information'!C460</f>
        <v>0</v>
      </c>
      <c r="D460" s="118">
        <f>'Initial Client Information'!D460</f>
        <v>0</v>
      </c>
      <c r="E460" s="130">
        <f>'Initial Client Information'!E460</f>
        <v>0</v>
      </c>
      <c r="F460" s="140"/>
      <c r="G460" s="136"/>
      <c r="H460" s="136"/>
      <c r="I460" s="142"/>
      <c r="J460" s="176">
        <f>'Discharge Information'!F460</f>
        <v>0</v>
      </c>
      <c r="K460" s="87"/>
    </row>
    <row r="461" spans="1:11" ht="60" customHeight="1" x14ac:dyDescent="0.25">
      <c r="A461" s="1">
        <f t="shared" si="6"/>
        <v>449</v>
      </c>
      <c r="B461" s="116">
        <f>'Initial Client Information'!B461</f>
        <v>0</v>
      </c>
      <c r="C461" s="117">
        <f>'Initial Client Information'!C461</f>
        <v>0</v>
      </c>
      <c r="D461" s="118">
        <f>'Initial Client Information'!D461</f>
        <v>0</v>
      </c>
      <c r="E461" s="130">
        <f>'Initial Client Information'!E461</f>
        <v>0</v>
      </c>
      <c r="F461" s="140"/>
      <c r="G461" s="136"/>
      <c r="H461" s="136"/>
      <c r="I461" s="142"/>
      <c r="J461" s="176">
        <f>'Discharge Information'!F461</f>
        <v>0</v>
      </c>
      <c r="K461" s="87"/>
    </row>
    <row r="462" spans="1:11" ht="60" customHeight="1" x14ac:dyDescent="0.25">
      <c r="A462" s="1">
        <f t="shared" ref="A462:A512" si="7">ROW(A450)</f>
        <v>450</v>
      </c>
      <c r="B462" s="116">
        <f>'Initial Client Information'!B462</f>
        <v>0</v>
      </c>
      <c r="C462" s="117">
        <f>'Initial Client Information'!C462</f>
        <v>0</v>
      </c>
      <c r="D462" s="118">
        <f>'Initial Client Information'!D462</f>
        <v>0</v>
      </c>
      <c r="E462" s="130">
        <f>'Initial Client Information'!E462</f>
        <v>0</v>
      </c>
      <c r="F462" s="140"/>
      <c r="G462" s="136"/>
      <c r="H462" s="136"/>
      <c r="I462" s="142"/>
      <c r="J462" s="176">
        <f>'Discharge Information'!F462</f>
        <v>0</v>
      </c>
      <c r="K462" s="87"/>
    </row>
    <row r="463" spans="1:11" ht="60" customHeight="1" x14ac:dyDescent="0.25">
      <c r="A463" s="1">
        <f t="shared" si="7"/>
        <v>451</v>
      </c>
      <c r="B463" s="116">
        <f>'Initial Client Information'!B463</f>
        <v>0</v>
      </c>
      <c r="C463" s="117">
        <f>'Initial Client Information'!C463</f>
        <v>0</v>
      </c>
      <c r="D463" s="118">
        <f>'Initial Client Information'!D463</f>
        <v>0</v>
      </c>
      <c r="E463" s="130">
        <f>'Initial Client Information'!E463</f>
        <v>0</v>
      </c>
      <c r="F463" s="140"/>
      <c r="G463" s="136"/>
      <c r="H463" s="136"/>
      <c r="I463" s="142"/>
      <c r="J463" s="176">
        <f>'Discharge Information'!F463</f>
        <v>0</v>
      </c>
      <c r="K463" s="87"/>
    </row>
    <row r="464" spans="1:11" ht="60" customHeight="1" x14ac:dyDescent="0.25">
      <c r="A464" s="1">
        <f t="shared" si="7"/>
        <v>452</v>
      </c>
      <c r="B464" s="116">
        <f>'Initial Client Information'!B464</f>
        <v>0</v>
      </c>
      <c r="C464" s="117">
        <f>'Initial Client Information'!C464</f>
        <v>0</v>
      </c>
      <c r="D464" s="118">
        <f>'Initial Client Information'!D464</f>
        <v>0</v>
      </c>
      <c r="E464" s="130">
        <f>'Initial Client Information'!E464</f>
        <v>0</v>
      </c>
      <c r="F464" s="140"/>
      <c r="G464" s="136"/>
      <c r="H464" s="136"/>
      <c r="I464" s="142"/>
      <c r="J464" s="176">
        <f>'Discharge Information'!F464</f>
        <v>0</v>
      </c>
      <c r="K464" s="87"/>
    </row>
    <row r="465" spans="1:11" ht="60" customHeight="1" x14ac:dyDescent="0.25">
      <c r="A465" s="1">
        <f t="shared" si="7"/>
        <v>453</v>
      </c>
      <c r="B465" s="116">
        <f>'Initial Client Information'!B465</f>
        <v>0</v>
      </c>
      <c r="C465" s="117">
        <f>'Initial Client Information'!C465</f>
        <v>0</v>
      </c>
      <c r="D465" s="118">
        <f>'Initial Client Information'!D465</f>
        <v>0</v>
      </c>
      <c r="E465" s="130">
        <f>'Initial Client Information'!E465</f>
        <v>0</v>
      </c>
      <c r="F465" s="140"/>
      <c r="G465" s="136"/>
      <c r="H465" s="136"/>
      <c r="I465" s="142"/>
      <c r="J465" s="176">
        <f>'Discharge Information'!F465</f>
        <v>0</v>
      </c>
      <c r="K465" s="87"/>
    </row>
    <row r="466" spans="1:11" ht="60" customHeight="1" x14ac:dyDescent="0.25">
      <c r="A466" s="1">
        <f t="shared" si="7"/>
        <v>454</v>
      </c>
      <c r="B466" s="116">
        <f>'Initial Client Information'!B466</f>
        <v>0</v>
      </c>
      <c r="C466" s="117">
        <f>'Initial Client Information'!C466</f>
        <v>0</v>
      </c>
      <c r="D466" s="118">
        <f>'Initial Client Information'!D466</f>
        <v>0</v>
      </c>
      <c r="E466" s="130">
        <f>'Initial Client Information'!E466</f>
        <v>0</v>
      </c>
      <c r="F466" s="140"/>
      <c r="G466" s="136"/>
      <c r="H466" s="136"/>
      <c r="I466" s="142"/>
      <c r="J466" s="176">
        <f>'Discharge Information'!F466</f>
        <v>0</v>
      </c>
      <c r="K466" s="87"/>
    </row>
    <row r="467" spans="1:11" ht="60" customHeight="1" x14ac:dyDescent="0.25">
      <c r="A467" s="1">
        <f t="shared" si="7"/>
        <v>455</v>
      </c>
      <c r="B467" s="116">
        <f>'Initial Client Information'!B467</f>
        <v>0</v>
      </c>
      <c r="C467" s="117">
        <f>'Initial Client Information'!C467</f>
        <v>0</v>
      </c>
      <c r="D467" s="118">
        <f>'Initial Client Information'!D467</f>
        <v>0</v>
      </c>
      <c r="E467" s="130">
        <f>'Initial Client Information'!E467</f>
        <v>0</v>
      </c>
      <c r="F467" s="140"/>
      <c r="G467" s="136"/>
      <c r="H467" s="136"/>
      <c r="I467" s="142"/>
      <c r="J467" s="176">
        <f>'Discharge Information'!F467</f>
        <v>0</v>
      </c>
      <c r="K467" s="87"/>
    </row>
    <row r="468" spans="1:11" ht="60" customHeight="1" x14ac:dyDescent="0.25">
      <c r="A468" s="1">
        <f t="shared" si="7"/>
        <v>456</v>
      </c>
      <c r="B468" s="116">
        <f>'Initial Client Information'!B468</f>
        <v>0</v>
      </c>
      <c r="C468" s="117">
        <f>'Initial Client Information'!C468</f>
        <v>0</v>
      </c>
      <c r="D468" s="118">
        <f>'Initial Client Information'!D468</f>
        <v>0</v>
      </c>
      <c r="E468" s="130">
        <f>'Initial Client Information'!E468</f>
        <v>0</v>
      </c>
      <c r="F468" s="140"/>
      <c r="G468" s="136"/>
      <c r="H468" s="136"/>
      <c r="I468" s="142"/>
      <c r="J468" s="176">
        <f>'Discharge Information'!F468</f>
        <v>0</v>
      </c>
      <c r="K468" s="87"/>
    </row>
    <row r="469" spans="1:11" ht="60" customHeight="1" x14ac:dyDescent="0.25">
      <c r="A469" s="1">
        <f t="shared" si="7"/>
        <v>457</v>
      </c>
      <c r="B469" s="116">
        <f>'Initial Client Information'!B469</f>
        <v>0</v>
      </c>
      <c r="C469" s="117">
        <f>'Initial Client Information'!C469</f>
        <v>0</v>
      </c>
      <c r="D469" s="118">
        <f>'Initial Client Information'!D469</f>
        <v>0</v>
      </c>
      <c r="E469" s="130">
        <f>'Initial Client Information'!E469</f>
        <v>0</v>
      </c>
      <c r="F469" s="140"/>
      <c r="G469" s="136"/>
      <c r="H469" s="136"/>
      <c r="I469" s="142"/>
      <c r="J469" s="176">
        <f>'Discharge Information'!F469</f>
        <v>0</v>
      </c>
      <c r="K469" s="87"/>
    </row>
    <row r="470" spans="1:11" ht="60" customHeight="1" x14ac:dyDescent="0.25">
      <c r="A470" s="1">
        <f t="shared" si="7"/>
        <v>458</v>
      </c>
      <c r="B470" s="116">
        <f>'Initial Client Information'!B470</f>
        <v>0</v>
      </c>
      <c r="C470" s="117">
        <f>'Initial Client Information'!C470</f>
        <v>0</v>
      </c>
      <c r="D470" s="118">
        <f>'Initial Client Information'!D470</f>
        <v>0</v>
      </c>
      <c r="E470" s="130">
        <f>'Initial Client Information'!E470</f>
        <v>0</v>
      </c>
      <c r="F470" s="140"/>
      <c r="G470" s="136"/>
      <c r="H470" s="136"/>
      <c r="I470" s="142"/>
      <c r="J470" s="176">
        <f>'Discharge Information'!F470</f>
        <v>0</v>
      </c>
      <c r="K470" s="87"/>
    </row>
    <row r="471" spans="1:11" ht="60" customHeight="1" x14ac:dyDescent="0.25">
      <c r="A471" s="1">
        <f t="shared" si="7"/>
        <v>459</v>
      </c>
      <c r="B471" s="116">
        <f>'Initial Client Information'!B471</f>
        <v>0</v>
      </c>
      <c r="C471" s="117">
        <f>'Initial Client Information'!C471</f>
        <v>0</v>
      </c>
      <c r="D471" s="118">
        <f>'Initial Client Information'!D471</f>
        <v>0</v>
      </c>
      <c r="E471" s="130">
        <f>'Initial Client Information'!E471</f>
        <v>0</v>
      </c>
      <c r="F471" s="140"/>
      <c r="G471" s="136"/>
      <c r="H471" s="136"/>
      <c r="I471" s="142"/>
      <c r="J471" s="176">
        <f>'Discharge Information'!F471</f>
        <v>0</v>
      </c>
      <c r="K471" s="87"/>
    </row>
    <row r="472" spans="1:11" ht="60" customHeight="1" x14ac:dyDescent="0.25">
      <c r="A472" s="1">
        <f t="shared" si="7"/>
        <v>460</v>
      </c>
      <c r="B472" s="116">
        <f>'Initial Client Information'!B472</f>
        <v>0</v>
      </c>
      <c r="C472" s="117">
        <f>'Initial Client Information'!C472</f>
        <v>0</v>
      </c>
      <c r="D472" s="118">
        <f>'Initial Client Information'!D472</f>
        <v>0</v>
      </c>
      <c r="E472" s="130">
        <f>'Initial Client Information'!E472</f>
        <v>0</v>
      </c>
      <c r="F472" s="140"/>
      <c r="G472" s="136"/>
      <c r="H472" s="136"/>
      <c r="I472" s="142"/>
      <c r="J472" s="176">
        <f>'Discharge Information'!F472</f>
        <v>0</v>
      </c>
      <c r="K472" s="87"/>
    </row>
    <row r="473" spans="1:11" ht="60" customHeight="1" x14ac:dyDescent="0.25">
      <c r="A473" s="1">
        <f t="shared" si="7"/>
        <v>461</v>
      </c>
      <c r="B473" s="116">
        <f>'Initial Client Information'!B473</f>
        <v>0</v>
      </c>
      <c r="C473" s="117">
        <f>'Initial Client Information'!C473</f>
        <v>0</v>
      </c>
      <c r="D473" s="118">
        <f>'Initial Client Information'!D473</f>
        <v>0</v>
      </c>
      <c r="E473" s="130">
        <f>'Initial Client Information'!E473</f>
        <v>0</v>
      </c>
      <c r="F473" s="140"/>
      <c r="G473" s="136"/>
      <c r="H473" s="136"/>
      <c r="I473" s="142"/>
      <c r="J473" s="176">
        <f>'Discharge Information'!F473</f>
        <v>0</v>
      </c>
      <c r="K473" s="87"/>
    </row>
    <row r="474" spans="1:11" ht="60" customHeight="1" x14ac:dyDescent="0.25">
      <c r="A474" s="1">
        <f t="shared" si="7"/>
        <v>462</v>
      </c>
      <c r="B474" s="116">
        <f>'Initial Client Information'!B474</f>
        <v>0</v>
      </c>
      <c r="C474" s="117">
        <f>'Initial Client Information'!C474</f>
        <v>0</v>
      </c>
      <c r="D474" s="118">
        <f>'Initial Client Information'!D474</f>
        <v>0</v>
      </c>
      <c r="E474" s="130">
        <f>'Initial Client Information'!E474</f>
        <v>0</v>
      </c>
      <c r="F474" s="140"/>
      <c r="G474" s="136"/>
      <c r="H474" s="136"/>
      <c r="I474" s="142"/>
      <c r="J474" s="176">
        <f>'Discharge Information'!F474</f>
        <v>0</v>
      </c>
      <c r="K474" s="87"/>
    </row>
    <row r="475" spans="1:11" ht="60" customHeight="1" x14ac:dyDescent="0.25">
      <c r="A475" s="1">
        <f t="shared" si="7"/>
        <v>463</v>
      </c>
      <c r="B475" s="116">
        <f>'Initial Client Information'!B475</f>
        <v>0</v>
      </c>
      <c r="C475" s="117">
        <f>'Initial Client Information'!C475</f>
        <v>0</v>
      </c>
      <c r="D475" s="118">
        <f>'Initial Client Information'!D475</f>
        <v>0</v>
      </c>
      <c r="E475" s="130">
        <f>'Initial Client Information'!E475</f>
        <v>0</v>
      </c>
      <c r="F475" s="140"/>
      <c r="G475" s="136"/>
      <c r="H475" s="136"/>
      <c r="I475" s="142"/>
      <c r="J475" s="176">
        <f>'Discharge Information'!F475</f>
        <v>0</v>
      </c>
      <c r="K475" s="87"/>
    </row>
    <row r="476" spans="1:11" ht="60" customHeight="1" x14ac:dyDescent="0.25">
      <c r="A476" s="1">
        <f t="shared" si="7"/>
        <v>464</v>
      </c>
      <c r="B476" s="116">
        <f>'Initial Client Information'!B476</f>
        <v>0</v>
      </c>
      <c r="C476" s="117">
        <f>'Initial Client Information'!C476</f>
        <v>0</v>
      </c>
      <c r="D476" s="118">
        <f>'Initial Client Information'!D476</f>
        <v>0</v>
      </c>
      <c r="E476" s="130">
        <f>'Initial Client Information'!E476</f>
        <v>0</v>
      </c>
      <c r="F476" s="140"/>
      <c r="G476" s="136"/>
      <c r="H476" s="136"/>
      <c r="I476" s="142"/>
      <c r="J476" s="176">
        <f>'Discharge Information'!F476</f>
        <v>0</v>
      </c>
      <c r="K476" s="87"/>
    </row>
    <row r="477" spans="1:11" ht="60" customHeight="1" x14ac:dyDescent="0.25">
      <c r="A477" s="1">
        <f t="shared" si="7"/>
        <v>465</v>
      </c>
      <c r="B477" s="116">
        <f>'Initial Client Information'!B477</f>
        <v>0</v>
      </c>
      <c r="C477" s="117">
        <f>'Initial Client Information'!C477</f>
        <v>0</v>
      </c>
      <c r="D477" s="118">
        <f>'Initial Client Information'!D477</f>
        <v>0</v>
      </c>
      <c r="E477" s="130">
        <f>'Initial Client Information'!E477</f>
        <v>0</v>
      </c>
      <c r="F477" s="140"/>
      <c r="G477" s="136"/>
      <c r="H477" s="136"/>
      <c r="I477" s="142"/>
      <c r="J477" s="176">
        <f>'Discharge Information'!F477</f>
        <v>0</v>
      </c>
      <c r="K477" s="87"/>
    </row>
    <row r="478" spans="1:11" ht="60" customHeight="1" x14ac:dyDescent="0.25">
      <c r="A478" s="1">
        <f t="shared" si="7"/>
        <v>466</v>
      </c>
      <c r="B478" s="116">
        <f>'Initial Client Information'!B478</f>
        <v>0</v>
      </c>
      <c r="C478" s="117">
        <f>'Initial Client Information'!C478</f>
        <v>0</v>
      </c>
      <c r="D478" s="118">
        <f>'Initial Client Information'!D478</f>
        <v>0</v>
      </c>
      <c r="E478" s="130">
        <f>'Initial Client Information'!E478</f>
        <v>0</v>
      </c>
      <c r="F478" s="140"/>
      <c r="G478" s="136"/>
      <c r="H478" s="136"/>
      <c r="I478" s="142"/>
      <c r="J478" s="176">
        <f>'Discharge Information'!F478</f>
        <v>0</v>
      </c>
      <c r="K478" s="87"/>
    </row>
    <row r="479" spans="1:11" ht="60" customHeight="1" x14ac:dyDescent="0.25">
      <c r="A479" s="1">
        <f t="shared" si="7"/>
        <v>467</v>
      </c>
      <c r="B479" s="116">
        <f>'Initial Client Information'!B479</f>
        <v>0</v>
      </c>
      <c r="C479" s="117">
        <f>'Initial Client Information'!C479</f>
        <v>0</v>
      </c>
      <c r="D479" s="118">
        <f>'Initial Client Information'!D479</f>
        <v>0</v>
      </c>
      <c r="E479" s="130">
        <f>'Initial Client Information'!E479</f>
        <v>0</v>
      </c>
      <c r="F479" s="140"/>
      <c r="G479" s="136"/>
      <c r="H479" s="136"/>
      <c r="I479" s="142"/>
      <c r="J479" s="176">
        <f>'Discharge Information'!F479</f>
        <v>0</v>
      </c>
      <c r="K479" s="87"/>
    </row>
    <row r="480" spans="1:11" ht="60" customHeight="1" x14ac:dyDescent="0.25">
      <c r="A480" s="1">
        <f t="shared" si="7"/>
        <v>468</v>
      </c>
      <c r="B480" s="116">
        <f>'Initial Client Information'!B480</f>
        <v>0</v>
      </c>
      <c r="C480" s="117">
        <f>'Initial Client Information'!C480</f>
        <v>0</v>
      </c>
      <c r="D480" s="118">
        <f>'Initial Client Information'!D480</f>
        <v>0</v>
      </c>
      <c r="E480" s="130">
        <f>'Initial Client Information'!E480</f>
        <v>0</v>
      </c>
      <c r="F480" s="140"/>
      <c r="G480" s="136"/>
      <c r="H480" s="136"/>
      <c r="I480" s="142"/>
      <c r="J480" s="176">
        <f>'Discharge Information'!F480</f>
        <v>0</v>
      </c>
      <c r="K480" s="87"/>
    </row>
    <row r="481" spans="1:11" ht="60" customHeight="1" x14ac:dyDescent="0.25">
      <c r="A481" s="1">
        <f t="shared" si="7"/>
        <v>469</v>
      </c>
      <c r="B481" s="116">
        <f>'Initial Client Information'!B481</f>
        <v>0</v>
      </c>
      <c r="C481" s="117">
        <f>'Initial Client Information'!C481</f>
        <v>0</v>
      </c>
      <c r="D481" s="118">
        <f>'Initial Client Information'!D481</f>
        <v>0</v>
      </c>
      <c r="E481" s="130">
        <f>'Initial Client Information'!E481</f>
        <v>0</v>
      </c>
      <c r="F481" s="140"/>
      <c r="G481" s="136"/>
      <c r="H481" s="136"/>
      <c r="I481" s="142"/>
      <c r="J481" s="176">
        <f>'Discharge Information'!F481</f>
        <v>0</v>
      </c>
      <c r="K481" s="87"/>
    </row>
    <row r="482" spans="1:11" ht="60" customHeight="1" x14ac:dyDescent="0.25">
      <c r="A482" s="1">
        <f t="shared" si="7"/>
        <v>470</v>
      </c>
      <c r="B482" s="116">
        <f>'Initial Client Information'!B482</f>
        <v>0</v>
      </c>
      <c r="C482" s="117">
        <f>'Initial Client Information'!C482</f>
        <v>0</v>
      </c>
      <c r="D482" s="118">
        <f>'Initial Client Information'!D482</f>
        <v>0</v>
      </c>
      <c r="E482" s="130">
        <f>'Initial Client Information'!E482</f>
        <v>0</v>
      </c>
      <c r="F482" s="140"/>
      <c r="G482" s="136"/>
      <c r="H482" s="136"/>
      <c r="I482" s="142"/>
      <c r="J482" s="176">
        <f>'Discharge Information'!F482</f>
        <v>0</v>
      </c>
      <c r="K482" s="87"/>
    </row>
    <row r="483" spans="1:11" ht="60" customHeight="1" x14ac:dyDescent="0.25">
      <c r="A483" s="1">
        <f t="shared" si="7"/>
        <v>471</v>
      </c>
      <c r="B483" s="116">
        <f>'Initial Client Information'!B483</f>
        <v>0</v>
      </c>
      <c r="C483" s="117">
        <f>'Initial Client Information'!C483</f>
        <v>0</v>
      </c>
      <c r="D483" s="118">
        <f>'Initial Client Information'!D483</f>
        <v>0</v>
      </c>
      <c r="E483" s="130">
        <f>'Initial Client Information'!E483</f>
        <v>0</v>
      </c>
      <c r="F483" s="140"/>
      <c r="G483" s="136"/>
      <c r="H483" s="136"/>
      <c r="I483" s="142"/>
      <c r="J483" s="176">
        <f>'Discharge Information'!F483</f>
        <v>0</v>
      </c>
      <c r="K483" s="87"/>
    </row>
    <row r="484" spans="1:11" ht="60" customHeight="1" x14ac:dyDescent="0.25">
      <c r="A484" s="1">
        <f t="shared" si="7"/>
        <v>472</v>
      </c>
      <c r="B484" s="116">
        <f>'Initial Client Information'!B484</f>
        <v>0</v>
      </c>
      <c r="C484" s="117">
        <f>'Initial Client Information'!C484</f>
        <v>0</v>
      </c>
      <c r="D484" s="118">
        <f>'Initial Client Information'!D484</f>
        <v>0</v>
      </c>
      <c r="E484" s="130">
        <f>'Initial Client Information'!E484</f>
        <v>0</v>
      </c>
      <c r="F484" s="140"/>
      <c r="G484" s="136"/>
      <c r="H484" s="136"/>
      <c r="I484" s="142"/>
      <c r="J484" s="176">
        <f>'Discharge Information'!F484</f>
        <v>0</v>
      </c>
      <c r="K484" s="87"/>
    </row>
    <row r="485" spans="1:11" ht="60" customHeight="1" x14ac:dyDescent="0.25">
      <c r="A485" s="1">
        <f t="shared" si="7"/>
        <v>473</v>
      </c>
      <c r="B485" s="116">
        <f>'Initial Client Information'!B485</f>
        <v>0</v>
      </c>
      <c r="C485" s="117">
        <f>'Initial Client Information'!C485</f>
        <v>0</v>
      </c>
      <c r="D485" s="118">
        <f>'Initial Client Information'!D485</f>
        <v>0</v>
      </c>
      <c r="E485" s="130">
        <f>'Initial Client Information'!E485</f>
        <v>0</v>
      </c>
      <c r="F485" s="140"/>
      <c r="G485" s="136"/>
      <c r="H485" s="136"/>
      <c r="I485" s="142"/>
      <c r="J485" s="176">
        <f>'Discharge Information'!F485</f>
        <v>0</v>
      </c>
      <c r="K485" s="87"/>
    </row>
    <row r="486" spans="1:11" ht="60" customHeight="1" x14ac:dyDescent="0.25">
      <c r="A486" s="1">
        <f t="shared" si="7"/>
        <v>474</v>
      </c>
      <c r="B486" s="116">
        <f>'Initial Client Information'!B486</f>
        <v>0</v>
      </c>
      <c r="C486" s="117">
        <f>'Initial Client Information'!C486</f>
        <v>0</v>
      </c>
      <c r="D486" s="118">
        <f>'Initial Client Information'!D486</f>
        <v>0</v>
      </c>
      <c r="E486" s="130">
        <f>'Initial Client Information'!E486</f>
        <v>0</v>
      </c>
      <c r="F486" s="140"/>
      <c r="G486" s="136"/>
      <c r="H486" s="136"/>
      <c r="I486" s="142"/>
      <c r="J486" s="176">
        <f>'Discharge Information'!F486</f>
        <v>0</v>
      </c>
      <c r="K486" s="87"/>
    </row>
    <row r="487" spans="1:11" ht="60" customHeight="1" x14ac:dyDescent="0.25">
      <c r="A487" s="1">
        <f t="shared" si="7"/>
        <v>475</v>
      </c>
      <c r="B487" s="116">
        <f>'Initial Client Information'!B487</f>
        <v>0</v>
      </c>
      <c r="C487" s="117">
        <f>'Initial Client Information'!C487</f>
        <v>0</v>
      </c>
      <c r="D487" s="118">
        <f>'Initial Client Information'!D487</f>
        <v>0</v>
      </c>
      <c r="E487" s="130">
        <f>'Initial Client Information'!E487</f>
        <v>0</v>
      </c>
      <c r="F487" s="140"/>
      <c r="G487" s="136"/>
      <c r="H487" s="136"/>
      <c r="I487" s="142"/>
      <c r="J487" s="176">
        <f>'Discharge Information'!F487</f>
        <v>0</v>
      </c>
      <c r="K487" s="87"/>
    </row>
    <row r="488" spans="1:11" ht="60" customHeight="1" x14ac:dyDescent="0.25">
      <c r="A488" s="1">
        <f t="shared" si="7"/>
        <v>476</v>
      </c>
      <c r="B488" s="116">
        <f>'Initial Client Information'!B488</f>
        <v>0</v>
      </c>
      <c r="C488" s="117">
        <f>'Initial Client Information'!C488</f>
        <v>0</v>
      </c>
      <c r="D488" s="118">
        <f>'Initial Client Information'!D488</f>
        <v>0</v>
      </c>
      <c r="E488" s="130">
        <f>'Initial Client Information'!E488</f>
        <v>0</v>
      </c>
      <c r="F488" s="140"/>
      <c r="G488" s="136"/>
      <c r="H488" s="136"/>
      <c r="I488" s="142"/>
      <c r="J488" s="176">
        <f>'Discharge Information'!F488</f>
        <v>0</v>
      </c>
      <c r="K488" s="87"/>
    </row>
    <row r="489" spans="1:11" ht="60" customHeight="1" x14ac:dyDescent="0.25">
      <c r="A489" s="1">
        <f t="shared" si="7"/>
        <v>477</v>
      </c>
      <c r="B489" s="116">
        <f>'Initial Client Information'!B489</f>
        <v>0</v>
      </c>
      <c r="C489" s="117">
        <f>'Initial Client Information'!C489</f>
        <v>0</v>
      </c>
      <c r="D489" s="118">
        <f>'Initial Client Information'!D489</f>
        <v>0</v>
      </c>
      <c r="E489" s="130">
        <f>'Initial Client Information'!E489</f>
        <v>0</v>
      </c>
      <c r="F489" s="140"/>
      <c r="G489" s="136"/>
      <c r="H489" s="136"/>
      <c r="I489" s="142"/>
      <c r="J489" s="176">
        <f>'Discharge Information'!F489</f>
        <v>0</v>
      </c>
      <c r="K489" s="87"/>
    </row>
    <row r="490" spans="1:11" ht="60" customHeight="1" x14ac:dyDescent="0.25">
      <c r="A490" s="1">
        <f t="shared" si="7"/>
        <v>478</v>
      </c>
      <c r="B490" s="116">
        <f>'Initial Client Information'!B490</f>
        <v>0</v>
      </c>
      <c r="C490" s="117">
        <f>'Initial Client Information'!C490</f>
        <v>0</v>
      </c>
      <c r="D490" s="118">
        <f>'Initial Client Information'!D490</f>
        <v>0</v>
      </c>
      <c r="E490" s="130">
        <f>'Initial Client Information'!E490</f>
        <v>0</v>
      </c>
      <c r="F490" s="140"/>
      <c r="G490" s="136"/>
      <c r="H490" s="136"/>
      <c r="I490" s="142"/>
      <c r="J490" s="176">
        <f>'Discharge Information'!F490</f>
        <v>0</v>
      </c>
      <c r="K490" s="87"/>
    </row>
    <row r="491" spans="1:11" ht="60" customHeight="1" x14ac:dyDescent="0.25">
      <c r="A491" s="1">
        <f t="shared" si="7"/>
        <v>479</v>
      </c>
      <c r="B491" s="116">
        <f>'Initial Client Information'!B491</f>
        <v>0</v>
      </c>
      <c r="C491" s="117">
        <f>'Initial Client Information'!C491</f>
        <v>0</v>
      </c>
      <c r="D491" s="118">
        <f>'Initial Client Information'!D491</f>
        <v>0</v>
      </c>
      <c r="E491" s="130">
        <f>'Initial Client Information'!E491</f>
        <v>0</v>
      </c>
      <c r="F491" s="140"/>
      <c r="G491" s="136"/>
      <c r="H491" s="136"/>
      <c r="I491" s="142"/>
      <c r="J491" s="176">
        <f>'Discharge Information'!F491</f>
        <v>0</v>
      </c>
      <c r="K491" s="87"/>
    </row>
    <row r="492" spans="1:11" ht="60" customHeight="1" x14ac:dyDescent="0.25">
      <c r="A492" s="1">
        <f t="shared" si="7"/>
        <v>480</v>
      </c>
      <c r="B492" s="116">
        <f>'Initial Client Information'!B492</f>
        <v>0</v>
      </c>
      <c r="C492" s="117">
        <f>'Initial Client Information'!C492</f>
        <v>0</v>
      </c>
      <c r="D492" s="118">
        <f>'Initial Client Information'!D492</f>
        <v>0</v>
      </c>
      <c r="E492" s="130">
        <f>'Initial Client Information'!E492</f>
        <v>0</v>
      </c>
      <c r="F492" s="140"/>
      <c r="G492" s="136"/>
      <c r="H492" s="136"/>
      <c r="I492" s="142"/>
      <c r="J492" s="176">
        <f>'Discharge Information'!F492</f>
        <v>0</v>
      </c>
      <c r="K492" s="87"/>
    </row>
    <row r="493" spans="1:11" ht="60" customHeight="1" x14ac:dyDescent="0.25">
      <c r="A493" s="1">
        <f t="shared" si="7"/>
        <v>481</v>
      </c>
      <c r="B493" s="116">
        <f>'Initial Client Information'!B493</f>
        <v>0</v>
      </c>
      <c r="C493" s="117">
        <f>'Initial Client Information'!C493</f>
        <v>0</v>
      </c>
      <c r="D493" s="118">
        <f>'Initial Client Information'!D493</f>
        <v>0</v>
      </c>
      <c r="E493" s="130">
        <f>'Initial Client Information'!E493</f>
        <v>0</v>
      </c>
      <c r="F493" s="140"/>
      <c r="G493" s="136"/>
      <c r="H493" s="136"/>
      <c r="I493" s="142"/>
      <c r="J493" s="176">
        <f>'Discharge Information'!F493</f>
        <v>0</v>
      </c>
      <c r="K493" s="87"/>
    </row>
    <row r="494" spans="1:11" ht="60" customHeight="1" x14ac:dyDescent="0.25">
      <c r="A494" s="1">
        <f t="shared" si="7"/>
        <v>482</v>
      </c>
      <c r="B494" s="116">
        <f>'Initial Client Information'!B494</f>
        <v>0</v>
      </c>
      <c r="C494" s="117">
        <f>'Initial Client Information'!C494</f>
        <v>0</v>
      </c>
      <c r="D494" s="118">
        <f>'Initial Client Information'!D494</f>
        <v>0</v>
      </c>
      <c r="E494" s="130">
        <f>'Initial Client Information'!E494</f>
        <v>0</v>
      </c>
      <c r="F494" s="140"/>
      <c r="G494" s="136"/>
      <c r="H494" s="136"/>
      <c r="I494" s="142"/>
      <c r="J494" s="176">
        <f>'Discharge Information'!F494</f>
        <v>0</v>
      </c>
      <c r="K494" s="87"/>
    </row>
    <row r="495" spans="1:11" ht="60" customHeight="1" x14ac:dyDescent="0.25">
      <c r="A495" s="1">
        <f t="shared" si="7"/>
        <v>483</v>
      </c>
      <c r="B495" s="116">
        <f>'Initial Client Information'!B495</f>
        <v>0</v>
      </c>
      <c r="C495" s="117">
        <f>'Initial Client Information'!C495</f>
        <v>0</v>
      </c>
      <c r="D495" s="118">
        <f>'Initial Client Information'!D495</f>
        <v>0</v>
      </c>
      <c r="E495" s="130">
        <f>'Initial Client Information'!E495</f>
        <v>0</v>
      </c>
      <c r="F495" s="140"/>
      <c r="G495" s="136"/>
      <c r="H495" s="136"/>
      <c r="I495" s="142"/>
      <c r="J495" s="176">
        <f>'Discharge Information'!F495</f>
        <v>0</v>
      </c>
      <c r="K495" s="87"/>
    </row>
    <row r="496" spans="1:11" ht="60" customHeight="1" x14ac:dyDescent="0.25">
      <c r="A496" s="1">
        <f t="shared" si="7"/>
        <v>484</v>
      </c>
      <c r="B496" s="116">
        <f>'Initial Client Information'!B496</f>
        <v>0</v>
      </c>
      <c r="C496" s="117">
        <f>'Initial Client Information'!C496</f>
        <v>0</v>
      </c>
      <c r="D496" s="118">
        <f>'Initial Client Information'!D496</f>
        <v>0</v>
      </c>
      <c r="E496" s="130">
        <f>'Initial Client Information'!E496</f>
        <v>0</v>
      </c>
      <c r="F496" s="140"/>
      <c r="G496" s="136"/>
      <c r="H496" s="136"/>
      <c r="I496" s="142"/>
      <c r="J496" s="176">
        <f>'Discharge Information'!F496</f>
        <v>0</v>
      </c>
      <c r="K496" s="87"/>
    </row>
    <row r="497" spans="1:11" ht="60" customHeight="1" x14ac:dyDescent="0.25">
      <c r="A497" s="1">
        <f t="shared" si="7"/>
        <v>485</v>
      </c>
      <c r="B497" s="116">
        <f>'Initial Client Information'!B497</f>
        <v>0</v>
      </c>
      <c r="C497" s="117">
        <f>'Initial Client Information'!C497</f>
        <v>0</v>
      </c>
      <c r="D497" s="118">
        <f>'Initial Client Information'!D497</f>
        <v>0</v>
      </c>
      <c r="E497" s="130">
        <f>'Initial Client Information'!E497</f>
        <v>0</v>
      </c>
      <c r="F497" s="140"/>
      <c r="G497" s="136"/>
      <c r="H497" s="136"/>
      <c r="I497" s="142"/>
      <c r="J497" s="176">
        <f>'Discharge Information'!F497</f>
        <v>0</v>
      </c>
      <c r="K497" s="87"/>
    </row>
    <row r="498" spans="1:11" ht="60" customHeight="1" x14ac:dyDescent="0.25">
      <c r="A498" s="1">
        <f t="shared" si="7"/>
        <v>486</v>
      </c>
      <c r="B498" s="116">
        <f>'Initial Client Information'!B498</f>
        <v>0</v>
      </c>
      <c r="C498" s="117">
        <f>'Initial Client Information'!C498</f>
        <v>0</v>
      </c>
      <c r="D498" s="118">
        <f>'Initial Client Information'!D498</f>
        <v>0</v>
      </c>
      <c r="E498" s="130">
        <f>'Initial Client Information'!E498</f>
        <v>0</v>
      </c>
      <c r="F498" s="140"/>
      <c r="G498" s="136"/>
      <c r="H498" s="136"/>
      <c r="I498" s="142"/>
      <c r="J498" s="176">
        <f>'Discharge Information'!F498</f>
        <v>0</v>
      </c>
      <c r="K498" s="87"/>
    </row>
    <row r="499" spans="1:11" ht="60" customHeight="1" x14ac:dyDescent="0.25">
      <c r="A499" s="1">
        <f t="shared" si="7"/>
        <v>487</v>
      </c>
      <c r="B499" s="116">
        <f>'Initial Client Information'!B499</f>
        <v>0</v>
      </c>
      <c r="C499" s="117">
        <f>'Initial Client Information'!C499</f>
        <v>0</v>
      </c>
      <c r="D499" s="118">
        <f>'Initial Client Information'!D499</f>
        <v>0</v>
      </c>
      <c r="E499" s="130">
        <f>'Initial Client Information'!E499</f>
        <v>0</v>
      </c>
      <c r="F499" s="140"/>
      <c r="G499" s="136"/>
      <c r="H499" s="136"/>
      <c r="I499" s="142"/>
      <c r="J499" s="176">
        <f>'Discharge Information'!F499</f>
        <v>0</v>
      </c>
      <c r="K499" s="87"/>
    </row>
    <row r="500" spans="1:11" ht="60" customHeight="1" x14ac:dyDescent="0.25">
      <c r="A500" s="1">
        <f t="shared" si="7"/>
        <v>488</v>
      </c>
      <c r="B500" s="116">
        <f>'Initial Client Information'!B500</f>
        <v>0</v>
      </c>
      <c r="C500" s="117">
        <f>'Initial Client Information'!C500</f>
        <v>0</v>
      </c>
      <c r="D500" s="118">
        <f>'Initial Client Information'!D500</f>
        <v>0</v>
      </c>
      <c r="E500" s="130">
        <f>'Initial Client Information'!E500</f>
        <v>0</v>
      </c>
      <c r="F500" s="140"/>
      <c r="G500" s="136"/>
      <c r="H500" s="136"/>
      <c r="I500" s="142"/>
      <c r="J500" s="176">
        <f>'Discharge Information'!F500</f>
        <v>0</v>
      </c>
      <c r="K500" s="87"/>
    </row>
    <row r="501" spans="1:11" ht="60" customHeight="1" x14ac:dyDescent="0.25">
      <c r="A501" s="1">
        <f t="shared" si="7"/>
        <v>489</v>
      </c>
      <c r="B501" s="116">
        <f>'Initial Client Information'!B501</f>
        <v>0</v>
      </c>
      <c r="C501" s="117">
        <f>'Initial Client Information'!C501</f>
        <v>0</v>
      </c>
      <c r="D501" s="118">
        <f>'Initial Client Information'!D501</f>
        <v>0</v>
      </c>
      <c r="E501" s="130">
        <f>'Initial Client Information'!E501</f>
        <v>0</v>
      </c>
      <c r="F501" s="140"/>
      <c r="G501" s="136"/>
      <c r="H501" s="136"/>
      <c r="I501" s="142"/>
      <c r="J501" s="176">
        <f>'Discharge Information'!F501</f>
        <v>0</v>
      </c>
      <c r="K501" s="87"/>
    </row>
    <row r="502" spans="1:11" ht="60" customHeight="1" x14ac:dyDescent="0.25">
      <c r="A502" s="1">
        <f t="shared" si="7"/>
        <v>490</v>
      </c>
      <c r="B502" s="116">
        <f>'Initial Client Information'!B502</f>
        <v>0</v>
      </c>
      <c r="C502" s="117">
        <f>'Initial Client Information'!C502</f>
        <v>0</v>
      </c>
      <c r="D502" s="118">
        <f>'Initial Client Information'!D502</f>
        <v>0</v>
      </c>
      <c r="E502" s="130">
        <f>'Initial Client Information'!E502</f>
        <v>0</v>
      </c>
      <c r="F502" s="140"/>
      <c r="G502" s="136"/>
      <c r="H502" s="136"/>
      <c r="I502" s="142"/>
      <c r="J502" s="176">
        <f>'Discharge Information'!F502</f>
        <v>0</v>
      </c>
      <c r="K502" s="87"/>
    </row>
    <row r="503" spans="1:11" ht="60" customHeight="1" x14ac:dyDescent="0.25">
      <c r="A503" s="1">
        <f t="shared" si="7"/>
        <v>491</v>
      </c>
      <c r="B503" s="116">
        <f>'Initial Client Information'!B503</f>
        <v>0</v>
      </c>
      <c r="C503" s="117">
        <f>'Initial Client Information'!C503</f>
        <v>0</v>
      </c>
      <c r="D503" s="118">
        <f>'Initial Client Information'!D503</f>
        <v>0</v>
      </c>
      <c r="E503" s="130">
        <f>'Initial Client Information'!E503</f>
        <v>0</v>
      </c>
      <c r="F503" s="140"/>
      <c r="G503" s="136"/>
      <c r="H503" s="136"/>
      <c r="I503" s="142"/>
      <c r="J503" s="176">
        <f>'Discharge Information'!F503</f>
        <v>0</v>
      </c>
      <c r="K503" s="87"/>
    </row>
    <row r="504" spans="1:11" ht="60" customHeight="1" x14ac:dyDescent="0.25">
      <c r="A504" s="1">
        <f t="shared" si="7"/>
        <v>492</v>
      </c>
      <c r="B504" s="116">
        <f>'Initial Client Information'!B504</f>
        <v>0</v>
      </c>
      <c r="C504" s="117">
        <f>'Initial Client Information'!C504</f>
        <v>0</v>
      </c>
      <c r="D504" s="118">
        <f>'Initial Client Information'!D504</f>
        <v>0</v>
      </c>
      <c r="E504" s="130">
        <f>'Initial Client Information'!E504</f>
        <v>0</v>
      </c>
      <c r="F504" s="140"/>
      <c r="G504" s="136"/>
      <c r="H504" s="136"/>
      <c r="I504" s="142"/>
      <c r="J504" s="176">
        <f>'Discharge Information'!F504</f>
        <v>0</v>
      </c>
      <c r="K504" s="87"/>
    </row>
    <row r="505" spans="1:11" ht="60" customHeight="1" x14ac:dyDescent="0.25">
      <c r="A505" s="1">
        <f t="shared" si="7"/>
        <v>493</v>
      </c>
      <c r="B505" s="116">
        <f>'Initial Client Information'!B505</f>
        <v>0</v>
      </c>
      <c r="C505" s="117">
        <f>'Initial Client Information'!C505</f>
        <v>0</v>
      </c>
      <c r="D505" s="118">
        <f>'Initial Client Information'!D505</f>
        <v>0</v>
      </c>
      <c r="E505" s="130">
        <f>'Initial Client Information'!E505</f>
        <v>0</v>
      </c>
      <c r="F505" s="140"/>
      <c r="G505" s="136"/>
      <c r="H505" s="136"/>
      <c r="I505" s="142"/>
      <c r="J505" s="176">
        <f>'Discharge Information'!F505</f>
        <v>0</v>
      </c>
      <c r="K505" s="87"/>
    </row>
    <row r="506" spans="1:11" ht="60" customHeight="1" x14ac:dyDescent="0.25">
      <c r="A506" s="1">
        <f t="shared" si="7"/>
        <v>494</v>
      </c>
      <c r="B506" s="116">
        <f>'Initial Client Information'!B506</f>
        <v>0</v>
      </c>
      <c r="C506" s="117">
        <f>'Initial Client Information'!C506</f>
        <v>0</v>
      </c>
      <c r="D506" s="118">
        <f>'Initial Client Information'!D506</f>
        <v>0</v>
      </c>
      <c r="E506" s="130">
        <f>'Initial Client Information'!E506</f>
        <v>0</v>
      </c>
      <c r="F506" s="140"/>
      <c r="G506" s="136"/>
      <c r="H506" s="136"/>
      <c r="I506" s="142"/>
      <c r="J506" s="176">
        <f>'Discharge Information'!F506</f>
        <v>0</v>
      </c>
      <c r="K506" s="87"/>
    </row>
    <row r="507" spans="1:11" ht="60" customHeight="1" x14ac:dyDescent="0.25">
      <c r="A507" s="1">
        <f t="shared" si="7"/>
        <v>495</v>
      </c>
      <c r="B507" s="116">
        <f>'Initial Client Information'!B507</f>
        <v>0</v>
      </c>
      <c r="C507" s="117">
        <f>'Initial Client Information'!C507</f>
        <v>0</v>
      </c>
      <c r="D507" s="118">
        <f>'Initial Client Information'!D507</f>
        <v>0</v>
      </c>
      <c r="E507" s="130">
        <f>'Initial Client Information'!E507</f>
        <v>0</v>
      </c>
      <c r="F507" s="140"/>
      <c r="G507" s="136"/>
      <c r="H507" s="136"/>
      <c r="I507" s="142"/>
      <c r="J507" s="176">
        <f>'Discharge Information'!F507</f>
        <v>0</v>
      </c>
      <c r="K507" s="87"/>
    </row>
    <row r="508" spans="1:11" ht="60" customHeight="1" x14ac:dyDescent="0.25">
      <c r="A508" s="1">
        <f t="shared" si="7"/>
        <v>496</v>
      </c>
      <c r="B508" s="116">
        <f>'Initial Client Information'!B508</f>
        <v>0</v>
      </c>
      <c r="C508" s="117">
        <f>'Initial Client Information'!C508</f>
        <v>0</v>
      </c>
      <c r="D508" s="118">
        <f>'Initial Client Information'!D508</f>
        <v>0</v>
      </c>
      <c r="E508" s="130">
        <f>'Initial Client Information'!E508</f>
        <v>0</v>
      </c>
      <c r="F508" s="140"/>
      <c r="G508" s="136"/>
      <c r="H508" s="136"/>
      <c r="I508" s="142"/>
      <c r="J508" s="176">
        <f>'Discharge Information'!F508</f>
        <v>0</v>
      </c>
      <c r="K508" s="87"/>
    </row>
    <row r="509" spans="1:11" ht="60" customHeight="1" x14ac:dyDescent="0.25">
      <c r="A509" s="1">
        <f t="shared" si="7"/>
        <v>497</v>
      </c>
      <c r="B509" s="116">
        <f>'Initial Client Information'!B509</f>
        <v>0</v>
      </c>
      <c r="C509" s="117">
        <f>'Initial Client Information'!C509</f>
        <v>0</v>
      </c>
      <c r="D509" s="118">
        <f>'Initial Client Information'!D509</f>
        <v>0</v>
      </c>
      <c r="E509" s="130">
        <f>'Initial Client Information'!E509</f>
        <v>0</v>
      </c>
      <c r="F509" s="140"/>
      <c r="G509" s="136"/>
      <c r="H509" s="136"/>
      <c r="I509" s="142"/>
      <c r="J509" s="176">
        <f>'Discharge Information'!F509</f>
        <v>0</v>
      </c>
      <c r="K509" s="87"/>
    </row>
    <row r="510" spans="1:11" ht="60" customHeight="1" x14ac:dyDescent="0.25">
      <c r="A510" s="1">
        <f t="shared" si="7"/>
        <v>498</v>
      </c>
      <c r="B510" s="116">
        <f>'Initial Client Information'!B510</f>
        <v>0</v>
      </c>
      <c r="C510" s="117">
        <f>'Initial Client Information'!C510</f>
        <v>0</v>
      </c>
      <c r="D510" s="118">
        <f>'Initial Client Information'!D510</f>
        <v>0</v>
      </c>
      <c r="E510" s="130">
        <f>'Initial Client Information'!E510</f>
        <v>0</v>
      </c>
      <c r="F510" s="140"/>
      <c r="G510" s="136"/>
      <c r="H510" s="136"/>
      <c r="I510" s="142"/>
      <c r="J510" s="176">
        <f>'Discharge Information'!F510</f>
        <v>0</v>
      </c>
      <c r="K510" s="87"/>
    </row>
    <row r="511" spans="1:11" ht="60" customHeight="1" x14ac:dyDescent="0.25">
      <c r="A511" s="1">
        <f t="shared" si="7"/>
        <v>499</v>
      </c>
      <c r="B511" s="116">
        <f>'Initial Client Information'!B511</f>
        <v>0</v>
      </c>
      <c r="C511" s="117">
        <f>'Initial Client Information'!C511</f>
        <v>0</v>
      </c>
      <c r="D511" s="118">
        <f>'Initial Client Information'!D511</f>
        <v>0</v>
      </c>
      <c r="E511" s="130">
        <f>'Initial Client Information'!E511</f>
        <v>0</v>
      </c>
      <c r="F511" s="140"/>
      <c r="G511" s="136"/>
      <c r="H511" s="136"/>
      <c r="I511" s="142"/>
      <c r="J511" s="176">
        <f>'Discharge Information'!F511</f>
        <v>0</v>
      </c>
      <c r="K511" s="87"/>
    </row>
    <row r="512" spans="1:11" ht="60" customHeight="1" x14ac:dyDescent="0.25">
      <c r="A512" s="1">
        <f t="shared" si="7"/>
        <v>500</v>
      </c>
      <c r="B512" s="116">
        <f>'Initial Client Information'!B512</f>
        <v>0</v>
      </c>
      <c r="C512" s="117">
        <f>'Initial Client Information'!C512</f>
        <v>0</v>
      </c>
      <c r="D512" s="118">
        <f>'Initial Client Information'!D512</f>
        <v>0</v>
      </c>
      <c r="E512" s="130">
        <f>'Initial Client Information'!E512</f>
        <v>0</v>
      </c>
      <c r="F512" s="140"/>
      <c r="G512" s="136"/>
      <c r="H512" s="136"/>
      <c r="I512" s="142"/>
      <c r="J512" s="176">
        <f>'Discharge Information'!F512</f>
        <v>0</v>
      </c>
      <c r="K512" s="87"/>
    </row>
  </sheetData>
  <sheetProtection algorithmName="SHA-512" hashValue="kJAQdgscuDShMaX7OnQB4hw0i/+E+EZLLcSb4Y5MNktVMTaL2sa+kmXdkqFyIS9BrWvy0n/nDOYJnaDm3mfQwg==" saltValue="N4QV6kv68buO5t/KRTiIvQ==" spinCount="100000" sheet="1" objects="1" scenarios="1"/>
  <mergeCells count="19">
    <mergeCell ref="A2:K2"/>
    <mergeCell ref="A3:K3"/>
    <mergeCell ref="A4:K4"/>
    <mergeCell ref="A5:D5"/>
    <mergeCell ref="I5:J5"/>
    <mergeCell ref="E5:H5"/>
    <mergeCell ref="A6:D6"/>
    <mergeCell ref="I6:J6"/>
    <mergeCell ref="A7:D8"/>
    <mergeCell ref="I7:J7"/>
    <mergeCell ref="I8:J8"/>
    <mergeCell ref="E6:H6"/>
    <mergeCell ref="E7:H8"/>
    <mergeCell ref="A9:D9"/>
    <mergeCell ref="E9:F9"/>
    <mergeCell ref="I9:J9"/>
    <mergeCell ref="A10:K10"/>
    <mergeCell ref="A11:K11"/>
    <mergeCell ref="G9:H9"/>
  </mergeCells>
  <conditionalFormatting sqref="A13:E512 K13:K512">
    <cfRule type="expression" dxfId="53" priority="660">
      <formula>#REF!&gt;=7/1/2021</formula>
    </cfRule>
  </conditionalFormatting>
  <conditionalFormatting sqref="A13:K512">
    <cfRule type="expression" dxfId="52" priority="1">
      <formula>$J13&gt;=7/1/2021</formula>
    </cfRule>
  </conditionalFormatting>
  <conditionalFormatting sqref="F13:G512 J13:J512">
    <cfRule type="expression" dxfId="51" priority="2">
      <formula>#REF!&gt;=7/1/2021</formula>
    </cfRule>
    <cfRule type="expression" dxfId="50" priority="3">
      <formula>#REF!&gt;=7/1/2021</formula>
    </cfRule>
  </conditionalFormatting>
  <conditionalFormatting sqref="F13:G512">
    <cfRule type="expression" dxfId="49" priority="7">
      <formula>$F13="Other (List in Note Section)"</formula>
    </cfRule>
  </conditionalFormatting>
  <conditionalFormatting sqref="J13:J512">
    <cfRule type="expression" dxfId="48" priority="4">
      <formula>#REF!&gt;=7/1/2021</formula>
    </cfRule>
  </conditionalFormatting>
  <dataValidations count="3">
    <dataValidation allowBlank="1" showInputMessage="1" showErrorMessage="1" prompt="Note Section for Column F" sqref="G13:H512" xr:uid="{95E4E77E-D367-4F79-AAAB-E0F955BA225A}"/>
    <dataValidation allowBlank="1" showInputMessage="1" showErrorMessage="1" prompt="General Note Section for Quarterly Tab. Do NOT include any identifying information.  " sqref="K13:K512" xr:uid="{476F1433-B35B-40D2-A708-F4CF8360BEBC}"/>
    <dataValidation allowBlank="1" showInputMessage="1" showErrorMessage="1" prompt="will auto populate from Initial Client Information tab. " sqref="B13:E512" xr:uid="{E60610A2-D75F-4DEE-BB91-5610B7E14B28}"/>
  </dataValidations>
  <pageMargins left="0.25" right="0.25" top="0.75" bottom="0.75" header="0.3" footer="0.3"/>
  <pageSetup paperSize="3"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1A4651E4-66DE-4B64-9B1D-3D599E8BD50F}">
          <x14:formula1>
            <xm:f>boxes!$Z$41:$Z$47</xm:f>
          </x14:formula1>
          <xm:sqref>G9</xm:sqref>
        </x14:dataValidation>
        <x14:dataValidation type="list" allowBlank="1" showInputMessage="1" showErrorMessage="1" prompt="Select an option from drop-down list. " xr:uid="{ABAFCBD2-DE0F-4593-BBB5-5D16873267B8}">
          <x14:formula1>
            <xm:f>boxes!$AB$51:$AB$56</xm:f>
          </x14:formula1>
          <xm:sqref>F13:F512</xm:sqref>
        </x14:dataValidation>
        <x14:dataValidation type="list" allowBlank="1" showInputMessage="1" showErrorMessage="1" xr:uid="{54603777-E851-44BD-AD33-0077BC4B8EC3}">
          <x14:formula1>
            <xm:f>boxes!$B$2:$B$13</xm:f>
          </x14:formula1>
          <xm:sqref>E9:F9</xm:sqref>
        </x14:dataValidation>
        <x14:dataValidation type="list" allowBlank="1" showInputMessage="1" showErrorMessage="1" prompt="Select an option from drop-down box. " xr:uid="{817767E0-0CBD-4238-8299-28B577760F2A}">
          <x14:formula1>
            <xm:f>boxes!$M$9:$M$10</xm:f>
          </x14:formula1>
          <xm:sqref>I13:I512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BC86E-09C0-45CF-80C8-528CC0F92722}">
  <sheetPr>
    <tabColor rgb="FFFFC000"/>
  </sheetPr>
  <dimension ref="A1:K512"/>
  <sheetViews>
    <sheetView showZeros="0" zoomScale="110" zoomScaleNormal="110" workbookViewId="0">
      <pane ySplit="1" topLeftCell="A2" activePane="bottomLeft" state="frozen"/>
      <selection pane="bottomLeft" activeCell="I13" sqref="I13"/>
    </sheetView>
  </sheetViews>
  <sheetFormatPr defaultColWidth="8.85546875" defaultRowHeight="15" x14ac:dyDescent="0.25"/>
  <cols>
    <col min="1" max="1" width="4.28515625" customWidth="1"/>
    <col min="2" max="2" width="14.7109375" customWidth="1"/>
    <col min="3" max="3" width="14.42578125" customWidth="1"/>
    <col min="4" max="4" width="11.42578125" customWidth="1"/>
    <col min="5" max="5" width="11.28515625" customWidth="1"/>
    <col min="6" max="8" width="16.85546875" customWidth="1"/>
    <col min="9" max="9" width="22.28515625" customWidth="1"/>
    <col min="10" max="10" width="20.140625" customWidth="1"/>
    <col min="11" max="11" width="61.140625" customWidth="1"/>
  </cols>
  <sheetData>
    <row r="1" spans="1:11" ht="50.1" customHeight="1" thickTop="1" thickBot="1" x14ac:dyDescent="0.3">
      <c r="A1" s="11" t="s">
        <v>15</v>
      </c>
      <c r="B1" s="126" t="s">
        <v>532</v>
      </c>
      <c r="C1" s="126" t="s">
        <v>448</v>
      </c>
      <c r="D1" s="127" t="s">
        <v>445</v>
      </c>
      <c r="E1" s="137" t="s">
        <v>443</v>
      </c>
      <c r="F1" s="153" t="s">
        <v>528</v>
      </c>
      <c r="G1" s="154" t="s">
        <v>494</v>
      </c>
      <c r="H1" s="156" t="s">
        <v>529</v>
      </c>
      <c r="I1" s="147" t="s">
        <v>548</v>
      </c>
      <c r="J1" s="129" t="s">
        <v>514</v>
      </c>
      <c r="K1" s="22" t="s">
        <v>464</v>
      </c>
    </row>
    <row r="2" spans="1:11" ht="16.5" thickTop="1" x14ac:dyDescent="0.25">
      <c r="A2" s="258" t="str">
        <f>'INITIAL SETUP'!A1</f>
        <v>WV Bureau for Behavioral Health - Adult Mental Health Services (Group Homes, Day Support)  R20240601</v>
      </c>
      <c r="B2" s="259"/>
      <c r="C2" s="259"/>
      <c r="D2" s="259"/>
      <c r="E2" s="259"/>
      <c r="F2" s="262"/>
      <c r="G2" s="262"/>
      <c r="H2" s="262"/>
      <c r="I2" s="262"/>
      <c r="J2" s="259"/>
      <c r="K2" s="260"/>
    </row>
    <row r="3" spans="1:11" ht="15.75" x14ac:dyDescent="0.25">
      <c r="A3" s="261" t="str">
        <f>'INITIAL SETUP'!A2</f>
        <v>Grant Year:  FY 2025 (07/01/2024 - 06/30/2025)</v>
      </c>
      <c r="B3" s="262"/>
      <c r="C3" s="262"/>
      <c r="D3" s="262"/>
      <c r="E3" s="262"/>
      <c r="F3" s="262"/>
      <c r="G3" s="262"/>
      <c r="H3" s="262"/>
      <c r="I3" s="262"/>
      <c r="J3" s="262"/>
      <c r="K3" s="263"/>
    </row>
    <row r="4" spans="1:11" x14ac:dyDescent="0.25">
      <c r="A4" s="225" t="str">
        <f>'INITIAL SETUP'!A3</f>
        <v xml:space="preserve">Program reports need to be submitted electronically, via e-mail to BBHReporting@wv.gov  within 25 calendar days of the end of each month </v>
      </c>
      <c r="B4" s="226"/>
      <c r="C4" s="226"/>
      <c r="D4" s="226"/>
      <c r="E4" s="226"/>
      <c r="F4" s="226"/>
      <c r="G4" s="226"/>
      <c r="H4" s="226"/>
      <c r="I4" s="226"/>
      <c r="J4" s="226"/>
      <c r="K4" s="227"/>
    </row>
    <row r="5" spans="1:11" x14ac:dyDescent="0.25">
      <c r="A5" s="206" t="s">
        <v>8</v>
      </c>
      <c r="B5" s="206"/>
      <c r="C5" s="206"/>
      <c r="D5" s="206"/>
      <c r="E5" s="266">
        <f>'INITIAL SETUP'!L4</f>
        <v>0</v>
      </c>
      <c r="F5" s="267"/>
      <c r="G5" s="267"/>
      <c r="H5" s="268"/>
      <c r="I5" s="210" t="s">
        <v>2</v>
      </c>
      <c r="J5" s="212"/>
      <c r="K5" s="42">
        <f>'INITIAL SETUP'!AJ4</f>
        <v>0</v>
      </c>
    </row>
    <row r="6" spans="1:11" ht="30" customHeight="1" x14ac:dyDescent="0.25">
      <c r="A6" s="206" t="s">
        <v>10</v>
      </c>
      <c r="B6" s="206"/>
      <c r="C6" s="206"/>
      <c r="D6" s="206"/>
      <c r="E6" s="298">
        <f>'INITIAL SETUP'!L5</f>
        <v>0</v>
      </c>
      <c r="F6" s="299"/>
      <c r="G6" s="299"/>
      <c r="H6" s="306"/>
      <c r="I6" s="210" t="s">
        <v>9</v>
      </c>
      <c r="J6" s="212"/>
      <c r="K6" s="107">
        <f>'INITIAL SETUP'!AJ5</f>
        <v>0</v>
      </c>
    </row>
    <row r="7" spans="1:11" ht="15" customHeight="1" x14ac:dyDescent="0.25">
      <c r="A7" s="303" t="s">
        <v>0</v>
      </c>
      <c r="B7" s="303"/>
      <c r="C7" s="303"/>
      <c r="D7" s="303"/>
      <c r="E7" s="271">
        <f>'INITIAL SETUP'!L6</f>
        <v>0</v>
      </c>
      <c r="F7" s="272"/>
      <c r="G7" s="272"/>
      <c r="H7" s="273"/>
      <c r="I7" s="210" t="s">
        <v>166</v>
      </c>
      <c r="J7" s="212"/>
      <c r="K7" s="42">
        <f>'INITIAL SETUP'!AJ6</f>
        <v>0</v>
      </c>
    </row>
    <row r="8" spans="1:11" x14ac:dyDescent="0.25">
      <c r="A8" s="303"/>
      <c r="B8" s="303"/>
      <c r="C8" s="303"/>
      <c r="D8" s="303"/>
      <c r="E8" s="274"/>
      <c r="F8" s="275"/>
      <c r="G8" s="275"/>
      <c r="H8" s="276"/>
      <c r="I8" s="200" t="s">
        <v>12</v>
      </c>
      <c r="J8" s="202"/>
      <c r="K8" s="42">
        <f>'INITIAL SETUP'!AJ7</f>
        <v>0</v>
      </c>
    </row>
    <row r="9" spans="1:11" x14ac:dyDescent="0.25">
      <c r="A9" s="206" t="s">
        <v>11</v>
      </c>
      <c r="B9" s="206"/>
      <c r="C9" s="206"/>
      <c r="D9" s="206"/>
      <c r="E9" s="302" t="s">
        <v>20</v>
      </c>
      <c r="F9" s="302"/>
      <c r="G9" s="300">
        <v>2024</v>
      </c>
      <c r="H9" s="301"/>
      <c r="I9" s="200" t="s">
        <v>13</v>
      </c>
      <c r="J9" s="202"/>
      <c r="K9" s="44">
        <f>'INITIAL SETUP'!AJ8</f>
        <v>0</v>
      </c>
    </row>
    <row r="10" spans="1:11" ht="30" customHeight="1" x14ac:dyDescent="0.25">
      <c r="A10" s="297" t="s">
        <v>502</v>
      </c>
      <c r="B10" s="297"/>
      <c r="C10" s="297"/>
      <c r="D10" s="297"/>
      <c r="E10" s="297"/>
      <c r="F10" s="297"/>
      <c r="G10" s="297"/>
      <c r="H10" s="297"/>
      <c r="I10" s="297"/>
      <c r="J10" s="297"/>
      <c r="K10" s="297"/>
    </row>
    <row r="11" spans="1:11" ht="21" customHeight="1" thickBot="1" x14ac:dyDescent="0.3">
      <c r="A11" s="304" t="s">
        <v>539</v>
      </c>
      <c r="B11" s="304"/>
      <c r="C11" s="304"/>
      <c r="D11" s="304"/>
      <c r="E11" s="304"/>
      <c r="F11" s="305"/>
      <c r="G11" s="305"/>
      <c r="H11" s="305"/>
      <c r="I11" s="305"/>
      <c r="J11" s="304"/>
      <c r="K11" s="304"/>
    </row>
    <row r="12" spans="1:11" ht="70.150000000000006" customHeight="1" thickTop="1" x14ac:dyDescent="0.25">
      <c r="A12" s="11" t="s">
        <v>15</v>
      </c>
      <c r="B12" s="126" t="s">
        <v>532</v>
      </c>
      <c r="C12" s="126" t="s">
        <v>448</v>
      </c>
      <c r="D12" s="127" t="s">
        <v>445</v>
      </c>
      <c r="E12" s="128" t="s">
        <v>443</v>
      </c>
      <c r="F12" s="153" t="s">
        <v>528</v>
      </c>
      <c r="G12" s="154" t="s">
        <v>494</v>
      </c>
      <c r="H12" s="156" t="s">
        <v>529</v>
      </c>
      <c r="I12" s="157" t="s">
        <v>582</v>
      </c>
      <c r="J12" s="129" t="s">
        <v>514</v>
      </c>
      <c r="K12" s="22" t="s">
        <v>464</v>
      </c>
    </row>
    <row r="13" spans="1:11" ht="60" customHeight="1" x14ac:dyDescent="0.25">
      <c r="A13" s="1">
        <f>ROW(A1)</f>
        <v>1</v>
      </c>
      <c r="B13" s="116">
        <f>'Initial Client Information'!B13</f>
        <v>0</v>
      </c>
      <c r="C13" s="117">
        <f>'Initial Client Information'!C13</f>
        <v>0</v>
      </c>
      <c r="D13" s="118">
        <f>'Initial Client Information'!D13</f>
        <v>0</v>
      </c>
      <c r="E13" s="130">
        <f>'Initial Client Information'!E13</f>
        <v>0</v>
      </c>
      <c r="F13" s="140"/>
      <c r="G13" s="136"/>
      <c r="H13" s="141"/>
      <c r="I13" s="152"/>
      <c r="J13" s="176">
        <f>'Discharge Information'!F13</f>
        <v>0</v>
      </c>
      <c r="K13" s="87"/>
    </row>
    <row r="14" spans="1:11" ht="60" customHeight="1" x14ac:dyDescent="0.25">
      <c r="A14" s="1">
        <f t="shared" ref="A14:A77" si="0">ROW(A2)</f>
        <v>2</v>
      </c>
      <c r="B14" s="116">
        <f>'Initial Client Information'!B14</f>
        <v>0</v>
      </c>
      <c r="C14" s="117">
        <f>'Initial Client Information'!C14</f>
        <v>0</v>
      </c>
      <c r="D14" s="118">
        <f>'Initial Client Information'!D14</f>
        <v>0</v>
      </c>
      <c r="E14" s="130">
        <f>'Initial Client Information'!E14</f>
        <v>0</v>
      </c>
      <c r="F14" s="140"/>
      <c r="G14" s="136"/>
      <c r="H14" s="141"/>
      <c r="I14" s="142"/>
      <c r="J14" s="176">
        <f>'Discharge Information'!F14</f>
        <v>0</v>
      </c>
      <c r="K14" s="87"/>
    </row>
    <row r="15" spans="1:11" ht="60" customHeight="1" x14ac:dyDescent="0.25">
      <c r="A15" s="1">
        <f t="shared" si="0"/>
        <v>3</v>
      </c>
      <c r="B15" s="116">
        <f>'Initial Client Information'!B15</f>
        <v>0</v>
      </c>
      <c r="C15" s="117">
        <f>'Initial Client Information'!C15</f>
        <v>0</v>
      </c>
      <c r="D15" s="118">
        <f>'Initial Client Information'!D15</f>
        <v>0</v>
      </c>
      <c r="E15" s="130">
        <f>'Initial Client Information'!E15</f>
        <v>0</v>
      </c>
      <c r="F15" s="140"/>
      <c r="G15" s="136"/>
      <c r="H15" s="141"/>
      <c r="I15" s="142"/>
      <c r="J15" s="176">
        <f>'Discharge Information'!F15</f>
        <v>0</v>
      </c>
      <c r="K15" s="87"/>
    </row>
    <row r="16" spans="1:11" ht="60" customHeight="1" x14ac:dyDescent="0.25">
      <c r="A16" s="1">
        <f t="shared" si="0"/>
        <v>4</v>
      </c>
      <c r="B16" s="116">
        <f>'Initial Client Information'!B16</f>
        <v>0</v>
      </c>
      <c r="C16" s="117">
        <f>'Initial Client Information'!C16</f>
        <v>0</v>
      </c>
      <c r="D16" s="118">
        <f>'Initial Client Information'!D16</f>
        <v>0</v>
      </c>
      <c r="E16" s="130">
        <f>'Initial Client Information'!E16</f>
        <v>0</v>
      </c>
      <c r="F16" s="140"/>
      <c r="G16" s="136"/>
      <c r="H16" s="141"/>
      <c r="I16" s="142"/>
      <c r="J16" s="176">
        <f>'Discharge Information'!F16</f>
        <v>0</v>
      </c>
      <c r="K16" s="87"/>
    </row>
    <row r="17" spans="1:11" ht="60" customHeight="1" x14ac:dyDescent="0.25">
      <c r="A17" s="1">
        <f t="shared" si="0"/>
        <v>5</v>
      </c>
      <c r="B17" s="116">
        <f>'Initial Client Information'!B17</f>
        <v>0</v>
      </c>
      <c r="C17" s="117">
        <f>'Initial Client Information'!C17</f>
        <v>0</v>
      </c>
      <c r="D17" s="118">
        <f>'Initial Client Information'!D17</f>
        <v>0</v>
      </c>
      <c r="E17" s="130">
        <f>'Initial Client Information'!E17</f>
        <v>0</v>
      </c>
      <c r="F17" s="140"/>
      <c r="G17" s="136"/>
      <c r="H17" s="141"/>
      <c r="I17" s="142"/>
      <c r="J17" s="176">
        <f>'Discharge Information'!F17</f>
        <v>0</v>
      </c>
      <c r="K17" s="87"/>
    </row>
    <row r="18" spans="1:11" ht="60" customHeight="1" x14ac:dyDescent="0.25">
      <c r="A18" s="1">
        <f t="shared" si="0"/>
        <v>6</v>
      </c>
      <c r="B18" s="116">
        <f>'Initial Client Information'!B18</f>
        <v>0</v>
      </c>
      <c r="C18" s="117">
        <f>'Initial Client Information'!C18</f>
        <v>0</v>
      </c>
      <c r="D18" s="118">
        <f>'Initial Client Information'!D18</f>
        <v>0</v>
      </c>
      <c r="E18" s="130">
        <f>'Initial Client Information'!E18</f>
        <v>0</v>
      </c>
      <c r="F18" s="140"/>
      <c r="G18" s="136"/>
      <c r="H18" s="141"/>
      <c r="I18" s="142"/>
      <c r="J18" s="176">
        <f>'Discharge Information'!F18</f>
        <v>0</v>
      </c>
      <c r="K18" s="87"/>
    </row>
    <row r="19" spans="1:11" ht="60" customHeight="1" x14ac:dyDescent="0.25">
      <c r="A19" s="1">
        <f t="shared" si="0"/>
        <v>7</v>
      </c>
      <c r="B19" s="116">
        <f>'Initial Client Information'!B19</f>
        <v>0</v>
      </c>
      <c r="C19" s="117">
        <f>'Initial Client Information'!C19</f>
        <v>0</v>
      </c>
      <c r="D19" s="118">
        <f>'Initial Client Information'!D19</f>
        <v>0</v>
      </c>
      <c r="E19" s="130">
        <f>'Initial Client Information'!E19</f>
        <v>0</v>
      </c>
      <c r="F19" s="140"/>
      <c r="G19" s="136"/>
      <c r="H19" s="141"/>
      <c r="I19" s="142"/>
      <c r="J19" s="176">
        <f>'Discharge Information'!F19</f>
        <v>0</v>
      </c>
      <c r="K19" s="87"/>
    </row>
    <row r="20" spans="1:11" ht="60" customHeight="1" x14ac:dyDescent="0.25">
      <c r="A20" s="1">
        <f t="shared" si="0"/>
        <v>8</v>
      </c>
      <c r="B20" s="116">
        <f>'Initial Client Information'!B20</f>
        <v>0</v>
      </c>
      <c r="C20" s="117">
        <f>'Initial Client Information'!C20</f>
        <v>0</v>
      </c>
      <c r="D20" s="118">
        <f>'Initial Client Information'!D20</f>
        <v>0</v>
      </c>
      <c r="E20" s="130">
        <f>'Initial Client Information'!E20</f>
        <v>0</v>
      </c>
      <c r="F20" s="140"/>
      <c r="G20" s="136"/>
      <c r="H20" s="141"/>
      <c r="I20" s="142"/>
      <c r="J20" s="176">
        <f>'Discharge Information'!F20</f>
        <v>0</v>
      </c>
      <c r="K20" s="87"/>
    </row>
    <row r="21" spans="1:11" ht="60" customHeight="1" x14ac:dyDescent="0.25">
      <c r="A21" s="1">
        <f t="shared" si="0"/>
        <v>9</v>
      </c>
      <c r="B21" s="116">
        <f>'Initial Client Information'!B21</f>
        <v>0</v>
      </c>
      <c r="C21" s="117">
        <f>'Initial Client Information'!C21</f>
        <v>0</v>
      </c>
      <c r="D21" s="118">
        <f>'Initial Client Information'!D21</f>
        <v>0</v>
      </c>
      <c r="E21" s="130">
        <f>'Initial Client Information'!E21</f>
        <v>0</v>
      </c>
      <c r="F21" s="140"/>
      <c r="G21" s="136"/>
      <c r="H21" s="141"/>
      <c r="I21" s="142"/>
      <c r="J21" s="176">
        <f>'Discharge Information'!F21</f>
        <v>0</v>
      </c>
      <c r="K21" s="87"/>
    </row>
    <row r="22" spans="1:11" ht="60" customHeight="1" x14ac:dyDescent="0.25">
      <c r="A22" s="1">
        <f t="shared" si="0"/>
        <v>10</v>
      </c>
      <c r="B22" s="116">
        <f>'Initial Client Information'!B22</f>
        <v>0</v>
      </c>
      <c r="C22" s="117">
        <f>'Initial Client Information'!C22</f>
        <v>0</v>
      </c>
      <c r="D22" s="118">
        <f>'Initial Client Information'!D22</f>
        <v>0</v>
      </c>
      <c r="E22" s="130">
        <f>'Initial Client Information'!E22</f>
        <v>0</v>
      </c>
      <c r="F22" s="140"/>
      <c r="G22" s="136"/>
      <c r="H22" s="141"/>
      <c r="I22" s="142"/>
      <c r="J22" s="176">
        <f>'Discharge Information'!F22</f>
        <v>0</v>
      </c>
      <c r="K22" s="87"/>
    </row>
    <row r="23" spans="1:11" ht="60" customHeight="1" x14ac:dyDescent="0.25">
      <c r="A23" s="1">
        <f t="shared" si="0"/>
        <v>11</v>
      </c>
      <c r="B23" s="116">
        <f>'Initial Client Information'!B23</f>
        <v>0</v>
      </c>
      <c r="C23" s="117">
        <f>'Initial Client Information'!C23</f>
        <v>0</v>
      </c>
      <c r="D23" s="118">
        <f>'Initial Client Information'!D23</f>
        <v>0</v>
      </c>
      <c r="E23" s="130">
        <f>'Initial Client Information'!E23</f>
        <v>0</v>
      </c>
      <c r="F23" s="140"/>
      <c r="G23" s="136"/>
      <c r="H23" s="141"/>
      <c r="I23" s="142"/>
      <c r="J23" s="176">
        <f>'Discharge Information'!F23</f>
        <v>0</v>
      </c>
      <c r="K23" s="87"/>
    </row>
    <row r="24" spans="1:11" ht="60" customHeight="1" x14ac:dyDescent="0.25">
      <c r="A24" s="1">
        <f t="shared" si="0"/>
        <v>12</v>
      </c>
      <c r="B24" s="116">
        <f>'Initial Client Information'!B24</f>
        <v>0</v>
      </c>
      <c r="C24" s="117">
        <f>'Initial Client Information'!C24</f>
        <v>0</v>
      </c>
      <c r="D24" s="118">
        <f>'Initial Client Information'!D24</f>
        <v>0</v>
      </c>
      <c r="E24" s="130">
        <f>'Initial Client Information'!E24</f>
        <v>0</v>
      </c>
      <c r="F24" s="140"/>
      <c r="G24" s="136"/>
      <c r="H24" s="141"/>
      <c r="I24" s="142"/>
      <c r="J24" s="176">
        <f>'Discharge Information'!F24</f>
        <v>0</v>
      </c>
      <c r="K24" s="87"/>
    </row>
    <row r="25" spans="1:11" ht="60" customHeight="1" x14ac:dyDescent="0.25">
      <c r="A25" s="1">
        <f t="shared" si="0"/>
        <v>13</v>
      </c>
      <c r="B25" s="116">
        <f>'Initial Client Information'!B25</f>
        <v>0</v>
      </c>
      <c r="C25" s="117">
        <f>'Initial Client Information'!C25</f>
        <v>0</v>
      </c>
      <c r="D25" s="118">
        <f>'Initial Client Information'!D25</f>
        <v>0</v>
      </c>
      <c r="E25" s="130">
        <f>'Initial Client Information'!E25</f>
        <v>0</v>
      </c>
      <c r="F25" s="140"/>
      <c r="G25" s="136"/>
      <c r="H25" s="141"/>
      <c r="I25" s="142"/>
      <c r="J25" s="176">
        <f>'Discharge Information'!F25</f>
        <v>0</v>
      </c>
      <c r="K25" s="87"/>
    </row>
    <row r="26" spans="1:11" ht="60" customHeight="1" x14ac:dyDescent="0.25">
      <c r="A26" s="1">
        <f t="shared" si="0"/>
        <v>14</v>
      </c>
      <c r="B26" s="116">
        <f>'Initial Client Information'!B26</f>
        <v>0</v>
      </c>
      <c r="C26" s="117">
        <f>'Initial Client Information'!C26</f>
        <v>0</v>
      </c>
      <c r="D26" s="118">
        <f>'Initial Client Information'!D26</f>
        <v>0</v>
      </c>
      <c r="E26" s="130">
        <f>'Initial Client Information'!E26</f>
        <v>0</v>
      </c>
      <c r="F26" s="140"/>
      <c r="G26" s="136"/>
      <c r="H26" s="136"/>
      <c r="I26" s="142"/>
      <c r="J26" s="176">
        <f>'Discharge Information'!F26</f>
        <v>0</v>
      </c>
      <c r="K26" s="87"/>
    </row>
    <row r="27" spans="1:11" ht="60" customHeight="1" x14ac:dyDescent="0.25">
      <c r="A27" s="1">
        <f t="shared" si="0"/>
        <v>15</v>
      </c>
      <c r="B27" s="116">
        <f>'Initial Client Information'!B27</f>
        <v>0</v>
      </c>
      <c r="C27" s="117">
        <f>'Initial Client Information'!C27</f>
        <v>0</v>
      </c>
      <c r="D27" s="118">
        <f>'Initial Client Information'!D27</f>
        <v>0</v>
      </c>
      <c r="E27" s="130">
        <f>'Initial Client Information'!E27</f>
        <v>0</v>
      </c>
      <c r="F27" s="140"/>
      <c r="G27" s="136"/>
      <c r="H27" s="136"/>
      <c r="I27" s="142"/>
      <c r="J27" s="176">
        <f>'Discharge Information'!F27</f>
        <v>0</v>
      </c>
      <c r="K27" s="87"/>
    </row>
    <row r="28" spans="1:11" ht="60" customHeight="1" x14ac:dyDescent="0.25">
      <c r="A28" s="1">
        <f t="shared" si="0"/>
        <v>16</v>
      </c>
      <c r="B28" s="116">
        <f>'Initial Client Information'!B28</f>
        <v>0</v>
      </c>
      <c r="C28" s="117">
        <f>'Initial Client Information'!C28</f>
        <v>0</v>
      </c>
      <c r="D28" s="118">
        <f>'Initial Client Information'!D28</f>
        <v>0</v>
      </c>
      <c r="E28" s="130">
        <f>'Initial Client Information'!E28</f>
        <v>0</v>
      </c>
      <c r="F28" s="140"/>
      <c r="G28" s="136"/>
      <c r="H28" s="136"/>
      <c r="I28" s="142"/>
      <c r="J28" s="176">
        <f>'Discharge Information'!F28</f>
        <v>0</v>
      </c>
      <c r="K28" s="87"/>
    </row>
    <row r="29" spans="1:11" ht="60" customHeight="1" x14ac:dyDescent="0.25">
      <c r="A29" s="1">
        <f t="shared" si="0"/>
        <v>17</v>
      </c>
      <c r="B29" s="116">
        <f>'Initial Client Information'!B29</f>
        <v>0</v>
      </c>
      <c r="C29" s="117">
        <f>'Initial Client Information'!C29</f>
        <v>0</v>
      </c>
      <c r="D29" s="118">
        <f>'Initial Client Information'!D29</f>
        <v>0</v>
      </c>
      <c r="E29" s="130">
        <f>'Initial Client Information'!E29</f>
        <v>0</v>
      </c>
      <c r="F29" s="140"/>
      <c r="G29" s="136"/>
      <c r="H29" s="136"/>
      <c r="I29" s="142"/>
      <c r="J29" s="176">
        <f>'Discharge Information'!F29</f>
        <v>0</v>
      </c>
      <c r="K29" s="87"/>
    </row>
    <row r="30" spans="1:11" ht="60" customHeight="1" x14ac:dyDescent="0.25">
      <c r="A30" s="1">
        <f t="shared" si="0"/>
        <v>18</v>
      </c>
      <c r="B30" s="116">
        <f>'Initial Client Information'!B30</f>
        <v>0</v>
      </c>
      <c r="C30" s="117">
        <f>'Initial Client Information'!C30</f>
        <v>0</v>
      </c>
      <c r="D30" s="118">
        <f>'Initial Client Information'!D30</f>
        <v>0</v>
      </c>
      <c r="E30" s="130">
        <f>'Initial Client Information'!E30</f>
        <v>0</v>
      </c>
      <c r="F30" s="140"/>
      <c r="G30" s="136"/>
      <c r="H30" s="136"/>
      <c r="I30" s="142"/>
      <c r="J30" s="176">
        <f>'Discharge Information'!F30</f>
        <v>0</v>
      </c>
      <c r="K30" s="87"/>
    </row>
    <row r="31" spans="1:11" ht="60" customHeight="1" x14ac:dyDescent="0.25">
      <c r="A31" s="1">
        <f t="shared" si="0"/>
        <v>19</v>
      </c>
      <c r="B31" s="116">
        <f>'Initial Client Information'!B31</f>
        <v>0</v>
      </c>
      <c r="C31" s="117">
        <f>'Initial Client Information'!C31</f>
        <v>0</v>
      </c>
      <c r="D31" s="118">
        <f>'Initial Client Information'!D31</f>
        <v>0</v>
      </c>
      <c r="E31" s="130">
        <f>'Initial Client Information'!E31</f>
        <v>0</v>
      </c>
      <c r="F31" s="140"/>
      <c r="G31" s="136"/>
      <c r="H31" s="136"/>
      <c r="I31" s="142"/>
      <c r="J31" s="176">
        <f>'Discharge Information'!F31</f>
        <v>0</v>
      </c>
      <c r="K31" s="87"/>
    </row>
    <row r="32" spans="1:11" ht="60" customHeight="1" x14ac:dyDescent="0.25">
      <c r="A32" s="1">
        <f t="shared" si="0"/>
        <v>20</v>
      </c>
      <c r="B32" s="116">
        <f>'Initial Client Information'!B32</f>
        <v>0</v>
      </c>
      <c r="C32" s="117">
        <f>'Initial Client Information'!C32</f>
        <v>0</v>
      </c>
      <c r="D32" s="118">
        <f>'Initial Client Information'!D32</f>
        <v>0</v>
      </c>
      <c r="E32" s="130">
        <f>'Initial Client Information'!E32</f>
        <v>0</v>
      </c>
      <c r="F32" s="140"/>
      <c r="G32" s="136"/>
      <c r="H32" s="136"/>
      <c r="I32" s="142"/>
      <c r="J32" s="176">
        <f>'Discharge Information'!F32</f>
        <v>0</v>
      </c>
      <c r="K32" s="87"/>
    </row>
    <row r="33" spans="1:11" ht="60" customHeight="1" x14ac:dyDescent="0.25">
      <c r="A33" s="1">
        <f t="shared" si="0"/>
        <v>21</v>
      </c>
      <c r="B33" s="116">
        <f>'Initial Client Information'!B33</f>
        <v>0</v>
      </c>
      <c r="C33" s="117">
        <f>'Initial Client Information'!C33</f>
        <v>0</v>
      </c>
      <c r="D33" s="118">
        <f>'Initial Client Information'!D33</f>
        <v>0</v>
      </c>
      <c r="E33" s="130">
        <f>'Initial Client Information'!E33</f>
        <v>0</v>
      </c>
      <c r="F33" s="140"/>
      <c r="G33" s="136"/>
      <c r="H33" s="136"/>
      <c r="I33" s="142"/>
      <c r="J33" s="176">
        <f>'Discharge Information'!F33</f>
        <v>0</v>
      </c>
      <c r="K33" s="87"/>
    </row>
    <row r="34" spans="1:11" ht="60" customHeight="1" x14ac:dyDescent="0.25">
      <c r="A34" s="1">
        <f t="shared" si="0"/>
        <v>22</v>
      </c>
      <c r="B34" s="116">
        <f>'Initial Client Information'!B34</f>
        <v>0</v>
      </c>
      <c r="C34" s="117">
        <f>'Initial Client Information'!C34</f>
        <v>0</v>
      </c>
      <c r="D34" s="118">
        <f>'Initial Client Information'!D34</f>
        <v>0</v>
      </c>
      <c r="E34" s="130">
        <f>'Initial Client Information'!E34</f>
        <v>0</v>
      </c>
      <c r="F34" s="140"/>
      <c r="G34" s="136"/>
      <c r="H34" s="136"/>
      <c r="I34" s="142"/>
      <c r="J34" s="176">
        <f>'Discharge Information'!F34</f>
        <v>0</v>
      </c>
      <c r="K34" s="87"/>
    </row>
    <row r="35" spans="1:11" ht="60" customHeight="1" x14ac:dyDescent="0.25">
      <c r="A35" s="1">
        <f t="shared" si="0"/>
        <v>23</v>
      </c>
      <c r="B35" s="116">
        <f>'Initial Client Information'!B35</f>
        <v>0</v>
      </c>
      <c r="C35" s="117">
        <f>'Initial Client Information'!C35</f>
        <v>0</v>
      </c>
      <c r="D35" s="118">
        <f>'Initial Client Information'!D35</f>
        <v>0</v>
      </c>
      <c r="E35" s="130">
        <f>'Initial Client Information'!E35</f>
        <v>0</v>
      </c>
      <c r="F35" s="140"/>
      <c r="G35" s="136"/>
      <c r="H35" s="136"/>
      <c r="I35" s="142"/>
      <c r="J35" s="176">
        <f>'Discharge Information'!F35</f>
        <v>0</v>
      </c>
      <c r="K35" s="87"/>
    </row>
    <row r="36" spans="1:11" ht="60" customHeight="1" x14ac:dyDescent="0.25">
      <c r="A36" s="1">
        <f t="shared" si="0"/>
        <v>24</v>
      </c>
      <c r="B36" s="116">
        <f>'Initial Client Information'!B36</f>
        <v>0</v>
      </c>
      <c r="C36" s="117">
        <f>'Initial Client Information'!C36</f>
        <v>0</v>
      </c>
      <c r="D36" s="118">
        <f>'Initial Client Information'!D36</f>
        <v>0</v>
      </c>
      <c r="E36" s="130">
        <f>'Initial Client Information'!E36</f>
        <v>0</v>
      </c>
      <c r="F36" s="140"/>
      <c r="G36" s="136"/>
      <c r="H36" s="136"/>
      <c r="I36" s="142"/>
      <c r="J36" s="176">
        <f>'Discharge Information'!F36</f>
        <v>0</v>
      </c>
      <c r="K36" s="87"/>
    </row>
    <row r="37" spans="1:11" ht="60" customHeight="1" x14ac:dyDescent="0.25">
      <c r="A37" s="1">
        <f t="shared" si="0"/>
        <v>25</v>
      </c>
      <c r="B37" s="116">
        <f>'Initial Client Information'!B37</f>
        <v>0</v>
      </c>
      <c r="C37" s="117">
        <f>'Initial Client Information'!C37</f>
        <v>0</v>
      </c>
      <c r="D37" s="118">
        <f>'Initial Client Information'!D37</f>
        <v>0</v>
      </c>
      <c r="E37" s="130">
        <f>'Initial Client Information'!E37</f>
        <v>0</v>
      </c>
      <c r="F37" s="140"/>
      <c r="G37" s="136"/>
      <c r="H37" s="136"/>
      <c r="I37" s="142"/>
      <c r="J37" s="176">
        <f>'Discharge Information'!F37</f>
        <v>0</v>
      </c>
      <c r="K37" s="87"/>
    </row>
    <row r="38" spans="1:11" ht="60" customHeight="1" x14ac:dyDescent="0.25">
      <c r="A38" s="1">
        <f t="shared" si="0"/>
        <v>26</v>
      </c>
      <c r="B38" s="116">
        <f>'Initial Client Information'!B38</f>
        <v>0</v>
      </c>
      <c r="C38" s="117">
        <f>'Initial Client Information'!C38</f>
        <v>0</v>
      </c>
      <c r="D38" s="118">
        <f>'Initial Client Information'!D38</f>
        <v>0</v>
      </c>
      <c r="E38" s="130">
        <f>'Initial Client Information'!E38</f>
        <v>0</v>
      </c>
      <c r="F38" s="140"/>
      <c r="G38" s="136"/>
      <c r="H38" s="136"/>
      <c r="I38" s="142"/>
      <c r="J38" s="176">
        <f>'Discharge Information'!F38</f>
        <v>0</v>
      </c>
      <c r="K38" s="87"/>
    </row>
    <row r="39" spans="1:11" ht="60" customHeight="1" x14ac:dyDescent="0.25">
      <c r="A39" s="1">
        <f t="shared" si="0"/>
        <v>27</v>
      </c>
      <c r="B39" s="116">
        <f>'Initial Client Information'!B39</f>
        <v>0</v>
      </c>
      <c r="C39" s="117">
        <f>'Initial Client Information'!C39</f>
        <v>0</v>
      </c>
      <c r="D39" s="118">
        <f>'Initial Client Information'!D39</f>
        <v>0</v>
      </c>
      <c r="E39" s="130">
        <f>'Initial Client Information'!E39</f>
        <v>0</v>
      </c>
      <c r="F39" s="140"/>
      <c r="G39" s="136"/>
      <c r="H39" s="136"/>
      <c r="I39" s="142"/>
      <c r="J39" s="176">
        <f>'Discharge Information'!F39</f>
        <v>0</v>
      </c>
      <c r="K39" s="87"/>
    </row>
    <row r="40" spans="1:11" ht="60" customHeight="1" x14ac:dyDescent="0.25">
      <c r="A40" s="1">
        <f t="shared" si="0"/>
        <v>28</v>
      </c>
      <c r="B40" s="116">
        <f>'Initial Client Information'!B40</f>
        <v>0</v>
      </c>
      <c r="C40" s="117">
        <f>'Initial Client Information'!C40</f>
        <v>0</v>
      </c>
      <c r="D40" s="118">
        <f>'Initial Client Information'!D40</f>
        <v>0</v>
      </c>
      <c r="E40" s="130">
        <f>'Initial Client Information'!E40</f>
        <v>0</v>
      </c>
      <c r="F40" s="140"/>
      <c r="G40" s="136"/>
      <c r="H40" s="136"/>
      <c r="I40" s="142"/>
      <c r="J40" s="176">
        <f>'Discharge Information'!F40</f>
        <v>0</v>
      </c>
      <c r="K40" s="87"/>
    </row>
    <row r="41" spans="1:11" ht="60" customHeight="1" x14ac:dyDescent="0.25">
      <c r="A41" s="1">
        <f t="shared" si="0"/>
        <v>29</v>
      </c>
      <c r="B41" s="116">
        <f>'Initial Client Information'!B41</f>
        <v>0</v>
      </c>
      <c r="C41" s="117">
        <f>'Initial Client Information'!C41</f>
        <v>0</v>
      </c>
      <c r="D41" s="118">
        <f>'Initial Client Information'!D41</f>
        <v>0</v>
      </c>
      <c r="E41" s="130">
        <f>'Initial Client Information'!E41</f>
        <v>0</v>
      </c>
      <c r="F41" s="140"/>
      <c r="G41" s="136"/>
      <c r="H41" s="136"/>
      <c r="I41" s="142"/>
      <c r="J41" s="176">
        <f>'Discharge Information'!F41</f>
        <v>0</v>
      </c>
      <c r="K41" s="87"/>
    </row>
    <row r="42" spans="1:11" ht="60" customHeight="1" x14ac:dyDescent="0.25">
      <c r="A42" s="1">
        <f t="shared" si="0"/>
        <v>30</v>
      </c>
      <c r="B42" s="116">
        <f>'Initial Client Information'!B42</f>
        <v>0</v>
      </c>
      <c r="C42" s="117">
        <f>'Initial Client Information'!C42</f>
        <v>0</v>
      </c>
      <c r="D42" s="118">
        <f>'Initial Client Information'!D42</f>
        <v>0</v>
      </c>
      <c r="E42" s="130">
        <f>'Initial Client Information'!E42</f>
        <v>0</v>
      </c>
      <c r="F42" s="140"/>
      <c r="G42" s="136"/>
      <c r="H42" s="136"/>
      <c r="I42" s="142"/>
      <c r="J42" s="176">
        <f>'Discharge Information'!F42</f>
        <v>0</v>
      </c>
      <c r="K42" s="87"/>
    </row>
    <row r="43" spans="1:11" ht="60" customHeight="1" x14ac:dyDescent="0.25">
      <c r="A43" s="1">
        <f t="shared" si="0"/>
        <v>31</v>
      </c>
      <c r="B43" s="116">
        <f>'Initial Client Information'!B43</f>
        <v>0</v>
      </c>
      <c r="C43" s="117">
        <f>'Initial Client Information'!C43</f>
        <v>0</v>
      </c>
      <c r="D43" s="118">
        <f>'Initial Client Information'!D43</f>
        <v>0</v>
      </c>
      <c r="E43" s="130">
        <f>'Initial Client Information'!E43</f>
        <v>0</v>
      </c>
      <c r="F43" s="140"/>
      <c r="G43" s="136"/>
      <c r="H43" s="136"/>
      <c r="I43" s="142"/>
      <c r="J43" s="176">
        <f>'Discharge Information'!F43</f>
        <v>0</v>
      </c>
      <c r="K43" s="87"/>
    </row>
    <row r="44" spans="1:11" ht="60" customHeight="1" x14ac:dyDescent="0.25">
      <c r="A44" s="1">
        <f t="shared" si="0"/>
        <v>32</v>
      </c>
      <c r="B44" s="116">
        <f>'Initial Client Information'!B44</f>
        <v>0</v>
      </c>
      <c r="C44" s="117">
        <f>'Initial Client Information'!C44</f>
        <v>0</v>
      </c>
      <c r="D44" s="118">
        <f>'Initial Client Information'!D44</f>
        <v>0</v>
      </c>
      <c r="E44" s="130">
        <f>'Initial Client Information'!E44</f>
        <v>0</v>
      </c>
      <c r="F44" s="140"/>
      <c r="G44" s="136"/>
      <c r="H44" s="136"/>
      <c r="I44" s="142"/>
      <c r="J44" s="176">
        <f>'Discharge Information'!F44</f>
        <v>0</v>
      </c>
      <c r="K44" s="87"/>
    </row>
    <row r="45" spans="1:11" ht="60" customHeight="1" x14ac:dyDescent="0.25">
      <c r="A45" s="1">
        <f t="shared" si="0"/>
        <v>33</v>
      </c>
      <c r="B45" s="116">
        <f>'Initial Client Information'!B45</f>
        <v>0</v>
      </c>
      <c r="C45" s="117">
        <f>'Initial Client Information'!C45</f>
        <v>0</v>
      </c>
      <c r="D45" s="118">
        <f>'Initial Client Information'!D45</f>
        <v>0</v>
      </c>
      <c r="E45" s="130">
        <f>'Initial Client Information'!E45</f>
        <v>0</v>
      </c>
      <c r="F45" s="140"/>
      <c r="G45" s="136"/>
      <c r="H45" s="136"/>
      <c r="I45" s="142"/>
      <c r="J45" s="176">
        <f>'Discharge Information'!F45</f>
        <v>0</v>
      </c>
      <c r="K45" s="87"/>
    </row>
    <row r="46" spans="1:11" ht="60" customHeight="1" x14ac:dyDescent="0.25">
      <c r="A46" s="1">
        <f t="shared" si="0"/>
        <v>34</v>
      </c>
      <c r="B46" s="116">
        <f>'Initial Client Information'!B46</f>
        <v>0</v>
      </c>
      <c r="C46" s="117">
        <f>'Initial Client Information'!C46</f>
        <v>0</v>
      </c>
      <c r="D46" s="118">
        <f>'Initial Client Information'!D46</f>
        <v>0</v>
      </c>
      <c r="E46" s="130">
        <f>'Initial Client Information'!E46</f>
        <v>0</v>
      </c>
      <c r="F46" s="140"/>
      <c r="G46" s="136"/>
      <c r="H46" s="136"/>
      <c r="I46" s="142"/>
      <c r="J46" s="176">
        <f>'Discharge Information'!F46</f>
        <v>0</v>
      </c>
      <c r="K46" s="87"/>
    </row>
    <row r="47" spans="1:11" ht="60" customHeight="1" x14ac:dyDescent="0.25">
      <c r="A47" s="1">
        <f t="shared" si="0"/>
        <v>35</v>
      </c>
      <c r="B47" s="116">
        <f>'Initial Client Information'!B47</f>
        <v>0</v>
      </c>
      <c r="C47" s="117">
        <f>'Initial Client Information'!C47</f>
        <v>0</v>
      </c>
      <c r="D47" s="118">
        <f>'Initial Client Information'!D47</f>
        <v>0</v>
      </c>
      <c r="E47" s="130">
        <f>'Initial Client Information'!E47</f>
        <v>0</v>
      </c>
      <c r="F47" s="140"/>
      <c r="G47" s="136"/>
      <c r="H47" s="136"/>
      <c r="I47" s="142"/>
      <c r="J47" s="176">
        <f>'Discharge Information'!F47</f>
        <v>0</v>
      </c>
      <c r="K47" s="87"/>
    </row>
    <row r="48" spans="1:11" ht="60" customHeight="1" x14ac:dyDescent="0.25">
      <c r="A48" s="1">
        <f t="shared" si="0"/>
        <v>36</v>
      </c>
      <c r="B48" s="116">
        <f>'Initial Client Information'!B48</f>
        <v>0</v>
      </c>
      <c r="C48" s="117">
        <f>'Initial Client Information'!C48</f>
        <v>0</v>
      </c>
      <c r="D48" s="118">
        <f>'Initial Client Information'!D48</f>
        <v>0</v>
      </c>
      <c r="E48" s="130">
        <f>'Initial Client Information'!E48</f>
        <v>0</v>
      </c>
      <c r="F48" s="140"/>
      <c r="G48" s="136"/>
      <c r="H48" s="136"/>
      <c r="I48" s="142"/>
      <c r="J48" s="176">
        <f>'Discharge Information'!F48</f>
        <v>0</v>
      </c>
      <c r="K48" s="87"/>
    </row>
    <row r="49" spans="1:11" ht="60" customHeight="1" x14ac:dyDescent="0.25">
      <c r="A49" s="1">
        <f t="shared" si="0"/>
        <v>37</v>
      </c>
      <c r="B49" s="116">
        <f>'Initial Client Information'!B49</f>
        <v>0</v>
      </c>
      <c r="C49" s="117">
        <f>'Initial Client Information'!C49</f>
        <v>0</v>
      </c>
      <c r="D49" s="118">
        <f>'Initial Client Information'!D49</f>
        <v>0</v>
      </c>
      <c r="E49" s="130">
        <f>'Initial Client Information'!E49</f>
        <v>0</v>
      </c>
      <c r="F49" s="140"/>
      <c r="G49" s="136"/>
      <c r="H49" s="136"/>
      <c r="I49" s="142"/>
      <c r="J49" s="176">
        <f>'Discharge Information'!F49</f>
        <v>0</v>
      </c>
      <c r="K49" s="87"/>
    </row>
    <row r="50" spans="1:11" ht="60" customHeight="1" x14ac:dyDescent="0.25">
      <c r="A50" s="1">
        <f t="shared" si="0"/>
        <v>38</v>
      </c>
      <c r="B50" s="116">
        <f>'Initial Client Information'!B50</f>
        <v>0</v>
      </c>
      <c r="C50" s="117">
        <f>'Initial Client Information'!C50</f>
        <v>0</v>
      </c>
      <c r="D50" s="118">
        <f>'Initial Client Information'!D50</f>
        <v>0</v>
      </c>
      <c r="E50" s="130">
        <f>'Initial Client Information'!E50</f>
        <v>0</v>
      </c>
      <c r="F50" s="140"/>
      <c r="G50" s="136"/>
      <c r="H50" s="136"/>
      <c r="I50" s="142"/>
      <c r="J50" s="176">
        <f>'Discharge Information'!F50</f>
        <v>0</v>
      </c>
      <c r="K50" s="87"/>
    </row>
    <row r="51" spans="1:11" ht="60" customHeight="1" x14ac:dyDescent="0.25">
      <c r="A51" s="1">
        <f t="shared" si="0"/>
        <v>39</v>
      </c>
      <c r="B51" s="116">
        <f>'Initial Client Information'!B51</f>
        <v>0</v>
      </c>
      <c r="C51" s="117">
        <f>'Initial Client Information'!C51</f>
        <v>0</v>
      </c>
      <c r="D51" s="118">
        <f>'Initial Client Information'!D51</f>
        <v>0</v>
      </c>
      <c r="E51" s="130">
        <f>'Initial Client Information'!E51</f>
        <v>0</v>
      </c>
      <c r="F51" s="140"/>
      <c r="G51" s="136"/>
      <c r="H51" s="136"/>
      <c r="I51" s="142"/>
      <c r="J51" s="176">
        <f>'Discharge Information'!F51</f>
        <v>0</v>
      </c>
      <c r="K51" s="87"/>
    </row>
    <row r="52" spans="1:11" ht="60" customHeight="1" x14ac:dyDescent="0.25">
      <c r="A52" s="1">
        <f t="shared" si="0"/>
        <v>40</v>
      </c>
      <c r="B52" s="116">
        <f>'Initial Client Information'!B52</f>
        <v>0</v>
      </c>
      <c r="C52" s="117">
        <f>'Initial Client Information'!C52</f>
        <v>0</v>
      </c>
      <c r="D52" s="118">
        <f>'Initial Client Information'!D52</f>
        <v>0</v>
      </c>
      <c r="E52" s="130">
        <f>'Initial Client Information'!E52</f>
        <v>0</v>
      </c>
      <c r="F52" s="140"/>
      <c r="G52" s="136"/>
      <c r="H52" s="136"/>
      <c r="I52" s="142"/>
      <c r="J52" s="176">
        <f>'Discharge Information'!F52</f>
        <v>0</v>
      </c>
      <c r="K52" s="87"/>
    </row>
    <row r="53" spans="1:11" ht="60" customHeight="1" x14ac:dyDescent="0.25">
      <c r="A53" s="1">
        <f t="shared" si="0"/>
        <v>41</v>
      </c>
      <c r="B53" s="116">
        <f>'Initial Client Information'!B53</f>
        <v>0</v>
      </c>
      <c r="C53" s="117">
        <f>'Initial Client Information'!C53</f>
        <v>0</v>
      </c>
      <c r="D53" s="118">
        <f>'Initial Client Information'!D53</f>
        <v>0</v>
      </c>
      <c r="E53" s="130">
        <f>'Initial Client Information'!E53</f>
        <v>0</v>
      </c>
      <c r="F53" s="140"/>
      <c r="G53" s="136"/>
      <c r="H53" s="136"/>
      <c r="I53" s="142"/>
      <c r="J53" s="176">
        <f>'Discharge Information'!F53</f>
        <v>0</v>
      </c>
      <c r="K53" s="87"/>
    </row>
    <row r="54" spans="1:11" ht="60" customHeight="1" x14ac:dyDescent="0.25">
      <c r="A54" s="1">
        <f t="shared" si="0"/>
        <v>42</v>
      </c>
      <c r="B54" s="116">
        <f>'Initial Client Information'!B54</f>
        <v>0</v>
      </c>
      <c r="C54" s="117">
        <f>'Initial Client Information'!C54</f>
        <v>0</v>
      </c>
      <c r="D54" s="118">
        <f>'Initial Client Information'!D54</f>
        <v>0</v>
      </c>
      <c r="E54" s="130">
        <f>'Initial Client Information'!E54</f>
        <v>0</v>
      </c>
      <c r="F54" s="140"/>
      <c r="G54" s="136"/>
      <c r="H54" s="136"/>
      <c r="I54" s="142"/>
      <c r="J54" s="176">
        <f>'Discharge Information'!F54</f>
        <v>0</v>
      </c>
      <c r="K54" s="87"/>
    </row>
    <row r="55" spans="1:11" ht="60" customHeight="1" x14ac:dyDescent="0.25">
      <c r="A55" s="1">
        <f t="shared" si="0"/>
        <v>43</v>
      </c>
      <c r="B55" s="116">
        <f>'Initial Client Information'!B55</f>
        <v>0</v>
      </c>
      <c r="C55" s="117">
        <f>'Initial Client Information'!C55</f>
        <v>0</v>
      </c>
      <c r="D55" s="118">
        <f>'Initial Client Information'!D55</f>
        <v>0</v>
      </c>
      <c r="E55" s="130">
        <f>'Initial Client Information'!E55</f>
        <v>0</v>
      </c>
      <c r="F55" s="140"/>
      <c r="G55" s="136"/>
      <c r="H55" s="136"/>
      <c r="I55" s="142"/>
      <c r="J55" s="176">
        <f>'Discharge Information'!F55</f>
        <v>0</v>
      </c>
      <c r="K55" s="87"/>
    </row>
    <row r="56" spans="1:11" ht="60" customHeight="1" x14ac:dyDescent="0.25">
      <c r="A56" s="1">
        <f t="shared" si="0"/>
        <v>44</v>
      </c>
      <c r="B56" s="116">
        <f>'Initial Client Information'!B56</f>
        <v>0</v>
      </c>
      <c r="C56" s="117">
        <f>'Initial Client Information'!C56</f>
        <v>0</v>
      </c>
      <c r="D56" s="118">
        <f>'Initial Client Information'!D56</f>
        <v>0</v>
      </c>
      <c r="E56" s="130">
        <f>'Initial Client Information'!E56</f>
        <v>0</v>
      </c>
      <c r="F56" s="140"/>
      <c r="G56" s="136"/>
      <c r="H56" s="136"/>
      <c r="I56" s="142"/>
      <c r="J56" s="176">
        <f>'Discharge Information'!F56</f>
        <v>0</v>
      </c>
      <c r="K56" s="87"/>
    </row>
    <row r="57" spans="1:11" ht="60" customHeight="1" x14ac:dyDescent="0.25">
      <c r="A57" s="1">
        <f t="shared" si="0"/>
        <v>45</v>
      </c>
      <c r="B57" s="116">
        <f>'Initial Client Information'!B57</f>
        <v>0</v>
      </c>
      <c r="C57" s="117">
        <f>'Initial Client Information'!C57</f>
        <v>0</v>
      </c>
      <c r="D57" s="118">
        <f>'Initial Client Information'!D57</f>
        <v>0</v>
      </c>
      <c r="E57" s="130">
        <f>'Initial Client Information'!E57</f>
        <v>0</v>
      </c>
      <c r="F57" s="140"/>
      <c r="G57" s="136"/>
      <c r="H57" s="136"/>
      <c r="I57" s="142"/>
      <c r="J57" s="176">
        <f>'Discharge Information'!F57</f>
        <v>0</v>
      </c>
      <c r="K57" s="87"/>
    </row>
    <row r="58" spans="1:11" ht="60" customHeight="1" x14ac:dyDescent="0.25">
      <c r="A58" s="1">
        <f t="shared" si="0"/>
        <v>46</v>
      </c>
      <c r="B58" s="116">
        <f>'Initial Client Information'!B58</f>
        <v>0</v>
      </c>
      <c r="C58" s="117">
        <f>'Initial Client Information'!C58</f>
        <v>0</v>
      </c>
      <c r="D58" s="118">
        <f>'Initial Client Information'!D58</f>
        <v>0</v>
      </c>
      <c r="E58" s="130">
        <f>'Initial Client Information'!E58</f>
        <v>0</v>
      </c>
      <c r="F58" s="140"/>
      <c r="G58" s="136"/>
      <c r="H58" s="136"/>
      <c r="I58" s="142"/>
      <c r="J58" s="176">
        <f>'Discharge Information'!F58</f>
        <v>0</v>
      </c>
      <c r="K58" s="87"/>
    </row>
    <row r="59" spans="1:11" ht="60" customHeight="1" x14ac:dyDescent="0.25">
      <c r="A59" s="1">
        <f t="shared" si="0"/>
        <v>47</v>
      </c>
      <c r="B59" s="116">
        <f>'Initial Client Information'!B59</f>
        <v>0</v>
      </c>
      <c r="C59" s="117">
        <f>'Initial Client Information'!C59</f>
        <v>0</v>
      </c>
      <c r="D59" s="118">
        <f>'Initial Client Information'!D59</f>
        <v>0</v>
      </c>
      <c r="E59" s="130">
        <f>'Initial Client Information'!E59</f>
        <v>0</v>
      </c>
      <c r="F59" s="140"/>
      <c r="G59" s="136"/>
      <c r="H59" s="136"/>
      <c r="I59" s="142"/>
      <c r="J59" s="176">
        <f>'Discharge Information'!F59</f>
        <v>0</v>
      </c>
      <c r="K59" s="87"/>
    </row>
    <row r="60" spans="1:11" ht="60" customHeight="1" x14ac:dyDescent="0.25">
      <c r="A60" s="1">
        <f t="shared" si="0"/>
        <v>48</v>
      </c>
      <c r="B60" s="116">
        <f>'Initial Client Information'!B60</f>
        <v>0</v>
      </c>
      <c r="C60" s="117">
        <f>'Initial Client Information'!C60</f>
        <v>0</v>
      </c>
      <c r="D60" s="118">
        <f>'Initial Client Information'!D60</f>
        <v>0</v>
      </c>
      <c r="E60" s="130">
        <f>'Initial Client Information'!E60</f>
        <v>0</v>
      </c>
      <c r="F60" s="140"/>
      <c r="G60" s="136"/>
      <c r="H60" s="136"/>
      <c r="I60" s="142"/>
      <c r="J60" s="176">
        <f>'Discharge Information'!F60</f>
        <v>0</v>
      </c>
      <c r="K60" s="87"/>
    </row>
    <row r="61" spans="1:11" ht="60" customHeight="1" x14ac:dyDescent="0.25">
      <c r="A61" s="1">
        <f t="shared" si="0"/>
        <v>49</v>
      </c>
      <c r="B61" s="116">
        <f>'Initial Client Information'!B61</f>
        <v>0</v>
      </c>
      <c r="C61" s="117">
        <f>'Initial Client Information'!C61</f>
        <v>0</v>
      </c>
      <c r="D61" s="118">
        <f>'Initial Client Information'!D61</f>
        <v>0</v>
      </c>
      <c r="E61" s="130">
        <f>'Initial Client Information'!E61</f>
        <v>0</v>
      </c>
      <c r="F61" s="140"/>
      <c r="G61" s="136"/>
      <c r="H61" s="136"/>
      <c r="I61" s="142"/>
      <c r="J61" s="176">
        <f>'Discharge Information'!F61</f>
        <v>0</v>
      </c>
      <c r="K61" s="87"/>
    </row>
    <row r="62" spans="1:11" ht="60" customHeight="1" x14ac:dyDescent="0.25">
      <c r="A62" s="1">
        <f t="shared" si="0"/>
        <v>50</v>
      </c>
      <c r="B62" s="116">
        <f>'Initial Client Information'!B62</f>
        <v>0</v>
      </c>
      <c r="C62" s="117">
        <f>'Initial Client Information'!C62</f>
        <v>0</v>
      </c>
      <c r="D62" s="118">
        <f>'Initial Client Information'!D62</f>
        <v>0</v>
      </c>
      <c r="E62" s="130">
        <f>'Initial Client Information'!E62</f>
        <v>0</v>
      </c>
      <c r="F62" s="140"/>
      <c r="G62" s="136"/>
      <c r="H62" s="136"/>
      <c r="I62" s="142"/>
      <c r="J62" s="176">
        <f>'Discharge Information'!F62</f>
        <v>0</v>
      </c>
      <c r="K62" s="87"/>
    </row>
    <row r="63" spans="1:11" ht="60" customHeight="1" x14ac:dyDescent="0.25">
      <c r="A63" s="1">
        <f t="shared" si="0"/>
        <v>51</v>
      </c>
      <c r="B63" s="116">
        <f>'Initial Client Information'!B63</f>
        <v>0</v>
      </c>
      <c r="C63" s="117">
        <f>'Initial Client Information'!C63</f>
        <v>0</v>
      </c>
      <c r="D63" s="118">
        <f>'Initial Client Information'!D63</f>
        <v>0</v>
      </c>
      <c r="E63" s="130">
        <f>'Initial Client Information'!E63</f>
        <v>0</v>
      </c>
      <c r="F63" s="140"/>
      <c r="G63" s="136"/>
      <c r="H63" s="136"/>
      <c r="I63" s="142"/>
      <c r="J63" s="176">
        <f>'Discharge Information'!F63</f>
        <v>0</v>
      </c>
      <c r="K63" s="87"/>
    </row>
    <row r="64" spans="1:11" ht="60" customHeight="1" x14ac:dyDescent="0.25">
      <c r="A64" s="1">
        <f t="shared" si="0"/>
        <v>52</v>
      </c>
      <c r="B64" s="116">
        <f>'Initial Client Information'!B64</f>
        <v>0</v>
      </c>
      <c r="C64" s="117">
        <f>'Initial Client Information'!C64</f>
        <v>0</v>
      </c>
      <c r="D64" s="118">
        <f>'Initial Client Information'!D64</f>
        <v>0</v>
      </c>
      <c r="E64" s="130">
        <f>'Initial Client Information'!E64</f>
        <v>0</v>
      </c>
      <c r="F64" s="140"/>
      <c r="G64" s="136"/>
      <c r="H64" s="136"/>
      <c r="I64" s="142"/>
      <c r="J64" s="176">
        <f>'Discharge Information'!F64</f>
        <v>0</v>
      </c>
      <c r="K64" s="87"/>
    </row>
    <row r="65" spans="1:11" ht="60" customHeight="1" x14ac:dyDescent="0.25">
      <c r="A65" s="1">
        <f t="shared" si="0"/>
        <v>53</v>
      </c>
      <c r="B65" s="116">
        <f>'Initial Client Information'!B65</f>
        <v>0</v>
      </c>
      <c r="C65" s="117">
        <f>'Initial Client Information'!C65</f>
        <v>0</v>
      </c>
      <c r="D65" s="118">
        <f>'Initial Client Information'!D65</f>
        <v>0</v>
      </c>
      <c r="E65" s="130">
        <f>'Initial Client Information'!E65</f>
        <v>0</v>
      </c>
      <c r="F65" s="140"/>
      <c r="G65" s="136"/>
      <c r="H65" s="136"/>
      <c r="I65" s="142"/>
      <c r="J65" s="176">
        <f>'Discharge Information'!F65</f>
        <v>0</v>
      </c>
      <c r="K65" s="87"/>
    </row>
    <row r="66" spans="1:11" ht="60" customHeight="1" x14ac:dyDescent="0.25">
      <c r="A66" s="1">
        <f t="shared" si="0"/>
        <v>54</v>
      </c>
      <c r="B66" s="116">
        <f>'Initial Client Information'!B66</f>
        <v>0</v>
      </c>
      <c r="C66" s="117">
        <f>'Initial Client Information'!C66</f>
        <v>0</v>
      </c>
      <c r="D66" s="118">
        <f>'Initial Client Information'!D66</f>
        <v>0</v>
      </c>
      <c r="E66" s="130">
        <f>'Initial Client Information'!E66</f>
        <v>0</v>
      </c>
      <c r="F66" s="140"/>
      <c r="G66" s="136"/>
      <c r="H66" s="136"/>
      <c r="I66" s="142"/>
      <c r="J66" s="176">
        <f>'Discharge Information'!F66</f>
        <v>0</v>
      </c>
      <c r="K66" s="87"/>
    </row>
    <row r="67" spans="1:11" ht="60" customHeight="1" x14ac:dyDescent="0.25">
      <c r="A67" s="1">
        <f t="shared" si="0"/>
        <v>55</v>
      </c>
      <c r="B67" s="116">
        <f>'Initial Client Information'!B67</f>
        <v>0</v>
      </c>
      <c r="C67" s="117">
        <f>'Initial Client Information'!C67</f>
        <v>0</v>
      </c>
      <c r="D67" s="118">
        <f>'Initial Client Information'!D67</f>
        <v>0</v>
      </c>
      <c r="E67" s="130">
        <f>'Initial Client Information'!E67</f>
        <v>0</v>
      </c>
      <c r="F67" s="140"/>
      <c r="G67" s="136"/>
      <c r="H67" s="136"/>
      <c r="I67" s="142"/>
      <c r="J67" s="176">
        <f>'Discharge Information'!F67</f>
        <v>0</v>
      </c>
      <c r="K67" s="87"/>
    </row>
    <row r="68" spans="1:11" ht="60" customHeight="1" x14ac:dyDescent="0.25">
      <c r="A68" s="1">
        <f t="shared" si="0"/>
        <v>56</v>
      </c>
      <c r="B68" s="116">
        <f>'Initial Client Information'!B68</f>
        <v>0</v>
      </c>
      <c r="C68" s="117">
        <f>'Initial Client Information'!C68</f>
        <v>0</v>
      </c>
      <c r="D68" s="118">
        <f>'Initial Client Information'!D68</f>
        <v>0</v>
      </c>
      <c r="E68" s="130">
        <f>'Initial Client Information'!E68</f>
        <v>0</v>
      </c>
      <c r="F68" s="140"/>
      <c r="G68" s="136"/>
      <c r="H68" s="136"/>
      <c r="I68" s="142"/>
      <c r="J68" s="176">
        <f>'Discharge Information'!F68</f>
        <v>0</v>
      </c>
      <c r="K68" s="87"/>
    </row>
    <row r="69" spans="1:11" ht="60" customHeight="1" x14ac:dyDescent="0.25">
      <c r="A69" s="1">
        <f t="shared" si="0"/>
        <v>57</v>
      </c>
      <c r="B69" s="116">
        <f>'Initial Client Information'!B69</f>
        <v>0</v>
      </c>
      <c r="C69" s="117">
        <f>'Initial Client Information'!C69</f>
        <v>0</v>
      </c>
      <c r="D69" s="118">
        <f>'Initial Client Information'!D69</f>
        <v>0</v>
      </c>
      <c r="E69" s="130">
        <f>'Initial Client Information'!E69</f>
        <v>0</v>
      </c>
      <c r="F69" s="140"/>
      <c r="G69" s="136"/>
      <c r="H69" s="136"/>
      <c r="I69" s="142"/>
      <c r="J69" s="176">
        <f>'Discharge Information'!F69</f>
        <v>0</v>
      </c>
      <c r="K69" s="87"/>
    </row>
    <row r="70" spans="1:11" ht="60" customHeight="1" x14ac:dyDescent="0.25">
      <c r="A70" s="1">
        <f t="shared" si="0"/>
        <v>58</v>
      </c>
      <c r="B70" s="116">
        <f>'Initial Client Information'!B70</f>
        <v>0</v>
      </c>
      <c r="C70" s="117">
        <f>'Initial Client Information'!C70</f>
        <v>0</v>
      </c>
      <c r="D70" s="118">
        <f>'Initial Client Information'!D70</f>
        <v>0</v>
      </c>
      <c r="E70" s="130">
        <f>'Initial Client Information'!E70</f>
        <v>0</v>
      </c>
      <c r="F70" s="140"/>
      <c r="G70" s="136"/>
      <c r="H70" s="136"/>
      <c r="I70" s="142"/>
      <c r="J70" s="176">
        <f>'Discharge Information'!F70</f>
        <v>0</v>
      </c>
      <c r="K70" s="87"/>
    </row>
    <row r="71" spans="1:11" ht="60" customHeight="1" x14ac:dyDescent="0.25">
      <c r="A71" s="1">
        <f t="shared" si="0"/>
        <v>59</v>
      </c>
      <c r="B71" s="116">
        <f>'Initial Client Information'!B71</f>
        <v>0</v>
      </c>
      <c r="C71" s="117">
        <f>'Initial Client Information'!C71</f>
        <v>0</v>
      </c>
      <c r="D71" s="118">
        <f>'Initial Client Information'!D71</f>
        <v>0</v>
      </c>
      <c r="E71" s="130">
        <f>'Initial Client Information'!E71</f>
        <v>0</v>
      </c>
      <c r="F71" s="140"/>
      <c r="G71" s="136"/>
      <c r="H71" s="136"/>
      <c r="I71" s="142"/>
      <c r="J71" s="176">
        <f>'Discharge Information'!F71</f>
        <v>0</v>
      </c>
      <c r="K71" s="87"/>
    </row>
    <row r="72" spans="1:11" ht="60" customHeight="1" x14ac:dyDescent="0.25">
      <c r="A72" s="1">
        <f t="shared" si="0"/>
        <v>60</v>
      </c>
      <c r="B72" s="116">
        <f>'Initial Client Information'!B72</f>
        <v>0</v>
      </c>
      <c r="C72" s="117">
        <f>'Initial Client Information'!C72</f>
        <v>0</v>
      </c>
      <c r="D72" s="118">
        <f>'Initial Client Information'!D72</f>
        <v>0</v>
      </c>
      <c r="E72" s="130">
        <f>'Initial Client Information'!E72</f>
        <v>0</v>
      </c>
      <c r="F72" s="140"/>
      <c r="G72" s="136"/>
      <c r="H72" s="136"/>
      <c r="I72" s="142"/>
      <c r="J72" s="176">
        <f>'Discharge Information'!F72</f>
        <v>0</v>
      </c>
      <c r="K72" s="87"/>
    </row>
    <row r="73" spans="1:11" ht="60" customHeight="1" x14ac:dyDescent="0.25">
      <c r="A73" s="1">
        <f t="shared" si="0"/>
        <v>61</v>
      </c>
      <c r="B73" s="116">
        <f>'Initial Client Information'!B73</f>
        <v>0</v>
      </c>
      <c r="C73" s="117">
        <f>'Initial Client Information'!C73</f>
        <v>0</v>
      </c>
      <c r="D73" s="118">
        <f>'Initial Client Information'!D73</f>
        <v>0</v>
      </c>
      <c r="E73" s="130">
        <f>'Initial Client Information'!E73</f>
        <v>0</v>
      </c>
      <c r="F73" s="140"/>
      <c r="G73" s="136"/>
      <c r="H73" s="136"/>
      <c r="I73" s="142"/>
      <c r="J73" s="176">
        <f>'Discharge Information'!F73</f>
        <v>0</v>
      </c>
      <c r="K73" s="87"/>
    </row>
    <row r="74" spans="1:11" ht="60" customHeight="1" x14ac:dyDescent="0.25">
      <c r="A74" s="1">
        <f t="shared" si="0"/>
        <v>62</v>
      </c>
      <c r="B74" s="116">
        <f>'Initial Client Information'!B74</f>
        <v>0</v>
      </c>
      <c r="C74" s="117">
        <f>'Initial Client Information'!C74</f>
        <v>0</v>
      </c>
      <c r="D74" s="118">
        <f>'Initial Client Information'!D74</f>
        <v>0</v>
      </c>
      <c r="E74" s="130">
        <f>'Initial Client Information'!E74</f>
        <v>0</v>
      </c>
      <c r="F74" s="140"/>
      <c r="G74" s="136"/>
      <c r="H74" s="136"/>
      <c r="I74" s="142"/>
      <c r="J74" s="176">
        <f>'Discharge Information'!F74</f>
        <v>0</v>
      </c>
      <c r="K74" s="87"/>
    </row>
    <row r="75" spans="1:11" ht="60" customHeight="1" x14ac:dyDescent="0.25">
      <c r="A75" s="1">
        <f t="shared" si="0"/>
        <v>63</v>
      </c>
      <c r="B75" s="116">
        <f>'Initial Client Information'!B75</f>
        <v>0</v>
      </c>
      <c r="C75" s="117">
        <f>'Initial Client Information'!C75</f>
        <v>0</v>
      </c>
      <c r="D75" s="118">
        <f>'Initial Client Information'!D75</f>
        <v>0</v>
      </c>
      <c r="E75" s="130">
        <f>'Initial Client Information'!E75</f>
        <v>0</v>
      </c>
      <c r="F75" s="140"/>
      <c r="G75" s="136"/>
      <c r="H75" s="136"/>
      <c r="I75" s="142"/>
      <c r="J75" s="176">
        <f>'Discharge Information'!F75</f>
        <v>0</v>
      </c>
      <c r="K75" s="87"/>
    </row>
    <row r="76" spans="1:11" ht="60" customHeight="1" x14ac:dyDescent="0.25">
      <c r="A76" s="1">
        <f t="shared" si="0"/>
        <v>64</v>
      </c>
      <c r="B76" s="116">
        <f>'Initial Client Information'!B76</f>
        <v>0</v>
      </c>
      <c r="C76" s="117">
        <f>'Initial Client Information'!C76</f>
        <v>0</v>
      </c>
      <c r="D76" s="118">
        <f>'Initial Client Information'!D76</f>
        <v>0</v>
      </c>
      <c r="E76" s="130">
        <f>'Initial Client Information'!E76</f>
        <v>0</v>
      </c>
      <c r="F76" s="140"/>
      <c r="G76" s="136"/>
      <c r="H76" s="136"/>
      <c r="I76" s="142"/>
      <c r="J76" s="176">
        <f>'Discharge Information'!F76</f>
        <v>0</v>
      </c>
      <c r="K76" s="87"/>
    </row>
    <row r="77" spans="1:11" ht="60" customHeight="1" x14ac:dyDescent="0.25">
      <c r="A77" s="1">
        <f t="shared" si="0"/>
        <v>65</v>
      </c>
      <c r="B77" s="116">
        <f>'Initial Client Information'!B77</f>
        <v>0</v>
      </c>
      <c r="C77" s="117">
        <f>'Initial Client Information'!C77</f>
        <v>0</v>
      </c>
      <c r="D77" s="118">
        <f>'Initial Client Information'!D77</f>
        <v>0</v>
      </c>
      <c r="E77" s="130">
        <f>'Initial Client Information'!E77</f>
        <v>0</v>
      </c>
      <c r="F77" s="140"/>
      <c r="G77" s="136"/>
      <c r="H77" s="136"/>
      <c r="I77" s="142"/>
      <c r="J77" s="176">
        <f>'Discharge Information'!F77</f>
        <v>0</v>
      </c>
      <c r="K77" s="87"/>
    </row>
    <row r="78" spans="1:11" ht="60" customHeight="1" x14ac:dyDescent="0.25">
      <c r="A78" s="1">
        <f t="shared" ref="A78:A141" si="1">ROW(A66)</f>
        <v>66</v>
      </c>
      <c r="B78" s="116">
        <f>'Initial Client Information'!B78</f>
        <v>0</v>
      </c>
      <c r="C78" s="117">
        <f>'Initial Client Information'!C78</f>
        <v>0</v>
      </c>
      <c r="D78" s="118">
        <f>'Initial Client Information'!D78</f>
        <v>0</v>
      </c>
      <c r="E78" s="130">
        <f>'Initial Client Information'!E78</f>
        <v>0</v>
      </c>
      <c r="F78" s="140"/>
      <c r="G78" s="136"/>
      <c r="H78" s="136"/>
      <c r="I78" s="142"/>
      <c r="J78" s="176">
        <f>'Discharge Information'!F78</f>
        <v>0</v>
      </c>
      <c r="K78" s="87"/>
    </row>
    <row r="79" spans="1:11" ht="60" customHeight="1" x14ac:dyDescent="0.25">
      <c r="A79" s="1">
        <f t="shared" si="1"/>
        <v>67</v>
      </c>
      <c r="B79" s="116">
        <f>'Initial Client Information'!B79</f>
        <v>0</v>
      </c>
      <c r="C79" s="117">
        <f>'Initial Client Information'!C79</f>
        <v>0</v>
      </c>
      <c r="D79" s="118">
        <f>'Initial Client Information'!D79</f>
        <v>0</v>
      </c>
      <c r="E79" s="130">
        <f>'Initial Client Information'!E79</f>
        <v>0</v>
      </c>
      <c r="F79" s="140"/>
      <c r="G79" s="136"/>
      <c r="H79" s="136"/>
      <c r="I79" s="142"/>
      <c r="J79" s="176">
        <f>'Discharge Information'!F79</f>
        <v>0</v>
      </c>
      <c r="K79" s="87"/>
    </row>
    <row r="80" spans="1:11" ht="60" customHeight="1" x14ac:dyDescent="0.25">
      <c r="A80" s="1">
        <f t="shared" si="1"/>
        <v>68</v>
      </c>
      <c r="B80" s="116">
        <f>'Initial Client Information'!B80</f>
        <v>0</v>
      </c>
      <c r="C80" s="117">
        <f>'Initial Client Information'!C80</f>
        <v>0</v>
      </c>
      <c r="D80" s="118">
        <f>'Initial Client Information'!D80</f>
        <v>0</v>
      </c>
      <c r="E80" s="130">
        <f>'Initial Client Information'!E80</f>
        <v>0</v>
      </c>
      <c r="F80" s="140"/>
      <c r="G80" s="136"/>
      <c r="H80" s="136"/>
      <c r="I80" s="142"/>
      <c r="J80" s="176">
        <f>'Discharge Information'!F80</f>
        <v>0</v>
      </c>
      <c r="K80" s="87"/>
    </row>
    <row r="81" spans="1:11" ht="60" customHeight="1" x14ac:dyDescent="0.25">
      <c r="A81" s="1">
        <f t="shared" si="1"/>
        <v>69</v>
      </c>
      <c r="B81" s="116">
        <f>'Initial Client Information'!B81</f>
        <v>0</v>
      </c>
      <c r="C81" s="117">
        <f>'Initial Client Information'!C81</f>
        <v>0</v>
      </c>
      <c r="D81" s="118">
        <f>'Initial Client Information'!D81</f>
        <v>0</v>
      </c>
      <c r="E81" s="130">
        <f>'Initial Client Information'!E81</f>
        <v>0</v>
      </c>
      <c r="F81" s="140"/>
      <c r="G81" s="136"/>
      <c r="H81" s="136"/>
      <c r="I81" s="142"/>
      <c r="J81" s="176">
        <f>'Discharge Information'!F81</f>
        <v>0</v>
      </c>
      <c r="K81" s="87"/>
    </row>
    <row r="82" spans="1:11" ht="60" customHeight="1" x14ac:dyDescent="0.25">
      <c r="A82" s="1">
        <f t="shared" si="1"/>
        <v>70</v>
      </c>
      <c r="B82" s="116">
        <f>'Initial Client Information'!B82</f>
        <v>0</v>
      </c>
      <c r="C82" s="117">
        <f>'Initial Client Information'!C82</f>
        <v>0</v>
      </c>
      <c r="D82" s="118">
        <f>'Initial Client Information'!D82</f>
        <v>0</v>
      </c>
      <c r="E82" s="130">
        <f>'Initial Client Information'!E82</f>
        <v>0</v>
      </c>
      <c r="F82" s="140"/>
      <c r="G82" s="136"/>
      <c r="H82" s="136"/>
      <c r="I82" s="142"/>
      <c r="J82" s="176">
        <f>'Discharge Information'!F82</f>
        <v>0</v>
      </c>
      <c r="K82" s="87"/>
    </row>
    <row r="83" spans="1:11" ht="60" customHeight="1" x14ac:dyDescent="0.25">
      <c r="A83" s="1">
        <f t="shared" si="1"/>
        <v>71</v>
      </c>
      <c r="B83" s="116">
        <f>'Initial Client Information'!B83</f>
        <v>0</v>
      </c>
      <c r="C83" s="117">
        <f>'Initial Client Information'!C83</f>
        <v>0</v>
      </c>
      <c r="D83" s="118">
        <f>'Initial Client Information'!D83</f>
        <v>0</v>
      </c>
      <c r="E83" s="130">
        <f>'Initial Client Information'!E83</f>
        <v>0</v>
      </c>
      <c r="F83" s="140"/>
      <c r="G83" s="136"/>
      <c r="H83" s="136"/>
      <c r="I83" s="142"/>
      <c r="J83" s="176">
        <f>'Discharge Information'!F83</f>
        <v>0</v>
      </c>
      <c r="K83" s="87"/>
    </row>
    <row r="84" spans="1:11" ht="60" customHeight="1" x14ac:dyDescent="0.25">
      <c r="A84" s="1">
        <f t="shared" si="1"/>
        <v>72</v>
      </c>
      <c r="B84" s="116">
        <f>'Initial Client Information'!B84</f>
        <v>0</v>
      </c>
      <c r="C84" s="117">
        <f>'Initial Client Information'!C84</f>
        <v>0</v>
      </c>
      <c r="D84" s="118">
        <f>'Initial Client Information'!D84</f>
        <v>0</v>
      </c>
      <c r="E84" s="130">
        <f>'Initial Client Information'!E84</f>
        <v>0</v>
      </c>
      <c r="F84" s="140"/>
      <c r="G84" s="136"/>
      <c r="H84" s="136"/>
      <c r="I84" s="142"/>
      <c r="J84" s="176">
        <f>'Discharge Information'!F84</f>
        <v>0</v>
      </c>
      <c r="K84" s="87"/>
    </row>
    <row r="85" spans="1:11" ht="60" customHeight="1" x14ac:dyDescent="0.25">
      <c r="A85" s="1">
        <f t="shared" si="1"/>
        <v>73</v>
      </c>
      <c r="B85" s="116">
        <f>'Initial Client Information'!B85</f>
        <v>0</v>
      </c>
      <c r="C85" s="117">
        <f>'Initial Client Information'!C85</f>
        <v>0</v>
      </c>
      <c r="D85" s="118">
        <f>'Initial Client Information'!D85</f>
        <v>0</v>
      </c>
      <c r="E85" s="130">
        <f>'Initial Client Information'!E85</f>
        <v>0</v>
      </c>
      <c r="F85" s="140"/>
      <c r="G85" s="136"/>
      <c r="H85" s="136"/>
      <c r="I85" s="142"/>
      <c r="J85" s="176">
        <f>'Discharge Information'!F85</f>
        <v>0</v>
      </c>
      <c r="K85" s="87"/>
    </row>
    <row r="86" spans="1:11" ht="60" customHeight="1" x14ac:dyDescent="0.25">
      <c r="A86" s="1">
        <f t="shared" si="1"/>
        <v>74</v>
      </c>
      <c r="B86" s="116">
        <f>'Initial Client Information'!B86</f>
        <v>0</v>
      </c>
      <c r="C86" s="117">
        <f>'Initial Client Information'!C86</f>
        <v>0</v>
      </c>
      <c r="D86" s="118">
        <f>'Initial Client Information'!D86</f>
        <v>0</v>
      </c>
      <c r="E86" s="130">
        <f>'Initial Client Information'!E86</f>
        <v>0</v>
      </c>
      <c r="F86" s="140"/>
      <c r="G86" s="136"/>
      <c r="H86" s="136"/>
      <c r="I86" s="142"/>
      <c r="J86" s="176">
        <f>'Discharge Information'!F86</f>
        <v>0</v>
      </c>
      <c r="K86" s="87"/>
    </row>
    <row r="87" spans="1:11" ht="60" customHeight="1" x14ac:dyDescent="0.25">
      <c r="A87" s="1">
        <f t="shared" si="1"/>
        <v>75</v>
      </c>
      <c r="B87" s="116">
        <f>'Initial Client Information'!B87</f>
        <v>0</v>
      </c>
      <c r="C87" s="117">
        <f>'Initial Client Information'!C87</f>
        <v>0</v>
      </c>
      <c r="D87" s="118">
        <f>'Initial Client Information'!D87</f>
        <v>0</v>
      </c>
      <c r="E87" s="130">
        <f>'Initial Client Information'!E87</f>
        <v>0</v>
      </c>
      <c r="F87" s="140"/>
      <c r="G87" s="136"/>
      <c r="H87" s="136"/>
      <c r="I87" s="142"/>
      <c r="J87" s="176">
        <f>'Discharge Information'!F87</f>
        <v>0</v>
      </c>
      <c r="K87" s="87"/>
    </row>
    <row r="88" spans="1:11" ht="60" customHeight="1" x14ac:dyDescent="0.25">
      <c r="A88" s="1">
        <f t="shared" si="1"/>
        <v>76</v>
      </c>
      <c r="B88" s="116">
        <f>'Initial Client Information'!B88</f>
        <v>0</v>
      </c>
      <c r="C88" s="117">
        <f>'Initial Client Information'!C88</f>
        <v>0</v>
      </c>
      <c r="D88" s="118">
        <f>'Initial Client Information'!D88</f>
        <v>0</v>
      </c>
      <c r="E88" s="130">
        <f>'Initial Client Information'!E88</f>
        <v>0</v>
      </c>
      <c r="F88" s="140"/>
      <c r="G88" s="136"/>
      <c r="H88" s="136"/>
      <c r="I88" s="142"/>
      <c r="J88" s="176">
        <f>'Discharge Information'!F88</f>
        <v>0</v>
      </c>
      <c r="K88" s="87"/>
    </row>
    <row r="89" spans="1:11" ht="60" customHeight="1" x14ac:dyDescent="0.25">
      <c r="A89" s="1">
        <f t="shared" si="1"/>
        <v>77</v>
      </c>
      <c r="B89" s="116">
        <f>'Initial Client Information'!B89</f>
        <v>0</v>
      </c>
      <c r="C89" s="117">
        <f>'Initial Client Information'!C89</f>
        <v>0</v>
      </c>
      <c r="D89" s="118">
        <f>'Initial Client Information'!D89</f>
        <v>0</v>
      </c>
      <c r="E89" s="130">
        <f>'Initial Client Information'!E89</f>
        <v>0</v>
      </c>
      <c r="F89" s="140"/>
      <c r="G89" s="136"/>
      <c r="H89" s="136"/>
      <c r="I89" s="142"/>
      <c r="J89" s="176">
        <f>'Discharge Information'!F89</f>
        <v>0</v>
      </c>
      <c r="K89" s="87"/>
    </row>
    <row r="90" spans="1:11" ht="60" customHeight="1" x14ac:dyDescent="0.25">
      <c r="A90" s="1">
        <f t="shared" si="1"/>
        <v>78</v>
      </c>
      <c r="B90" s="116">
        <f>'Initial Client Information'!B90</f>
        <v>0</v>
      </c>
      <c r="C90" s="117">
        <f>'Initial Client Information'!C90</f>
        <v>0</v>
      </c>
      <c r="D90" s="118">
        <f>'Initial Client Information'!D90</f>
        <v>0</v>
      </c>
      <c r="E90" s="130">
        <f>'Initial Client Information'!E90</f>
        <v>0</v>
      </c>
      <c r="F90" s="140"/>
      <c r="G90" s="136"/>
      <c r="H90" s="136"/>
      <c r="I90" s="142"/>
      <c r="J90" s="176">
        <f>'Discharge Information'!F90</f>
        <v>0</v>
      </c>
      <c r="K90" s="87"/>
    </row>
    <row r="91" spans="1:11" ht="60" customHeight="1" x14ac:dyDescent="0.25">
      <c r="A91" s="1">
        <f t="shared" si="1"/>
        <v>79</v>
      </c>
      <c r="B91" s="116">
        <f>'Initial Client Information'!B91</f>
        <v>0</v>
      </c>
      <c r="C91" s="117">
        <f>'Initial Client Information'!C91</f>
        <v>0</v>
      </c>
      <c r="D91" s="118">
        <f>'Initial Client Information'!D91</f>
        <v>0</v>
      </c>
      <c r="E91" s="130">
        <f>'Initial Client Information'!E91</f>
        <v>0</v>
      </c>
      <c r="F91" s="140"/>
      <c r="G91" s="136"/>
      <c r="H91" s="136"/>
      <c r="I91" s="142"/>
      <c r="J91" s="176">
        <f>'Discharge Information'!F91</f>
        <v>0</v>
      </c>
      <c r="K91" s="87"/>
    </row>
    <row r="92" spans="1:11" ht="60" customHeight="1" x14ac:dyDescent="0.25">
      <c r="A92" s="1">
        <f t="shared" si="1"/>
        <v>80</v>
      </c>
      <c r="B92" s="116">
        <f>'Initial Client Information'!B92</f>
        <v>0</v>
      </c>
      <c r="C92" s="117">
        <f>'Initial Client Information'!C92</f>
        <v>0</v>
      </c>
      <c r="D92" s="118">
        <f>'Initial Client Information'!D92</f>
        <v>0</v>
      </c>
      <c r="E92" s="130">
        <f>'Initial Client Information'!E92</f>
        <v>0</v>
      </c>
      <c r="F92" s="140"/>
      <c r="G92" s="136"/>
      <c r="H92" s="136"/>
      <c r="I92" s="142"/>
      <c r="J92" s="176">
        <f>'Discharge Information'!F92</f>
        <v>0</v>
      </c>
      <c r="K92" s="87"/>
    </row>
    <row r="93" spans="1:11" ht="60" customHeight="1" x14ac:dyDescent="0.25">
      <c r="A93" s="1">
        <f t="shared" si="1"/>
        <v>81</v>
      </c>
      <c r="B93" s="116">
        <f>'Initial Client Information'!B93</f>
        <v>0</v>
      </c>
      <c r="C93" s="117">
        <f>'Initial Client Information'!C93</f>
        <v>0</v>
      </c>
      <c r="D93" s="118">
        <f>'Initial Client Information'!D93</f>
        <v>0</v>
      </c>
      <c r="E93" s="130">
        <f>'Initial Client Information'!E93</f>
        <v>0</v>
      </c>
      <c r="F93" s="140"/>
      <c r="G93" s="136"/>
      <c r="H93" s="136"/>
      <c r="I93" s="142"/>
      <c r="J93" s="176">
        <f>'Discharge Information'!F93</f>
        <v>0</v>
      </c>
      <c r="K93" s="87"/>
    </row>
    <row r="94" spans="1:11" ht="60" customHeight="1" x14ac:dyDescent="0.25">
      <c r="A94" s="1">
        <f t="shared" si="1"/>
        <v>82</v>
      </c>
      <c r="B94" s="116">
        <f>'Initial Client Information'!B94</f>
        <v>0</v>
      </c>
      <c r="C94" s="117">
        <f>'Initial Client Information'!C94</f>
        <v>0</v>
      </c>
      <c r="D94" s="118">
        <f>'Initial Client Information'!D94</f>
        <v>0</v>
      </c>
      <c r="E94" s="130">
        <f>'Initial Client Information'!E94</f>
        <v>0</v>
      </c>
      <c r="F94" s="140"/>
      <c r="G94" s="136"/>
      <c r="H94" s="136"/>
      <c r="I94" s="142"/>
      <c r="J94" s="176">
        <f>'Discharge Information'!F94</f>
        <v>0</v>
      </c>
      <c r="K94" s="87"/>
    </row>
    <row r="95" spans="1:11" ht="60" customHeight="1" x14ac:dyDescent="0.25">
      <c r="A95" s="1">
        <f t="shared" si="1"/>
        <v>83</v>
      </c>
      <c r="B95" s="116">
        <f>'Initial Client Information'!B95</f>
        <v>0</v>
      </c>
      <c r="C95" s="117">
        <f>'Initial Client Information'!C95</f>
        <v>0</v>
      </c>
      <c r="D95" s="118">
        <f>'Initial Client Information'!D95</f>
        <v>0</v>
      </c>
      <c r="E95" s="130">
        <f>'Initial Client Information'!E95</f>
        <v>0</v>
      </c>
      <c r="F95" s="140"/>
      <c r="G95" s="136"/>
      <c r="H95" s="136"/>
      <c r="I95" s="142"/>
      <c r="J95" s="176">
        <f>'Discharge Information'!F95</f>
        <v>0</v>
      </c>
      <c r="K95" s="87"/>
    </row>
    <row r="96" spans="1:11" ht="60" customHeight="1" x14ac:dyDescent="0.25">
      <c r="A96" s="1">
        <f t="shared" si="1"/>
        <v>84</v>
      </c>
      <c r="B96" s="116">
        <f>'Initial Client Information'!B96</f>
        <v>0</v>
      </c>
      <c r="C96" s="117">
        <f>'Initial Client Information'!C96</f>
        <v>0</v>
      </c>
      <c r="D96" s="118">
        <f>'Initial Client Information'!D96</f>
        <v>0</v>
      </c>
      <c r="E96" s="130">
        <f>'Initial Client Information'!E96</f>
        <v>0</v>
      </c>
      <c r="F96" s="140"/>
      <c r="G96" s="136"/>
      <c r="H96" s="136"/>
      <c r="I96" s="142"/>
      <c r="J96" s="176">
        <f>'Discharge Information'!F96</f>
        <v>0</v>
      </c>
      <c r="K96" s="87"/>
    </row>
    <row r="97" spans="1:11" ht="60" customHeight="1" x14ac:dyDescent="0.25">
      <c r="A97" s="1">
        <f t="shared" si="1"/>
        <v>85</v>
      </c>
      <c r="B97" s="116">
        <f>'Initial Client Information'!B97</f>
        <v>0</v>
      </c>
      <c r="C97" s="117">
        <f>'Initial Client Information'!C97</f>
        <v>0</v>
      </c>
      <c r="D97" s="118">
        <f>'Initial Client Information'!D97</f>
        <v>0</v>
      </c>
      <c r="E97" s="130">
        <f>'Initial Client Information'!E97</f>
        <v>0</v>
      </c>
      <c r="F97" s="140"/>
      <c r="G97" s="136"/>
      <c r="H97" s="136"/>
      <c r="I97" s="142"/>
      <c r="J97" s="176">
        <f>'Discharge Information'!F97</f>
        <v>0</v>
      </c>
      <c r="K97" s="87"/>
    </row>
    <row r="98" spans="1:11" ht="60" customHeight="1" x14ac:dyDescent="0.25">
      <c r="A98" s="1">
        <f t="shared" si="1"/>
        <v>86</v>
      </c>
      <c r="B98" s="116">
        <f>'Initial Client Information'!B98</f>
        <v>0</v>
      </c>
      <c r="C98" s="117">
        <f>'Initial Client Information'!C98</f>
        <v>0</v>
      </c>
      <c r="D98" s="118">
        <f>'Initial Client Information'!D98</f>
        <v>0</v>
      </c>
      <c r="E98" s="130">
        <f>'Initial Client Information'!E98</f>
        <v>0</v>
      </c>
      <c r="F98" s="140"/>
      <c r="G98" s="136"/>
      <c r="H98" s="136"/>
      <c r="I98" s="142"/>
      <c r="J98" s="176">
        <f>'Discharge Information'!F98</f>
        <v>0</v>
      </c>
      <c r="K98" s="87"/>
    </row>
    <row r="99" spans="1:11" ht="60" customHeight="1" x14ac:dyDescent="0.25">
      <c r="A99" s="1">
        <f t="shared" si="1"/>
        <v>87</v>
      </c>
      <c r="B99" s="116">
        <f>'Initial Client Information'!B99</f>
        <v>0</v>
      </c>
      <c r="C99" s="117">
        <f>'Initial Client Information'!C99</f>
        <v>0</v>
      </c>
      <c r="D99" s="118">
        <f>'Initial Client Information'!D99</f>
        <v>0</v>
      </c>
      <c r="E99" s="130">
        <f>'Initial Client Information'!E99</f>
        <v>0</v>
      </c>
      <c r="F99" s="140"/>
      <c r="G99" s="136"/>
      <c r="H99" s="136"/>
      <c r="I99" s="142"/>
      <c r="J99" s="176">
        <f>'Discharge Information'!F99</f>
        <v>0</v>
      </c>
      <c r="K99" s="87"/>
    </row>
    <row r="100" spans="1:11" ht="60" customHeight="1" x14ac:dyDescent="0.25">
      <c r="A100" s="1">
        <f t="shared" si="1"/>
        <v>88</v>
      </c>
      <c r="B100" s="116">
        <f>'Initial Client Information'!B100</f>
        <v>0</v>
      </c>
      <c r="C100" s="117">
        <f>'Initial Client Information'!C100</f>
        <v>0</v>
      </c>
      <c r="D100" s="118">
        <f>'Initial Client Information'!D100</f>
        <v>0</v>
      </c>
      <c r="E100" s="130">
        <f>'Initial Client Information'!E100</f>
        <v>0</v>
      </c>
      <c r="F100" s="140"/>
      <c r="G100" s="136"/>
      <c r="H100" s="136"/>
      <c r="I100" s="142"/>
      <c r="J100" s="176">
        <f>'Discharge Information'!F100</f>
        <v>0</v>
      </c>
      <c r="K100" s="87"/>
    </row>
    <row r="101" spans="1:11" ht="60" customHeight="1" x14ac:dyDescent="0.25">
      <c r="A101" s="1">
        <f t="shared" si="1"/>
        <v>89</v>
      </c>
      <c r="B101" s="116">
        <f>'Initial Client Information'!B101</f>
        <v>0</v>
      </c>
      <c r="C101" s="117">
        <f>'Initial Client Information'!C101</f>
        <v>0</v>
      </c>
      <c r="D101" s="118">
        <f>'Initial Client Information'!D101</f>
        <v>0</v>
      </c>
      <c r="E101" s="130">
        <f>'Initial Client Information'!E101</f>
        <v>0</v>
      </c>
      <c r="F101" s="140"/>
      <c r="G101" s="136"/>
      <c r="H101" s="136"/>
      <c r="I101" s="142"/>
      <c r="J101" s="176">
        <f>'Discharge Information'!F101</f>
        <v>0</v>
      </c>
      <c r="K101" s="87"/>
    </row>
    <row r="102" spans="1:11" ht="60" customHeight="1" x14ac:dyDescent="0.25">
      <c r="A102" s="1">
        <f t="shared" si="1"/>
        <v>90</v>
      </c>
      <c r="B102" s="116">
        <f>'Initial Client Information'!B102</f>
        <v>0</v>
      </c>
      <c r="C102" s="117">
        <f>'Initial Client Information'!C102</f>
        <v>0</v>
      </c>
      <c r="D102" s="118">
        <f>'Initial Client Information'!D102</f>
        <v>0</v>
      </c>
      <c r="E102" s="130">
        <f>'Initial Client Information'!E102</f>
        <v>0</v>
      </c>
      <c r="F102" s="140"/>
      <c r="G102" s="136"/>
      <c r="H102" s="136"/>
      <c r="I102" s="142"/>
      <c r="J102" s="176">
        <f>'Discharge Information'!F102</f>
        <v>0</v>
      </c>
      <c r="K102" s="87"/>
    </row>
    <row r="103" spans="1:11" ht="60" customHeight="1" x14ac:dyDescent="0.25">
      <c r="A103" s="1">
        <f t="shared" si="1"/>
        <v>91</v>
      </c>
      <c r="B103" s="116">
        <f>'Initial Client Information'!B103</f>
        <v>0</v>
      </c>
      <c r="C103" s="117">
        <f>'Initial Client Information'!C103</f>
        <v>0</v>
      </c>
      <c r="D103" s="118">
        <f>'Initial Client Information'!D103</f>
        <v>0</v>
      </c>
      <c r="E103" s="130">
        <f>'Initial Client Information'!E103</f>
        <v>0</v>
      </c>
      <c r="F103" s="140"/>
      <c r="G103" s="136"/>
      <c r="H103" s="136"/>
      <c r="I103" s="142"/>
      <c r="J103" s="176">
        <f>'Discharge Information'!F103</f>
        <v>0</v>
      </c>
      <c r="K103" s="87"/>
    </row>
    <row r="104" spans="1:11" ht="60" customHeight="1" x14ac:dyDescent="0.25">
      <c r="A104" s="1">
        <f t="shared" si="1"/>
        <v>92</v>
      </c>
      <c r="B104" s="116">
        <f>'Initial Client Information'!B104</f>
        <v>0</v>
      </c>
      <c r="C104" s="117">
        <f>'Initial Client Information'!C104</f>
        <v>0</v>
      </c>
      <c r="D104" s="118">
        <f>'Initial Client Information'!D104</f>
        <v>0</v>
      </c>
      <c r="E104" s="130">
        <f>'Initial Client Information'!E104</f>
        <v>0</v>
      </c>
      <c r="F104" s="140"/>
      <c r="G104" s="136"/>
      <c r="H104" s="136"/>
      <c r="I104" s="142"/>
      <c r="J104" s="176">
        <f>'Discharge Information'!F104</f>
        <v>0</v>
      </c>
      <c r="K104" s="87"/>
    </row>
    <row r="105" spans="1:11" ht="60" customHeight="1" x14ac:dyDescent="0.25">
      <c r="A105" s="1">
        <f t="shared" si="1"/>
        <v>93</v>
      </c>
      <c r="B105" s="116">
        <f>'Initial Client Information'!B105</f>
        <v>0</v>
      </c>
      <c r="C105" s="117">
        <f>'Initial Client Information'!C105</f>
        <v>0</v>
      </c>
      <c r="D105" s="118">
        <f>'Initial Client Information'!D105</f>
        <v>0</v>
      </c>
      <c r="E105" s="130">
        <f>'Initial Client Information'!E105</f>
        <v>0</v>
      </c>
      <c r="F105" s="140"/>
      <c r="G105" s="136"/>
      <c r="H105" s="136"/>
      <c r="I105" s="142"/>
      <c r="J105" s="176">
        <f>'Discharge Information'!F105</f>
        <v>0</v>
      </c>
      <c r="K105" s="87"/>
    </row>
    <row r="106" spans="1:11" ht="60" customHeight="1" x14ac:dyDescent="0.25">
      <c r="A106" s="1">
        <f t="shared" si="1"/>
        <v>94</v>
      </c>
      <c r="B106" s="116">
        <f>'Initial Client Information'!B106</f>
        <v>0</v>
      </c>
      <c r="C106" s="117">
        <f>'Initial Client Information'!C106</f>
        <v>0</v>
      </c>
      <c r="D106" s="118">
        <f>'Initial Client Information'!D106</f>
        <v>0</v>
      </c>
      <c r="E106" s="130">
        <f>'Initial Client Information'!E106</f>
        <v>0</v>
      </c>
      <c r="F106" s="140"/>
      <c r="G106" s="136"/>
      <c r="H106" s="136"/>
      <c r="I106" s="142"/>
      <c r="J106" s="176">
        <f>'Discharge Information'!F106</f>
        <v>0</v>
      </c>
      <c r="K106" s="87"/>
    </row>
    <row r="107" spans="1:11" ht="60" customHeight="1" x14ac:dyDescent="0.25">
      <c r="A107" s="1">
        <f t="shared" si="1"/>
        <v>95</v>
      </c>
      <c r="B107" s="116">
        <f>'Initial Client Information'!B107</f>
        <v>0</v>
      </c>
      <c r="C107" s="117">
        <f>'Initial Client Information'!C107</f>
        <v>0</v>
      </c>
      <c r="D107" s="118">
        <f>'Initial Client Information'!D107</f>
        <v>0</v>
      </c>
      <c r="E107" s="130">
        <f>'Initial Client Information'!E107</f>
        <v>0</v>
      </c>
      <c r="F107" s="140"/>
      <c r="G107" s="136"/>
      <c r="H107" s="136"/>
      <c r="I107" s="142"/>
      <c r="J107" s="176">
        <f>'Discharge Information'!F107</f>
        <v>0</v>
      </c>
      <c r="K107" s="87"/>
    </row>
    <row r="108" spans="1:11" ht="60" customHeight="1" x14ac:dyDescent="0.25">
      <c r="A108" s="1">
        <f t="shared" si="1"/>
        <v>96</v>
      </c>
      <c r="B108" s="116">
        <f>'Initial Client Information'!B108</f>
        <v>0</v>
      </c>
      <c r="C108" s="117">
        <f>'Initial Client Information'!C108</f>
        <v>0</v>
      </c>
      <c r="D108" s="118">
        <f>'Initial Client Information'!D108</f>
        <v>0</v>
      </c>
      <c r="E108" s="130">
        <f>'Initial Client Information'!E108</f>
        <v>0</v>
      </c>
      <c r="F108" s="140"/>
      <c r="G108" s="136"/>
      <c r="H108" s="136"/>
      <c r="I108" s="142"/>
      <c r="J108" s="176">
        <f>'Discharge Information'!F108</f>
        <v>0</v>
      </c>
      <c r="K108" s="87"/>
    </row>
    <row r="109" spans="1:11" ht="60" customHeight="1" x14ac:dyDescent="0.25">
      <c r="A109" s="1">
        <f t="shared" si="1"/>
        <v>97</v>
      </c>
      <c r="B109" s="116">
        <f>'Initial Client Information'!B109</f>
        <v>0</v>
      </c>
      <c r="C109" s="117">
        <f>'Initial Client Information'!C109</f>
        <v>0</v>
      </c>
      <c r="D109" s="118">
        <f>'Initial Client Information'!D109</f>
        <v>0</v>
      </c>
      <c r="E109" s="130">
        <f>'Initial Client Information'!E109</f>
        <v>0</v>
      </c>
      <c r="F109" s="140"/>
      <c r="G109" s="136"/>
      <c r="H109" s="136"/>
      <c r="I109" s="142"/>
      <c r="J109" s="176">
        <f>'Discharge Information'!F109</f>
        <v>0</v>
      </c>
      <c r="K109" s="87"/>
    </row>
    <row r="110" spans="1:11" ht="60" customHeight="1" x14ac:dyDescent="0.25">
      <c r="A110" s="1">
        <f t="shared" si="1"/>
        <v>98</v>
      </c>
      <c r="B110" s="116">
        <f>'Initial Client Information'!B110</f>
        <v>0</v>
      </c>
      <c r="C110" s="117">
        <f>'Initial Client Information'!C110</f>
        <v>0</v>
      </c>
      <c r="D110" s="118">
        <f>'Initial Client Information'!D110</f>
        <v>0</v>
      </c>
      <c r="E110" s="130">
        <f>'Initial Client Information'!E110</f>
        <v>0</v>
      </c>
      <c r="F110" s="140"/>
      <c r="G110" s="136"/>
      <c r="H110" s="136"/>
      <c r="I110" s="142"/>
      <c r="J110" s="176">
        <f>'Discharge Information'!F110</f>
        <v>0</v>
      </c>
      <c r="K110" s="87"/>
    </row>
    <row r="111" spans="1:11" ht="60" customHeight="1" x14ac:dyDescent="0.25">
      <c r="A111" s="1">
        <f t="shared" si="1"/>
        <v>99</v>
      </c>
      <c r="B111" s="116">
        <f>'Initial Client Information'!B111</f>
        <v>0</v>
      </c>
      <c r="C111" s="117">
        <f>'Initial Client Information'!C111</f>
        <v>0</v>
      </c>
      <c r="D111" s="118">
        <f>'Initial Client Information'!D111</f>
        <v>0</v>
      </c>
      <c r="E111" s="130">
        <f>'Initial Client Information'!E111</f>
        <v>0</v>
      </c>
      <c r="F111" s="140"/>
      <c r="G111" s="136"/>
      <c r="H111" s="136"/>
      <c r="I111" s="142"/>
      <c r="J111" s="176">
        <f>'Discharge Information'!F111</f>
        <v>0</v>
      </c>
      <c r="K111" s="87"/>
    </row>
    <row r="112" spans="1:11" ht="60" customHeight="1" x14ac:dyDescent="0.25">
      <c r="A112" s="1">
        <f t="shared" si="1"/>
        <v>100</v>
      </c>
      <c r="B112" s="116">
        <f>'Initial Client Information'!B112</f>
        <v>0</v>
      </c>
      <c r="C112" s="117">
        <f>'Initial Client Information'!C112</f>
        <v>0</v>
      </c>
      <c r="D112" s="118">
        <f>'Initial Client Information'!D112</f>
        <v>0</v>
      </c>
      <c r="E112" s="130">
        <f>'Initial Client Information'!E112</f>
        <v>0</v>
      </c>
      <c r="F112" s="140"/>
      <c r="G112" s="136"/>
      <c r="H112" s="136"/>
      <c r="I112" s="142"/>
      <c r="J112" s="176">
        <f>'Discharge Information'!F112</f>
        <v>0</v>
      </c>
      <c r="K112" s="87"/>
    </row>
    <row r="113" spans="1:11" ht="60" customHeight="1" x14ac:dyDescent="0.25">
      <c r="A113" s="1">
        <f t="shared" si="1"/>
        <v>101</v>
      </c>
      <c r="B113" s="116">
        <f>'Initial Client Information'!B113</f>
        <v>0</v>
      </c>
      <c r="C113" s="117">
        <f>'Initial Client Information'!C113</f>
        <v>0</v>
      </c>
      <c r="D113" s="118">
        <f>'Initial Client Information'!D113</f>
        <v>0</v>
      </c>
      <c r="E113" s="130">
        <f>'Initial Client Information'!E113</f>
        <v>0</v>
      </c>
      <c r="F113" s="140"/>
      <c r="G113" s="136"/>
      <c r="H113" s="136"/>
      <c r="I113" s="142"/>
      <c r="J113" s="176">
        <f>'Discharge Information'!F113</f>
        <v>0</v>
      </c>
      <c r="K113" s="87"/>
    </row>
    <row r="114" spans="1:11" ht="60" customHeight="1" x14ac:dyDescent="0.25">
      <c r="A114" s="1">
        <f t="shared" si="1"/>
        <v>102</v>
      </c>
      <c r="B114" s="116">
        <f>'Initial Client Information'!B114</f>
        <v>0</v>
      </c>
      <c r="C114" s="117">
        <f>'Initial Client Information'!C114</f>
        <v>0</v>
      </c>
      <c r="D114" s="118">
        <f>'Initial Client Information'!D114</f>
        <v>0</v>
      </c>
      <c r="E114" s="130">
        <f>'Initial Client Information'!E114</f>
        <v>0</v>
      </c>
      <c r="F114" s="140"/>
      <c r="G114" s="136"/>
      <c r="H114" s="136"/>
      <c r="I114" s="142"/>
      <c r="J114" s="176">
        <f>'Discharge Information'!F114</f>
        <v>0</v>
      </c>
      <c r="K114" s="87"/>
    </row>
    <row r="115" spans="1:11" ht="60" customHeight="1" x14ac:dyDescent="0.25">
      <c r="A115" s="1">
        <f t="shared" si="1"/>
        <v>103</v>
      </c>
      <c r="B115" s="116">
        <f>'Initial Client Information'!B115</f>
        <v>0</v>
      </c>
      <c r="C115" s="117">
        <f>'Initial Client Information'!C115</f>
        <v>0</v>
      </c>
      <c r="D115" s="118">
        <f>'Initial Client Information'!D115</f>
        <v>0</v>
      </c>
      <c r="E115" s="130">
        <f>'Initial Client Information'!E115</f>
        <v>0</v>
      </c>
      <c r="F115" s="140"/>
      <c r="G115" s="136"/>
      <c r="H115" s="136"/>
      <c r="I115" s="142"/>
      <c r="J115" s="176">
        <f>'Discharge Information'!F115</f>
        <v>0</v>
      </c>
      <c r="K115" s="87"/>
    </row>
    <row r="116" spans="1:11" ht="60" customHeight="1" x14ac:dyDescent="0.25">
      <c r="A116" s="1">
        <f t="shared" si="1"/>
        <v>104</v>
      </c>
      <c r="B116" s="116">
        <f>'Initial Client Information'!B116</f>
        <v>0</v>
      </c>
      <c r="C116" s="117">
        <f>'Initial Client Information'!C116</f>
        <v>0</v>
      </c>
      <c r="D116" s="118">
        <f>'Initial Client Information'!D116</f>
        <v>0</v>
      </c>
      <c r="E116" s="130">
        <f>'Initial Client Information'!E116</f>
        <v>0</v>
      </c>
      <c r="F116" s="140"/>
      <c r="G116" s="136"/>
      <c r="H116" s="136"/>
      <c r="I116" s="142"/>
      <c r="J116" s="176">
        <f>'Discharge Information'!F116</f>
        <v>0</v>
      </c>
      <c r="K116" s="87"/>
    </row>
    <row r="117" spans="1:11" ht="60" customHeight="1" x14ac:dyDescent="0.25">
      <c r="A117" s="1">
        <f t="shared" si="1"/>
        <v>105</v>
      </c>
      <c r="B117" s="116">
        <f>'Initial Client Information'!B117</f>
        <v>0</v>
      </c>
      <c r="C117" s="117">
        <f>'Initial Client Information'!C117</f>
        <v>0</v>
      </c>
      <c r="D117" s="118">
        <f>'Initial Client Information'!D117</f>
        <v>0</v>
      </c>
      <c r="E117" s="130">
        <f>'Initial Client Information'!E117</f>
        <v>0</v>
      </c>
      <c r="F117" s="140"/>
      <c r="G117" s="136"/>
      <c r="H117" s="136"/>
      <c r="I117" s="142"/>
      <c r="J117" s="176">
        <f>'Discharge Information'!F117</f>
        <v>0</v>
      </c>
      <c r="K117" s="87"/>
    </row>
    <row r="118" spans="1:11" ht="60" customHeight="1" x14ac:dyDescent="0.25">
      <c r="A118" s="1">
        <f t="shared" si="1"/>
        <v>106</v>
      </c>
      <c r="B118" s="116">
        <f>'Initial Client Information'!B118</f>
        <v>0</v>
      </c>
      <c r="C118" s="117">
        <f>'Initial Client Information'!C118</f>
        <v>0</v>
      </c>
      <c r="D118" s="118">
        <f>'Initial Client Information'!D118</f>
        <v>0</v>
      </c>
      <c r="E118" s="130">
        <f>'Initial Client Information'!E118</f>
        <v>0</v>
      </c>
      <c r="F118" s="140"/>
      <c r="G118" s="136"/>
      <c r="H118" s="136"/>
      <c r="I118" s="142"/>
      <c r="J118" s="176">
        <f>'Discharge Information'!F118</f>
        <v>0</v>
      </c>
      <c r="K118" s="87"/>
    </row>
    <row r="119" spans="1:11" ht="60" customHeight="1" x14ac:dyDescent="0.25">
      <c r="A119" s="1">
        <f t="shared" si="1"/>
        <v>107</v>
      </c>
      <c r="B119" s="116">
        <f>'Initial Client Information'!B119</f>
        <v>0</v>
      </c>
      <c r="C119" s="117">
        <f>'Initial Client Information'!C119</f>
        <v>0</v>
      </c>
      <c r="D119" s="118">
        <f>'Initial Client Information'!D119</f>
        <v>0</v>
      </c>
      <c r="E119" s="130">
        <f>'Initial Client Information'!E119</f>
        <v>0</v>
      </c>
      <c r="F119" s="140"/>
      <c r="G119" s="136"/>
      <c r="H119" s="136"/>
      <c r="I119" s="142"/>
      <c r="J119" s="176">
        <f>'Discharge Information'!F119</f>
        <v>0</v>
      </c>
      <c r="K119" s="87"/>
    </row>
    <row r="120" spans="1:11" ht="60" customHeight="1" x14ac:dyDescent="0.25">
      <c r="A120" s="1">
        <f t="shared" si="1"/>
        <v>108</v>
      </c>
      <c r="B120" s="116">
        <f>'Initial Client Information'!B120</f>
        <v>0</v>
      </c>
      <c r="C120" s="117">
        <f>'Initial Client Information'!C120</f>
        <v>0</v>
      </c>
      <c r="D120" s="118">
        <f>'Initial Client Information'!D120</f>
        <v>0</v>
      </c>
      <c r="E120" s="130">
        <f>'Initial Client Information'!E120</f>
        <v>0</v>
      </c>
      <c r="F120" s="140"/>
      <c r="G120" s="136"/>
      <c r="H120" s="136"/>
      <c r="I120" s="142"/>
      <c r="J120" s="176">
        <f>'Discharge Information'!F120</f>
        <v>0</v>
      </c>
      <c r="K120" s="87"/>
    </row>
    <row r="121" spans="1:11" ht="60" customHeight="1" x14ac:dyDescent="0.25">
      <c r="A121" s="1">
        <f t="shared" si="1"/>
        <v>109</v>
      </c>
      <c r="B121" s="116">
        <f>'Initial Client Information'!B121</f>
        <v>0</v>
      </c>
      <c r="C121" s="117">
        <f>'Initial Client Information'!C121</f>
        <v>0</v>
      </c>
      <c r="D121" s="118">
        <f>'Initial Client Information'!D121</f>
        <v>0</v>
      </c>
      <c r="E121" s="130">
        <f>'Initial Client Information'!E121</f>
        <v>0</v>
      </c>
      <c r="F121" s="140"/>
      <c r="G121" s="136"/>
      <c r="H121" s="136"/>
      <c r="I121" s="142"/>
      <c r="J121" s="176">
        <f>'Discharge Information'!F121</f>
        <v>0</v>
      </c>
      <c r="K121" s="87"/>
    </row>
    <row r="122" spans="1:11" ht="60" customHeight="1" x14ac:dyDescent="0.25">
      <c r="A122" s="1">
        <f t="shared" si="1"/>
        <v>110</v>
      </c>
      <c r="B122" s="116">
        <f>'Initial Client Information'!B122</f>
        <v>0</v>
      </c>
      <c r="C122" s="117">
        <f>'Initial Client Information'!C122</f>
        <v>0</v>
      </c>
      <c r="D122" s="118">
        <f>'Initial Client Information'!D122</f>
        <v>0</v>
      </c>
      <c r="E122" s="130">
        <f>'Initial Client Information'!E122</f>
        <v>0</v>
      </c>
      <c r="F122" s="140"/>
      <c r="G122" s="136"/>
      <c r="H122" s="136"/>
      <c r="I122" s="142"/>
      <c r="J122" s="176">
        <f>'Discharge Information'!F122</f>
        <v>0</v>
      </c>
      <c r="K122" s="87"/>
    </row>
    <row r="123" spans="1:11" ht="60" customHeight="1" x14ac:dyDescent="0.25">
      <c r="A123" s="1">
        <f t="shared" si="1"/>
        <v>111</v>
      </c>
      <c r="B123" s="116">
        <f>'Initial Client Information'!B123</f>
        <v>0</v>
      </c>
      <c r="C123" s="117">
        <f>'Initial Client Information'!C123</f>
        <v>0</v>
      </c>
      <c r="D123" s="118">
        <f>'Initial Client Information'!D123</f>
        <v>0</v>
      </c>
      <c r="E123" s="130">
        <f>'Initial Client Information'!E123</f>
        <v>0</v>
      </c>
      <c r="F123" s="140"/>
      <c r="G123" s="136"/>
      <c r="H123" s="136"/>
      <c r="I123" s="142"/>
      <c r="J123" s="176">
        <f>'Discharge Information'!F123</f>
        <v>0</v>
      </c>
      <c r="K123" s="87"/>
    </row>
    <row r="124" spans="1:11" ht="60" customHeight="1" x14ac:dyDescent="0.25">
      <c r="A124" s="1">
        <f t="shared" si="1"/>
        <v>112</v>
      </c>
      <c r="B124" s="116">
        <f>'Initial Client Information'!B124</f>
        <v>0</v>
      </c>
      <c r="C124" s="117">
        <f>'Initial Client Information'!C124</f>
        <v>0</v>
      </c>
      <c r="D124" s="118">
        <f>'Initial Client Information'!D124</f>
        <v>0</v>
      </c>
      <c r="E124" s="130">
        <f>'Initial Client Information'!E124</f>
        <v>0</v>
      </c>
      <c r="F124" s="140"/>
      <c r="G124" s="136"/>
      <c r="H124" s="136"/>
      <c r="I124" s="142"/>
      <c r="J124" s="176">
        <f>'Discharge Information'!F124</f>
        <v>0</v>
      </c>
      <c r="K124" s="87"/>
    </row>
    <row r="125" spans="1:11" ht="60" customHeight="1" x14ac:dyDescent="0.25">
      <c r="A125" s="1">
        <f t="shared" si="1"/>
        <v>113</v>
      </c>
      <c r="B125" s="116">
        <f>'Initial Client Information'!B125</f>
        <v>0</v>
      </c>
      <c r="C125" s="117">
        <f>'Initial Client Information'!C125</f>
        <v>0</v>
      </c>
      <c r="D125" s="118">
        <f>'Initial Client Information'!D125</f>
        <v>0</v>
      </c>
      <c r="E125" s="130">
        <f>'Initial Client Information'!E125</f>
        <v>0</v>
      </c>
      <c r="F125" s="140"/>
      <c r="G125" s="136"/>
      <c r="H125" s="136"/>
      <c r="I125" s="142"/>
      <c r="J125" s="176">
        <f>'Discharge Information'!F125</f>
        <v>0</v>
      </c>
      <c r="K125" s="87"/>
    </row>
    <row r="126" spans="1:11" ht="60" customHeight="1" x14ac:dyDescent="0.25">
      <c r="A126" s="1">
        <f t="shared" si="1"/>
        <v>114</v>
      </c>
      <c r="B126" s="116">
        <f>'Initial Client Information'!B126</f>
        <v>0</v>
      </c>
      <c r="C126" s="117">
        <f>'Initial Client Information'!C126</f>
        <v>0</v>
      </c>
      <c r="D126" s="118">
        <f>'Initial Client Information'!D126</f>
        <v>0</v>
      </c>
      <c r="E126" s="130">
        <f>'Initial Client Information'!E126</f>
        <v>0</v>
      </c>
      <c r="F126" s="140"/>
      <c r="G126" s="136"/>
      <c r="H126" s="136"/>
      <c r="I126" s="142"/>
      <c r="J126" s="176">
        <f>'Discharge Information'!F126</f>
        <v>0</v>
      </c>
      <c r="K126" s="87"/>
    </row>
    <row r="127" spans="1:11" ht="60" customHeight="1" x14ac:dyDescent="0.25">
      <c r="A127" s="1">
        <f t="shared" si="1"/>
        <v>115</v>
      </c>
      <c r="B127" s="116">
        <f>'Initial Client Information'!B127</f>
        <v>0</v>
      </c>
      <c r="C127" s="117">
        <f>'Initial Client Information'!C127</f>
        <v>0</v>
      </c>
      <c r="D127" s="118">
        <f>'Initial Client Information'!D127</f>
        <v>0</v>
      </c>
      <c r="E127" s="130">
        <f>'Initial Client Information'!E127</f>
        <v>0</v>
      </c>
      <c r="F127" s="140"/>
      <c r="G127" s="136"/>
      <c r="H127" s="136"/>
      <c r="I127" s="142"/>
      <c r="J127" s="176">
        <f>'Discharge Information'!F127</f>
        <v>0</v>
      </c>
      <c r="K127" s="87"/>
    </row>
    <row r="128" spans="1:11" ht="60" customHeight="1" x14ac:dyDescent="0.25">
      <c r="A128" s="1">
        <f t="shared" si="1"/>
        <v>116</v>
      </c>
      <c r="B128" s="116">
        <f>'Initial Client Information'!B128</f>
        <v>0</v>
      </c>
      <c r="C128" s="117">
        <f>'Initial Client Information'!C128</f>
        <v>0</v>
      </c>
      <c r="D128" s="118">
        <f>'Initial Client Information'!D128</f>
        <v>0</v>
      </c>
      <c r="E128" s="130">
        <f>'Initial Client Information'!E128</f>
        <v>0</v>
      </c>
      <c r="F128" s="140"/>
      <c r="G128" s="136"/>
      <c r="H128" s="136"/>
      <c r="I128" s="142"/>
      <c r="J128" s="176">
        <f>'Discharge Information'!F128</f>
        <v>0</v>
      </c>
      <c r="K128" s="87"/>
    </row>
    <row r="129" spans="1:11" ht="60" customHeight="1" x14ac:dyDescent="0.25">
      <c r="A129" s="1">
        <f t="shared" si="1"/>
        <v>117</v>
      </c>
      <c r="B129" s="116">
        <f>'Initial Client Information'!B129</f>
        <v>0</v>
      </c>
      <c r="C129" s="117">
        <f>'Initial Client Information'!C129</f>
        <v>0</v>
      </c>
      <c r="D129" s="118">
        <f>'Initial Client Information'!D129</f>
        <v>0</v>
      </c>
      <c r="E129" s="130">
        <f>'Initial Client Information'!E129</f>
        <v>0</v>
      </c>
      <c r="F129" s="140"/>
      <c r="G129" s="136"/>
      <c r="H129" s="136"/>
      <c r="I129" s="142"/>
      <c r="J129" s="176">
        <f>'Discharge Information'!F129</f>
        <v>0</v>
      </c>
      <c r="K129" s="87"/>
    </row>
    <row r="130" spans="1:11" ht="60" customHeight="1" x14ac:dyDescent="0.25">
      <c r="A130" s="1">
        <f t="shared" si="1"/>
        <v>118</v>
      </c>
      <c r="B130" s="116">
        <f>'Initial Client Information'!B130</f>
        <v>0</v>
      </c>
      <c r="C130" s="117">
        <f>'Initial Client Information'!C130</f>
        <v>0</v>
      </c>
      <c r="D130" s="118">
        <f>'Initial Client Information'!D130</f>
        <v>0</v>
      </c>
      <c r="E130" s="130">
        <f>'Initial Client Information'!E130</f>
        <v>0</v>
      </c>
      <c r="F130" s="140"/>
      <c r="G130" s="136"/>
      <c r="H130" s="136"/>
      <c r="I130" s="142"/>
      <c r="J130" s="176">
        <f>'Discharge Information'!F130</f>
        <v>0</v>
      </c>
      <c r="K130" s="87"/>
    </row>
    <row r="131" spans="1:11" ht="60" customHeight="1" x14ac:dyDescent="0.25">
      <c r="A131" s="1">
        <f t="shared" si="1"/>
        <v>119</v>
      </c>
      <c r="B131" s="116">
        <f>'Initial Client Information'!B131</f>
        <v>0</v>
      </c>
      <c r="C131" s="117">
        <f>'Initial Client Information'!C131</f>
        <v>0</v>
      </c>
      <c r="D131" s="118">
        <f>'Initial Client Information'!D131</f>
        <v>0</v>
      </c>
      <c r="E131" s="130">
        <f>'Initial Client Information'!E131</f>
        <v>0</v>
      </c>
      <c r="F131" s="140"/>
      <c r="G131" s="136"/>
      <c r="H131" s="136"/>
      <c r="I131" s="142"/>
      <c r="J131" s="176">
        <f>'Discharge Information'!F131</f>
        <v>0</v>
      </c>
      <c r="K131" s="87"/>
    </row>
    <row r="132" spans="1:11" ht="60" customHeight="1" x14ac:dyDescent="0.25">
      <c r="A132" s="1">
        <f t="shared" si="1"/>
        <v>120</v>
      </c>
      <c r="B132" s="116">
        <f>'Initial Client Information'!B132</f>
        <v>0</v>
      </c>
      <c r="C132" s="117">
        <f>'Initial Client Information'!C132</f>
        <v>0</v>
      </c>
      <c r="D132" s="118">
        <f>'Initial Client Information'!D132</f>
        <v>0</v>
      </c>
      <c r="E132" s="130">
        <f>'Initial Client Information'!E132</f>
        <v>0</v>
      </c>
      <c r="F132" s="140"/>
      <c r="G132" s="136"/>
      <c r="H132" s="136"/>
      <c r="I132" s="142"/>
      <c r="J132" s="176">
        <f>'Discharge Information'!F132</f>
        <v>0</v>
      </c>
      <c r="K132" s="87"/>
    </row>
    <row r="133" spans="1:11" ht="60" customHeight="1" x14ac:dyDescent="0.25">
      <c r="A133" s="1">
        <f t="shared" si="1"/>
        <v>121</v>
      </c>
      <c r="B133" s="116">
        <f>'Initial Client Information'!B133</f>
        <v>0</v>
      </c>
      <c r="C133" s="117">
        <f>'Initial Client Information'!C133</f>
        <v>0</v>
      </c>
      <c r="D133" s="118">
        <f>'Initial Client Information'!D133</f>
        <v>0</v>
      </c>
      <c r="E133" s="130">
        <f>'Initial Client Information'!E133</f>
        <v>0</v>
      </c>
      <c r="F133" s="140"/>
      <c r="G133" s="136"/>
      <c r="H133" s="136"/>
      <c r="I133" s="142"/>
      <c r="J133" s="176">
        <f>'Discharge Information'!F133</f>
        <v>0</v>
      </c>
      <c r="K133" s="87"/>
    </row>
    <row r="134" spans="1:11" ht="60" customHeight="1" x14ac:dyDescent="0.25">
      <c r="A134" s="1">
        <f t="shared" si="1"/>
        <v>122</v>
      </c>
      <c r="B134" s="116">
        <f>'Initial Client Information'!B134</f>
        <v>0</v>
      </c>
      <c r="C134" s="117">
        <f>'Initial Client Information'!C134</f>
        <v>0</v>
      </c>
      <c r="D134" s="118">
        <f>'Initial Client Information'!D134</f>
        <v>0</v>
      </c>
      <c r="E134" s="130">
        <f>'Initial Client Information'!E134</f>
        <v>0</v>
      </c>
      <c r="F134" s="140"/>
      <c r="G134" s="136"/>
      <c r="H134" s="136"/>
      <c r="I134" s="142"/>
      <c r="J134" s="176">
        <f>'Discharge Information'!F134</f>
        <v>0</v>
      </c>
      <c r="K134" s="87"/>
    </row>
    <row r="135" spans="1:11" ht="60" customHeight="1" x14ac:dyDescent="0.25">
      <c r="A135" s="1">
        <f t="shared" si="1"/>
        <v>123</v>
      </c>
      <c r="B135" s="116">
        <f>'Initial Client Information'!B135</f>
        <v>0</v>
      </c>
      <c r="C135" s="117">
        <f>'Initial Client Information'!C135</f>
        <v>0</v>
      </c>
      <c r="D135" s="118">
        <f>'Initial Client Information'!D135</f>
        <v>0</v>
      </c>
      <c r="E135" s="130">
        <f>'Initial Client Information'!E135</f>
        <v>0</v>
      </c>
      <c r="F135" s="140"/>
      <c r="G135" s="136"/>
      <c r="H135" s="136"/>
      <c r="I135" s="142"/>
      <c r="J135" s="176">
        <f>'Discharge Information'!F135</f>
        <v>0</v>
      </c>
      <c r="K135" s="87"/>
    </row>
    <row r="136" spans="1:11" ht="60" customHeight="1" x14ac:dyDescent="0.25">
      <c r="A136" s="1">
        <f t="shared" si="1"/>
        <v>124</v>
      </c>
      <c r="B136" s="116">
        <f>'Initial Client Information'!B136</f>
        <v>0</v>
      </c>
      <c r="C136" s="117">
        <f>'Initial Client Information'!C136</f>
        <v>0</v>
      </c>
      <c r="D136" s="118">
        <f>'Initial Client Information'!D136</f>
        <v>0</v>
      </c>
      <c r="E136" s="130">
        <f>'Initial Client Information'!E136</f>
        <v>0</v>
      </c>
      <c r="F136" s="140"/>
      <c r="G136" s="136"/>
      <c r="H136" s="136"/>
      <c r="I136" s="142"/>
      <c r="J136" s="176">
        <f>'Discharge Information'!F136</f>
        <v>0</v>
      </c>
      <c r="K136" s="87"/>
    </row>
    <row r="137" spans="1:11" ht="60" customHeight="1" x14ac:dyDescent="0.25">
      <c r="A137" s="1">
        <f t="shared" si="1"/>
        <v>125</v>
      </c>
      <c r="B137" s="116">
        <f>'Initial Client Information'!B137</f>
        <v>0</v>
      </c>
      <c r="C137" s="117">
        <f>'Initial Client Information'!C137</f>
        <v>0</v>
      </c>
      <c r="D137" s="118">
        <f>'Initial Client Information'!D137</f>
        <v>0</v>
      </c>
      <c r="E137" s="130">
        <f>'Initial Client Information'!E137</f>
        <v>0</v>
      </c>
      <c r="F137" s="140"/>
      <c r="G137" s="136"/>
      <c r="H137" s="136"/>
      <c r="I137" s="142"/>
      <c r="J137" s="176">
        <f>'Discharge Information'!F137</f>
        <v>0</v>
      </c>
      <c r="K137" s="87"/>
    </row>
    <row r="138" spans="1:11" ht="60" customHeight="1" x14ac:dyDescent="0.25">
      <c r="A138" s="1">
        <f t="shared" si="1"/>
        <v>126</v>
      </c>
      <c r="B138" s="116">
        <f>'Initial Client Information'!B138</f>
        <v>0</v>
      </c>
      <c r="C138" s="117">
        <f>'Initial Client Information'!C138</f>
        <v>0</v>
      </c>
      <c r="D138" s="118">
        <f>'Initial Client Information'!D138</f>
        <v>0</v>
      </c>
      <c r="E138" s="130">
        <f>'Initial Client Information'!E138</f>
        <v>0</v>
      </c>
      <c r="F138" s="140"/>
      <c r="G138" s="136"/>
      <c r="H138" s="136"/>
      <c r="I138" s="142"/>
      <c r="J138" s="176">
        <f>'Discharge Information'!F138</f>
        <v>0</v>
      </c>
      <c r="K138" s="87"/>
    </row>
    <row r="139" spans="1:11" ht="60" customHeight="1" x14ac:dyDescent="0.25">
      <c r="A139" s="1">
        <f t="shared" si="1"/>
        <v>127</v>
      </c>
      <c r="B139" s="116">
        <f>'Initial Client Information'!B139</f>
        <v>0</v>
      </c>
      <c r="C139" s="117">
        <f>'Initial Client Information'!C139</f>
        <v>0</v>
      </c>
      <c r="D139" s="118">
        <f>'Initial Client Information'!D139</f>
        <v>0</v>
      </c>
      <c r="E139" s="130">
        <f>'Initial Client Information'!E139</f>
        <v>0</v>
      </c>
      <c r="F139" s="140"/>
      <c r="G139" s="136"/>
      <c r="H139" s="136"/>
      <c r="I139" s="142"/>
      <c r="J139" s="176">
        <f>'Discharge Information'!F139</f>
        <v>0</v>
      </c>
      <c r="K139" s="87"/>
    </row>
    <row r="140" spans="1:11" ht="60" customHeight="1" x14ac:dyDescent="0.25">
      <c r="A140" s="1">
        <f t="shared" si="1"/>
        <v>128</v>
      </c>
      <c r="B140" s="116">
        <f>'Initial Client Information'!B140</f>
        <v>0</v>
      </c>
      <c r="C140" s="117">
        <f>'Initial Client Information'!C140</f>
        <v>0</v>
      </c>
      <c r="D140" s="118">
        <f>'Initial Client Information'!D140</f>
        <v>0</v>
      </c>
      <c r="E140" s="130">
        <f>'Initial Client Information'!E140</f>
        <v>0</v>
      </c>
      <c r="F140" s="140"/>
      <c r="G140" s="136"/>
      <c r="H140" s="136"/>
      <c r="I140" s="142"/>
      <c r="J140" s="176">
        <f>'Discharge Information'!F140</f>
        <v>0</v>
      </c>
      <c r="K140" s="87"/>
    </row>
    <row r="141" spans="1:11" ht="60" customHeight="1" x14ac:dyDescent="0.25">
      <c r="A141" s="1">
        <f t="shared" si="1"/>
        <v>129</v>
      </c>
      <c r="B141" s="116">
        <f>'Initial Client Information'!B141</f>
        <v>0</v>
      </c>
      <c r="C141" s="117">
        <f>'Initial Client Information'!C141</f>
        <v>0</v>
      </c>
      <c r="D141" s="118">
        <f>'Initial Client Information'!D141</f>
        <v>0</v>
      </c>
      <c r="E141" s="130">
        <f>'Initial Client Information'!E141</f>
        <v>0</v>
      </c>
      <c r="F141" s="140"/>
      <c r="G141" s="136"/>
      <c r="H141" s="136"/>
      <c r="I141" s="142"/>
      <c r="J141" s="176">
        <f>'Discharge Information'!F141</f>
        <v>0</v>
      </c>
      <c r="K141" s="87"/>
    </row>
    <row r="142" spans="1:11" ht="60" customHeight="1" x14ac:dyDescent="0.25">
      <c r="A142" s="1">
        <f t="shared" ref="A142:A205" si="2">ROW(A130)</f>
        <v>130</v>
      </c>
      <c r="B142" s="116">
        <f>'Initial Client Information'!B142</f>
        <v>0</v>
      </c>
      <c r="C142" s="117">
        <f>'Initial Client Information'!C142</f>
        <v>0</v>
      </c>
      <c r="D142" s="118">
        <f>'Initial Client Information'!D142</f>
        <v>0</v>
      </c>
      <c r="E142" s="130">
        <f>'Initial Client Information'!E142</f>
        <v>0</v>
      </c>
      <c r="F142" s="140"/>
      <c r="G142" s="136"/>
      <c r="H142" s="136"/>
      <c r="I142" s="142"/>
      <c r="J142" s="176">
        <f>'Discharge Information'!F142</f>
        <v>0</v>
      </c>
      <c r="K142" s="87"/>
    </row>
    <row r="143" spans="1:11" ht="60" customHeight="1" x14ac:dyDescent="0.25">
      <c r="A143" s="1">
        <f t="shared" si="2"/>
        <v>131</v>
      </c>
      <c r="B143" s="116">
        <f>'Initial Client Information'!B143</f>
        <v>0</v>
      </c>
      <c r="C143" s="117">
        <f>'Initial Client Information'!C143</f>
        <v>0</v>
      </c>
      <c r="D143" s="118">
        <f>'Initial Client Information'!D143</f>
        <v>0</v>
      </c>
      <c r="E143" s="130">
        <f>'Initial Client Information'!E143</f>
        <v>0</v>
      </c>
      <c r="F143" s="140"/>
      <c r="G143" s="136"/>
      <c r="H143" s="136"/>
      <c r="I143" s="142"/>
      <c r="J143" s="176">
        <f>'Discharge Information'!F143</f>
        <v>0</v>
      </c>
      <c r="K143" s="87"/>
    </row>
    <row r="144" spans="1:11" ht="60" customHeight="1" x14ac:dyDescent="0.25">
      <c r="A144" s="1">
        <f t="shared" si="2"/>
        <v>132</v>
      </c>
      <c r="B144" s="116">
        <f>'Initial Client Information'!B144</f>
        <v>0</v>
      </c>
      <c r="C144" s="117">
        <f>'Initial Client Information'!C144</f>
        <v>0</v>
      </c>
      <c r="D144" s="118">
        <f>'Initial Client Information'!D144</f>
        <v>0</v>
      </c>
      <c r="E144" s="130">
        <f>'Initial Client Information'!E144</f>
        <v>0</v>
      </c>
      <c r="F144" s="140"/>
      <c r="G144" s="136"/>
      <c r="H144" s="136"/>
      <c r="I144" s="142"/>
      <c r="J144" s="176">
        <f>'Discharge Information'!F144</f>
        <v>0</v>
      </c>
      <c r="K144" s="87"/>
    </row>
    <row r="145" spans="1:11" ht="60" customHeight="1" x14ac:dyDescent="0.25">
      <c r="A145" s="1">
        <f t="shared" si="2"/>
        <v>133</v>
      </c>
      <c r="B145" s="116">
        <f>'Initial Client Information'!B145</f>
        <v>0</v>
      </c>
      <c r="C145" s="117">
        <f>'Initial Client Information'!C145</f>
        <v>0</v>
      </c>
      <c r="D145" s="118">
        <f>'Initial Client Information'!D145</f>
        <v>0</v>
      </c>
      <c r="E145" s="130">
        <f>'Initial Client Information'!E145</f>
        <v>0</v>
      </c>
      <c r="F145" s="140"/>
      <c r="G145" s="136"/>
      <c r="H145" s="136"/>
      <c r="I145" s="142"/>
      <c r="J145" s="176">
        <f>'Discharge Information'!F145</f>
        <v>0</v>
      </c>
      <c r="K145" s="87"/>
    </row>
    <row r="146" spans="1:11" ht="60" customHeight="1" x14ac:dyDescent="0.25">
      <c r="A146" s="1">
        <f t="shared" si="2"/>
        <v>134</v>
      </c>
      <c r="B146" s="116">
        <f>'Initial Client Information'!B146</f>
        <v>0</v>
      </c>
      <c r="C146" s="117">
        <f>'Initial Client Information'!C146</f>
        <v>0</v>
      </c>
      <c r="D146" s="118">
        <f>'Initial Client Information'!D146</f>
        <v>0</v>
      </c>
      <c r="E146" s="130">
        <f>'Initial Client Information'!E146</f>
        <v>0</v>
      </c>
      <c r="F146" s="140"/>
      <c r="G146" s="136"/>
      <c r="H146" s="136"/>
      <c r="I146" s="142"/>
      <c r="J146" s="176">
        <f>'Discharge Information'!F146</f>
        <v>0</v>
      </c>
      <c r="K146" s="87"/>
    </row>
    <row r="147" spans="1:11" ht="60" customHeight="1" x14ac:dyDescent="0.25">
      <c r="A147" s="1">
        <f t="shared" si="2"/>
        <v>135</v>
      </c>
      <c r="B147" s="116">
        <f>'Initial Client Information'!B147</f>
        <v>0</v>
      </c>
      <c r="C147" s="117">
        <f>'Initial Client Information'!C147</f>
        <v>0</v>
      </c>
      <c r="D147" s="118">
        <f>'Initial Client Information'!D147</f>
        <v>0</v>
      </c>
      <c r="E147" s="130">
        <f>'Initial Client Information'!E147</f>
        <v>0</v>
      </c>
      <c r="F147" s="140"/>
      <c r="G147" s="136"/>
      <c r="H147" s="136"/>
      <c r="I147" s="142"/>
      <c r="J147" s="176">
        <f>'Discharge Information'!F147</f>
        <v>0</v>
      </c>
      <c r="K147" s="87"/>
    </row>
    <row r="148" spans="1:11" ht="60" customHeight="1" x14ac:dyDescent="0.25">
      <c r="A148" s="1">
        <f t="shared" si="2"/>
        <v>136</v>
      </c>
      <c r="B148" s="116">
        <f>'Initial Client Information'!B148</f>
        <v>0</v>
      </c>
      <c r="C148" s="117">
        <f>'Initial Client Information'!C148</f>
        <v>0</v>
      </c>
      <c r="D148" s="118">
        <f>'Initial Client Information'!D148</f>
        <v>0</v>
      </c>
      <c r="E148" s="130">
        <f>'Initial Client Information'!E148</f>
        <v>0</v>
      </c>
      <c r="F148" s="140"/>
      <c r="G148" s="136"/>
      <c r="H148" s="136"/>
      <c r="I148" s="142"/>
      <c r="J148" s="176">
        <f>'Discharge Information'!F148</f>
        <v>0</v>
      </c>
      <c r="K148" s="87"/>
    </row>
    <row r="149" spans="1:11" ht="60" customHeight="1" x14ac:dyDescent="0.25">
      <c r="A149" s="1">
        <f t="shared" si="2"/>
        <v>137</v>
      </c>
      <c r="B149" s="116">
        <f>'Initial Client Information'!B149</f>
        <v>0</v>
      </c>
      <c r="C149" s="117">
        <f>'Initial Client Information'!C149</f>
        <v>0</v>
      </c>
      <c r="D149" s="118">
        <f>'Initial Client Information'!D149</f>
        <v>0</v>
      </c>
      <c r="E149" s="130">
        <f>'Initial Client Information'!E149</f>
        <v>0</v>
      </c>
      <c r="F149" s="140"/>
      <c r="G149" s="136"/>
      <c r="H149" s="136"/>
      <c r="I149" s="142"/>
      <c r="J149" s="176">
        <f>'Discharge Information'!F149</f>
        <v>0</v>
      </c>
      <c r="K149" s="87"/>
    </row>
    <row r="150" spans="1:11" ht="60" customHeight="1" x14ac:dyDescent="0.25">
      <c r="A150" s="1">
        <f t="shared" si="2"/>
        <v>138</v>
      </c>
      <c r="B150" s="116">
        <f>'Initial Client Information'!B150</f>
        <v>0</v>
      </c>
      <c r="C150" s="117">
        <f>'Initial Client Information'!C150</f>
        <v>0</v>
      </c>
      <c r="D150" s="118">
        <f>'Initial Client Information'!D150</f>
        <v>0</v>
      </c>
      <c r="E150" s="130">
        <f>'Initial Client Information'!E150</f>
        <v>0</v>
      </c>
      <c r="F150" s="140"/>
      <c r="G150" s="136"/>
      <c r="H150" s="136"/>
      <c r="I150" s="142"/>
      <c r="J150" s="176">
        <f>'Discharge Information'!F150</f>
        <v>0</v>
      </c>
      <c r="K150" s="87"/>
    </row>
    <row r="151" spans="1:11" ht="60" customHeight="1" x14ac:dyDescent="0.25">
      <c r="A151" s="1">
        <f t="shared" si="2"/>
        <v>139</v>
      </c>
      <c r="B151" s="116">
        <f>'Initial Client Information'!B151</f>
        <v>0</v>
      </c>
      <c r="C151" s="117">
        <f>'Initial Client Information'!C151</f>
        <v>0</v>
      </c>
      <c r="D151" s="118">
        <f>'Initial Client Information'!D151</f>
        <v>0</v>
      </c>
      <c r="E151" s="130">
        <f>'Initial Client Information'!E151</f>
        <v>0</v>
      </c>
      <c r="F151" s="140"/>
      <c r="G151" s="136"/>
      <c r="H151" s="136"/>
      <c r="I151" s="142"/>
      <c r="J151" s="176">
        <f>'Discharge Information'!F151</f>
        <v>0</v>
      </c>
      <c r="K151" s="87"/>
    </row>
    <row r="152" spans="1:11" ht="60" customHeight="1" x14ac:dyDescent="0.25">
      <c r="A152" s="1">
        <f t="shared" si="2"/>
        <v>140</v>
      </c>
      <c r="B152" s="116">
        <f>'Initial Client Information'!B152</f>
        <v>0</v>
      </c>
      <c r="C152" s="117">
        <f>'Initial Client Information'!C152</f>
        <v>0</v>
      </c>
      <c r="D152" s="118">
        <f>'Initial Client Information'!D152</f>
        <v>0</v>
      </c>
      <c r="E152" s="130">
        <f>'Initial Client Information'!E152</f>
        <v>0</v>
      </c>
      <c r="F152" s="140"/>
      <c r="G152" s="136"/>
      <c r="H152" s="136"/>
      <c r="I152" s="142"/>
      <c r="J152" s="176">
        <f>'Discharge Information'!F152</f>
        <v>0</v>
      </c>
      <c r="K152" s="87"/>
    </row>
    <row r="153" spans="1:11" ht="60" customHeight="1" x14ac:dyDescent="0.25">
      <c r="A153" s="1">
        <f t="shared" si="2"/>
        <v>141</v>
      </c>
      <c r="B153" s="116">
        <f>'Initial Client Information'!B153</f>
        <v>0</v>
      </c>
      <c r="C153" s="117">
        <f>'Initial Client Information'!C153</f>
        <v>0</v>
      </c>
      <c r="D153" s="118">
        <f>'Initial Client Information'!D153</f>
        <v>0</v>
      </c>
      <c r="E153" s="130">
        <f>'Initial Client Information'!E153</f>
        <v>0</v>
      </c>
      <c r="F153" s="140"/>
      <c r="G153" s="136"/>
      <c r="H153" s="136"/>
      <c r="I153" s="142"/>
      <c r="J153" s="176">
        <f>'Discharge Information'!F153</f>
        <v>0</v>
      </c>
      <c r="K153" s="87"/>
    </row>
    <row r="154" spans="1:11" ht="60" customHeight="1" x14ac:dyDescent="0.25">
      <c r="A154" s="1">
        <f t="shared" si="2"/>
        <v>142</v>
      </c>
      <c r="B154" s="116">
        <f>'Initial Client Information'!B154</f>
        <v>0</v>
      </c>
      <c r="C154" s="117">
        <f>'Initial Client Information'!C154</f>
        <v>0</v>
      </c>
      <c r="D154" s="118">
        <f>'Initial Client Information'!D154</f>
        <v>0</v>
      </c>
      <c r="E154" s="130">
        <f>'Initial Client Information'!E154</f>
        <v>0</v>
      </c>
      <c r="F154" s="140"/>
      <c r="G154" s="136"/>
      <c r="H154" s="136"/>
      <c r="I154" s="142"/>
      <c r="J154" s="176">
        <f>'Discharge Information'!F154</f>
        <v>0</v>
      </c>
      <c r="K154" s="87"/>
    </row>
    <row r="155" spans="1:11" ht="60" customHeight="1" x14ac:dyDescent="0.25">
      <c r="A155" s="1">
        <f t="shared" si="2"/>
        <v>143</v>
      </c>
      <c r="B155" s="116">
        <f>'Initial Client Information'!B155</f>
        <v>0</v>
      </c>
      <c r="C155" s="117">
        <f>'Initial Client Information'!C155</f>
        <v>0</v>
      </c>
      <c r="D155" s="118">
        <f>'Initial Client Information'!D155</f>
        <v>0</v>
      </c>
      <c r="E155" s="130">
        <f>'Initial Client Information'!E155</f>
        <v>0</v>
      </c>
      <c r="F155" s="140"/>
      <c r="G155" s="136"/>
      <c r="H155" s="136"/>
      <c r="I155" s="142"/>
      <c r="J155" s="176">
        <f>'Discharge Information'!F155</f>
        <v>0</v>
      </c>
      <c r="K155" s="87"/>
    </row>
    <row r="156" spans="1:11" ht="60" customHeight="1" x14ac:dyDescent="0.25">
      <c r="A156" s="1">
        <f t="shared" si="2"/>
        <v>144</v>
      </c>
      <c r="B156" s="116">
        <f>'Initial Client Information'!B156</f>
        <v>0</v>
      </c>
      <c r="C156" s="117">
        <f>'Initial Client Information'!C156</f>
        <v>0</v>
      </c>
      <c r="D156" s="118">
        <f>'Initial Client Information'!D156</f>
        <v>0</v>
      </c>
      <c r="E156" s="130">
        <f>'Initial Client Information'!E156</f>
        <v>0</v>
      </c>
      <c r="F156" s="140"/>
      <c r="G156" s="136"/>
      <c r="H156" s="136"/>
      <c r="I156" s="142"/>
      <c r="J156" s="176">
        <f>'Discharge Information'!F156</f>
        <v>0</v>
      </c>
      <c r="K156" s="87"/>
    </row>
    <row r="157" spans="1:11" ht="60" customHeight="1" x14ac:dyDescent="0.25">
      <c r="A157" s="1">
        <f t="shared" si="2"/>
        <v>145</v>
      </c>
      <c r="B157" s="116">
        <f>'Initial Client Information'!B157</f>
        <v>0</v>
      </c>
      <c r="C157" s="117">
        <f>'Initial Client Information'!C157</f>
        <v>0</v>
      </c>
      <c r="D157" s="118">
        <f>'Initial Client Information'!D157</f>
        <v>0</v>
      </c>
      <c r="E157" s="130">
        <f>'Initial Client Information'!E157</f>
        <v>0</v>
      </c>
      <c r="F157" s="140"/>
      <c r="G157" s="136"/>
      <c r="H157" s="136"/>
      <c r="I157" s="142"/>
      <c r="J157" s="176">
        <f>'Discharge Information'!F157</f>
        <v>0</v>
      </c>
      <c r="K157" s="87"/>
    </row>
    <row r="158" spans="1:11" ht="60" customHeight="1" x14ac:dyDescent="0.25">
      <c r="A158" s="1">
        <f t="shared" si="2"/>
        <v>146</v>
      </c>
      <c r="B158" s="116">
        <f>'Initial Client Information'!B158</f>
        <v>0</v>
      </c>
      <c r="C158" s="117">
        <f>'Initial Client Information'!C158</f>
        <v>0</v>
      </c>
      <c r="D158" s="118">
        <f>'Initial Client Information'!D158</f>
        <v>0</v>
      </c>
      <c r="E158" s="130">
        <f>'Initial Client Information'!E158</f>
        <v>0</v>
      </c>
      <c r="F158" s="140"/>
      <c r="G158" s="136"/>
      <c r="H158" s="136"/>
      <c r="I158" s="142"/>
      <c r="J158" s="176">
        <f>'Discharge Information'!F158</f>
        <v>0</v>
      </c>
      <c r="K158" s="87"/>
    </row>
    <row r="159" spans="1:11" ht="60" customHeight="1" x14ac:dyDescent="0.25">
      <c r="A159" s="1">
        <f t="shared" si="2"/>
        <v>147</v>
      </c>
      <c r="B159" s="116">
        <f>'Initial Client Information'!B159</f>
        <v>0</v>
      </c>
      <c r="C159" s="117">
        <f>'Initial Client Information'!C159</f>
        <v>0</v>
      </c>
      <c r="D159" s="118">
        <f>'Initial Client Information'!D159</f>
        <v>0</v>
      </c>
      <c r="E159" s="130">
        <f>'Initial Client Information'!E159</f>
        <v>0</v>
      </c>
      <c r="F159" s="140"/>
      <c r="G159" s="136"/>
      <c r="H159" s="136"/>
      <c r="I159" s="142"/>
      <c r="J159" s="176">
        <f>'Discharge Information'!F159</f>
        <v>0</v>
      </c>
      <c r="K159" s="87"/>
    </row>
    <row r="160" spans="1:11" ht="60" customHeight="1" x14ac:dyDescent="0.25">
      <c r="A160" s="1">
        <f t="shared" si="2"/>
        <v>148</v>
      </c>
      <c r="B160" s="116">
        <f>'Initial Client Information'!B160</f>
        <v>0</v>
      </c>
      <c r="C160" s="117">
        <f>'Initial Client Information'!C160</f>
        <v>0</v>
      </c>
      <c r="D160" s="118">
        <f>'Initial Client Information'!D160</f>
        <v>0</v>
      </c>
      <c r="E160" s="130">
        <f>'Initial Client Information'!E160</f>
        <v>0</v>
      </c>
      <c r="F160" s="140"/>
      <c r="G160" s="136"/>
      <c r="H160" s="136"/>
      <c r="I160" s="142"/>
      <c r="J160" s="176">
        <f>'Discharge Information'!F160</f>
        <v>0</v>
      </c>
      <c r="K160" s="87"/>
    </row>
    <row r="161" spans="1:11" ht="60" customHeight="1" x14ac:dyDescent="0.25">
      <c r="A161" s="1">
        <f t="shared" si="2"/>
        <v>149</v>
      </c>
      <c r="B161" s="116">
        <f>'Initial Client Information'!B161</f>
        <v>0</v>
      </c>
      <c r="C161" s="117">
        <f>'Initial Client Information'!C161</f>
        <v>0</v>
      </c>
      <c r="D161" s="118">
        <f>'Initial Client Information'!D161</f>
        <v>0</v>
      </c>
      <c r="E161" s="130">
        <f>'Initial Client Information'!E161</f>
        <v>0</v>
      </c>
      <c r="F161" s="140"/>
      <c r="G161" s="136"/>
      <c r="H161" s="136"/>
      <c r="I161" s="142"/>
      <c r="J161" s="176">
        <f>'Discharge Information'!F161</f>
        <v>0</v>
      </c>
      <c r="K161" s="87"/>
    </row>
    <row r="162" spans="1:11" ht="60" customHeight="1" x14ac:dyDescent="0.25">
      <c r="A162" s="1">
        <f t="shared" si="2"/>
        <v>150</v>
      </c>
      <c r="B162" s="116">
        <f>'Initial Client Information'!B162</f>
        <v>0</v>
      </c>
      <c r="C162" s="117">
        <f>'Initial Client Information'!C162</f>
        <v>0</v>
      </c>
      <c r="D162" s="118">
        <f>'Initial Client Information'!D162</f>
        <v>0</v>
      </c>
      <c r="E162" s="130">
        <f>'Initial Client Information'!E162</f>
        <v>0</v>
      </c>
      <c r="F162" s="140"/>
      <c r="G162" s="136"/>
      <c r="H162" s="136"/>
      <c r="I162" s="142"/>
      <c r="J162" s="176">
        <f>'Discharge Information'!F162</f>
        <v>0</v>
      </c>
      <c r="K162" s="87"/>
    </row>
    <row r="163" spans="1:11" ht="60" customHeight="1" x14ac:dyDescent="0.25">
      <c r="A163" s="1">
        <f t="shared" si="2"/>
        <v>151</v>
      </c>
      <c r="B163" s="116">
        <f>'Initial Client Information'!B163</f>
        <v>0</v>
      </c>
      <c r="C163" s="117">
        <f>'Initial Client Information'!C163</f>
        <v>0</v>
      </c>
      <c r="D163" s="118">
        <f>'Initial Client Information'!D163</f>
        <v>0</v>
      </c>
      <c r="E163" s="130">
        <f>'Initial Client Information'!E163</f>
        <v>0</v>
      </c>
      <c r="F163" s="140"/>
      <c r="G163" s="136"/>
      <c r="H163" s="136"/>
      <c r="I163" s="142"/>
      <c r="J163" s="176">
        <f>'Discharge Information'!F163</f>
        <v>0</v>
      </c>
      <c r="K163" s="87"/>
    </row>
    <row r="164" spans="1:11" ht="60" customHeight="1" x14ac:dyDescent="0.25">
      <c r="A164" s="1">
        <f t="shared" si="2"/>
        <v>152</v>
      </c>
      <c r="B164" s="116">
        <f>'Initial Client Information'!B164</f>
        <v>0</v>
      </c>
      <c r="C164" s="117">
        <f>'Initial Client Information'!C164</f>
        <v>0</v>
      </c>
      <c r="D164" s="118">
        <f>'Initial Client Information'!D164</f>
        <v>0</v>
      </c>
      <c r="E164" s="130">
        <f>'Initial Client Information'!E164</f>
        <v>0</v>
      </c>
      <c r="F164" s="140"/>
      <c r="G164" s="136"/>
      <c r="H164" s="136"/>
      <c r="I164" s="142"/>
      <c r="J164" s="176">
        <f>'Discharge Information'!F164</f>
        <v>0</v>
      </c>
      <c r="K164" s="87"/>
    </row>
    <row r="165" spans="1:11" ht="60" customHeight="1" x14ac:dyDescent="0.25">
      <c r="A165" s="1">
        <f t="shared" si="2"/>
        <v>153</v>
      </c>
      <c r="B165" s="116">
        <f>'Initial Client Information'!B165</f>
        <v>0</v>
      </c>
      <c r="C165" s="117">
        <f>'Initial Client Information'!C165</f>
        <v>0</v>
      </c>
      <c r="D165" s="118">
        <f>'Initial Client Information'!D165</f>
        <v>0</v>
      </c>
      <c r="E165" s="130">
        <f>'Initial Client Information'!E165</f>
        <v>0</v>
      </c>
      <c r="F165" s="140"/>
      <c r="G165" s="136"/>
      <c r="H165" s="136"/>
      <c r="I165" s="142"/>
      <c r="J165" s="176">
        <f>'Discharge Information'!F165</f>
        <v>0</v>
      </c>
      <c r="K165" s="87"/>
    </row>
    <row r="166" spans="1:11" ht="60" customHeight="1" x14ac:dyDescent="0.25">
      <c r="A166" s="1">
        <f t="shared" si="2"/>
        <v>154</v>
      </c>
      <c r="B166" s="116">
        <f>'Initial Client Information'!B166</f>
        <v>0</v>
      </c>
      <c r="C166" s="117">
        <f>'Initial Client Information'!C166</f>
        <v>0</v>
      </c>
      <c r="D166" s="118">
        <f>'Initial Client Information'!D166</f>
        <v>0</v>
      </c>
      <c r="E166" s="130">
        <f>'Initial Client Information'!E166</f>
        <v>0</v>
      </c>
      <c r="F166" s="140"/>
      <c r="G166" s="136"/>
      <c r="H166" s="136"/>
      <c r="I166" s="142"/>
      <c r="J166" s="176">
        <f>'Discharge Information'!F166</f>
        <v>0</v>
      </c>
      <c r="K166" s="87"/>
    </row>
    <row r="167" spans="1:11" ht="60" customHeight="1" x14ac:dyDescent="0.25">
      <c r="A167" s="1">
        <f t="shared" si="2"/>
        <v>155</v>
      </c>
      <c r="B167" s="116">
        <f>'Initial Client Information'!B167</f>
        <v>0</v>
      </c>
      <c r="C167" s="117">
        <f>'Initial Client Information'!C167</f>
        <v>0</v>
      </c>
      <c r="D167" s="118">
        <f>'Initial Client Information'!D167</f>
        <v>0</v>
      </c>
      <c r="E167" s="130">
        <f>'Initial Client Information'!E167</f>
        <v>0</v>
      </c>
      <c r="F167" s="140"/>
      <c r="G167" s="136"/>
      <c r="H167" s="136"/>
      <c r="I167" s="142"/>
      <c r="J167" s="176">
        <f>'Discharge Information'!F167</f>
        <v>0</v>
      </c>
      <c r="K167" s="87"/>
    </row>
    <row r="168" spans="1:11" ht="60" customHeight="1" x14ac:dyDescent="0.25">
      <c r="A168" s="1">
        <f t="shared" si="2"/>
        <v>156</v>
      </c>
      <c r="B168" s="116">
        <f>'Initial Client Information'!B168</f>
        <v>0</v>
      </c>
      <c r="C168" s="117">
        <f>'Initial Client Information'!C168</f>
        <v>0</v>
      </c>
      <c r="D168" s="118">
        <f>'Initial Client Information'!D168</f>
        <v>0</v>
      </c>
      <c r="E168" s="130">
        <f>'Initial Client Information'!E168</f>
        <v>0</v>
      </c>
      <c r="F168" s="140"/>
      <c r="G168" s="136"/>
      <c r="H168" s="136"/>
      <c r="I168" s="142"/>
      <c r="J168" s="176">
        <f>'Discharge Information'!F168</f>
        <v>0</v>
      </c>
      <c r="K168" s="87"/>
    </row>
    <row r="169" spans="1:11" ht="60" customHeight="1" x14ac:dyDescent="0.25">
      <c r="A169" s="1">
        <f t="shared" si="2"/>
        <v>157</v>
      </c>
      <c r="B169" s="116">
        <f>'Initial Client Information'!B169</f>
        <v>0</v>
      </c>
      <c r="C169" s="117">
        <f>'Initial Client Information'!C169</f>
        <v>0</v>
      </c>
      <c r="D169" s="118">
        <f>'Initial Client Information'!D169</f>
        <v>0</v>
      </c>
      <c r="E169" s="130">
        <f>'Initial Client Information'!E169</f>
        <v>0</v>
      </c>
      <c r="F169" s="140"/>
      <c r="G169" s="136"/>
      <c r="H169" s="136"/>
      <c r="I169" s="142"/>
      <c r="J169" s="176">
        <f>'Discharge Information'!F169</f>
        <v>0</v>
      </c>
      <c r="K169" s="87"/>
    </row>
    <row r="170" spans="1:11" ht="60" customHeight="1" x14ac:dyDescent="0.25">
      <c r="A170" s="1">
        <f t="shared" si="2"/>
        <v>158</v>
      </c>
      <c r="B170" s="116">
        <f>'Initial Client Information'!B170</f>
        <v>0</v>
      </c>
      <c r="C170" s="117">
        <f>'Initial Client Information'!C170</f>
        <v>0</v>
      </c>
      <c r="D170" s="118">
        <f>'Initial Client Information'!D170</f>
        <v>0</v>
      </c>
      <c r="E170" s="130">
        <f>'Initial Client Information'!E170</f>
        <v>0</v>
      </c>
      <c r="F170" s="140"/>
      <c r="G170" s="136"/>
      <c r="H170" s="136"/>
      <c r="I170" s="142"/>
      <c r="J170" s="176">
        <f>'Discharge Information'!F170</f>
        <v>0</v>
      </c>
      <c r="K170" s="87"/>
    </row>
    <row r="171" spans="1:11" ht="60" customHeight="1" x14ac:dyDescent="0.25">
      <c r="A171" s="1">
        <f t="shared" si="2"/>
        <v>159</v>
      </c>
      <c r="B171" s="116">
        <f>'Initial Client Information'!B171</f>
        <v>0</v>
      </c>
      <c r="C171" s="117">
        <f>'Initial Client Information'!C171</f>
        <v>0</v>
      </c>
      <c r="D171" s="118">
        <f>'Initial Client Information'!D171</f>
        <v>0</v>
      </c>
      <c r="E171" s="130">
        <f>'Initial Client Information'!E171</f>
        <v>0</v>
      </c>
      <c r="F171" s="140"/>
      <c r="G171" s="136"/>
      <c r="H171" s="136"/>
      <c r="I171" s="142"/>
      <c r="J171" s="176">
        <f>'Discharge Information'!F171</f>
        <v>0</v>
      </c>
      <c r="K171" s="87"/>
    </row>
    <row r="172" spans="1:11" ht="60" customHeight="1" x14ac:dyDescent="0.25">
      <c r="A172" s="1">
        <f t="shared" si="2"/>
        <v>160</v>
      </c>
      <c r="B172" s="116">
        <f>'Initial Client Information'!B172</f>
        <v>0</v>
      </c>
      <c r="C172" s="117">
        <f>'Initial Client Information'!C172</f>
        <v>0</v>
      </c>
      <c r="D172" s="118">
        <f>'Initial Client Information'!D172</f>
        <v>0</v>
      </c>
      <c r="E172" s="130">
        <f>'Initial Client Information'!E172</f>
        <v>0</v>
      </c>
      <c r="F172" s="140"/>
      <c r="G172" s="136"/>
      <c r="H172" s="136"/>
      <c r="I172" s="142"/>
      <c r="J172" s="176">
        <f>'Discharge Information'!F172</f>
        <v>0</v>
      </c>
      <c r="K172" s="87"/>
    </row>
    <row r="173" spans="1:11" ht="60" customHeight="1" x14ac:dyDescent="0.25">
      <c r="A173" s="1">
        <f t="shared" si="2"/>
        <v>161</v>
      </c>
      <c r="B173" s="116">
        <f>'Initial Client Information'!B173</f>
        <v>0</v>
      </c>
      <c r="C173" s="117">
        <f>'Initial Client Information'!C173</f>
        <v>0</v>
      </c>
      <c r="D173" s="118">
        <f>'Initial Client Information'!D173</f>
        <v>0</v>
      </c>
      <c r="E173" s="130">
        <f>'Initial Client Information'!E173</f>
        <v>0</v>
      </c>
      <c r="F173" s="140"/>
      <c r="G173" s="136"/>
      <c r="H173" s="136"/>
      <c r="I173" s="142"/>
      <c r="J173" s="176">
        <f>'Discharge Information'!F173</f>
        <v>0</v>
      </c>
      <c r="K173" s="87"/>
    </row>
    <row r="174" spans="1:11" ht="60" customHeight="1" x14ac:dyDescent="0.25">
      <c r="A174" s="1">
        <f t="shared" si="2"/>
        <v>162</v>
      </c>
      <c r="B174" s="116">
        <f>'Initial Client Information'!B174</f>
        <v>0</v>
      </c>
      <c r="C174" s="117">
        <f>'Initial Client Information'!C174</f>
        <v>0</v>
      </c>
      <c r="D174" s="118">
        <f>'Initial Client Information'!D174</f>
        <v>0</v>
      </c>
      <c r="E174" s="130">
        <f>'Initial Client Information'!E174</f>
        <v>0</v>
      </c>
      <c r="F174" s="140"/>
      <c r="G174" s="136"/>
      <c r="H174" s="136"/>
      <c r="I174" s="142"/>
      <c r="J174" s="176">
        <f>'Discharge Information'!F174</f>
        <v>0</v>
      </c>
      <c r="K174" s="87"/>
    </row>
    <row r="175" spans="1:11" ht="60" customHeight="1" x14ac:dyDescent="0.25">
      <c r="A175" s="1">
        <f t="shared" si="2"/>
        <v>163</v>
      </c>
      <c r="B175" s="116">
        <f>'Initial Client Information'!B175</f>
        <v>0</v>
      </c>
      <c r="C175" s="117">
        <f>'Initial Client Information'!C175</f>
        <v>0</v>
      </c>
      <c r="D175" s="118">
        <f>'Initial Client Information'!D175</f>
        <v>0</v>
      </c>
      <c r="E175" s="130">
        <f>'Initial Client Information'!E175</f>
        <v>0</v>
      </c>
      <c r="F175" s="140"/>
      <c r="G175" s="136"/>
      <c r="H175" s="136"/>
      <c r="I175" s="142"/>
      <c r="J175" s="176">
        <f>'Discharge Information'!F175</f>
        <v>0</v>
      </c>
      <c r="K175" s="87"/>
    </row>
    <row r="176" spans="1:11" ht="60" customHeight="1" x14ac:dyDescent="0.25">
      <c r="A176" s="1">
        <f t="shared" si="2"/>
        <v>164</v>
      </c>
      <c r="B176" s="116">
        <f>'Initial Client Information'!B176</f>
        <v>0</v>
      </c>
      <c r="C176" s="117">
        <f>'Initial Client Information'!C176</f>
        <v>0</v>
      </c>
      <c r="D176" s="118">
        <f>'Initial Client Information'!D176</f>
        <v>0</v>
      </c>
      <c r="E176" s="130">
        <f>'Initial Client Information'!E176</f>
        <v>0</v>
      </c>
      <c r="F176" s="140"/>
      <c r="G176" s="136"/>
      <c r="H176" s="136"/>
      <c r="I176" s="142"/>
      <c r="J176" s="176">
        <f>'Discharge Information'!F176</f>
        <v>0</v>
      </c>
      <c r="K176" s="87"/>
    </row>
    <row r="177" spans="1:11" ht="60" customHeight="1" x14ac:dyDescent="0.25">
      <c r="A177" s="1">
        <f t="shared" si="2"/>
        <v>165</v>
      </c>
      <c r="B177" s="116">
        <f>'Initial Client Information'!B177</f>
        <v>0</v>
      </c>
      <c r="C177" s="117">
        <f>'Initial Client Information'!C177</f>
        <v>0</v>
      </c>
      <c r="D177" s="118">
        <f>'Initial Client Information'!D177</f>
        <v>0</v>
      </c>
      <c r="E177" s="130">
        <f>'Initial Client Information'!E177</f>
        <v>0</v>
      </c>
      <c r="F177" s="140"/>
      <c r="G177" s="136"/>
      <c r="H177" s="136"/>
      <c r="I177" s="142"/>
      <c r="J177" s="176">
        <f>'Discharge Information'!F177</f>
        <v>0</v>
      </c>
      <c r="K177" s="87"/>
    </row>
    <row r="178" spans="1:11" ht="60" customHeight="1" x14ac:dyDescent="0.25">
      <c r="A178" s="1">
        <f t="shared" si="2"/>
        <v>166</v>
      </c>
      <c r="B178" s="116">
        <f>'Initial Client Information'!B178</f>
        <v>0</v>
      </c>
      <c r="C178" s="117">
        <f>'Initial Client Information'!C178</f>
        <v>0</v>
      </c>
      <c r="D178" s="118">
        <f>'Initial Client Information'!D178</f>
        <v>0</v>
      </c>
      <c r="E178" s="130">
        <f>'Initial Client Information'!E178</f>
        <v>0</v>
      </c>
      <c r="F178" s="140"/>
      <c r="G178" s="136"/>
      <c r="H178" s="136"/>
      <c r="I178" s="142"/>
      <c r="J178" s="176">
        <f>'Discharge Information'!F178</f>
        <v>0</v>
      </c>
      <c r="K178" s="87"/>
    </row>
    <row r="179" spans="1:11" ht="60" customHeight="1" x14ac:dyDescent="0.25">
      <c r="A179" s="1">
        <f t="shared" si="2"/>
        <v>167</v>
      </c>
      <c r="B179" s="116">
        <f>'Initial Client Information'!B179</f>
        <v>0</v>
      </c>
      <c r="C179" s="117">
        <f>'Initial Client Information'!C179</f>
        <v>0</v>
      </c>
      <c r="D179" s="118">
        <f>'Initial Client Information'!D179</f>
        <v>0</v>
      </c>
      <c r="E179" s="130">
        <f>'Initial Client Information'!E179</f>
        <v>0</v>
      </c>
      <c r="F179" s="140"/>
      <c r="G179" s="136"/>
      <c r="H179" s="136"/>
      <c r="I179" s="142"/>
      <c r="J179" s="176">
        <f>'Discharge Information'!F179</f>
        <v>0</v>
      </c>
      <c r="K179" s="87"/>
    </row>
    <row r="180" spans="1:11" ht="60" customHeight="1" x14ac:dyDescent="0.25">
      <c r="A180" s="1">
        <f t="shared" si="2"/>
        <v>168</v>
      </c>
      <c r="B180" s="116">
        <f>'Initial Client Information'!B180</f>
        <v>0</v>
      </c>
      <c r="C180" s="117">
        <f>'Initial Client Information'!C180</f>
        <v>0</v>
      </c>
      <c r="D180" s="118">
        <f>'Initial Client Information'!D180</f>
        <v>0</v>
      </c>
      <c r="E180" s="130">
        <f>'Initial Client Information'!E180</f>
        <v>0</v>
      </c>
      <c r="F180" s="140"/>
      <c r="G180" s="136"/>
      <c r="H180" s="136"/>
      <c r="I180" s="142"/>
      <c r="J180" s="176">
        <f>'Discharge Information'!F180</f>
        <v>0</v>
      </c>
      <c r="K180" s="87"/>
    </row>
    <row r="181" spans="1:11" ht="60" customHeight="1" x14ac:dyDescent="0.25">
      <c r="A181" s="1">
        <f t="shared" si="2"/>
        <v>169</v>
      </c>
      <c r="B181" s="116">
        <f>'Initial Client Information'!B181</f>
        <v>0</v>
      </c>
      <c r="C181" s="117">
        <f>'Initial Client Information'!C181</f>
        <v>0</v>
      </c>
      <c r="D181" s="118">
        <f>'Initial Client Information'!D181</f>
        <v>0</v>
      </c>
      <c r="E181" s="130">
        <f>'Initial Client Information'!E181</f>
        <v>0</v>
      </c>
      <c r="F181" s="140"/>
      <c r="G181" s="136"/>
      <c r="H181" s="136"/>
      <c r="I181" s="142"/>
      <c r="J181" s="176">
        <f>'Discharge Information'!F181</f>
        <v>0</v>
      </c>
      <c r="K181" s="87"/>
    </row>
    <row r="182" spans="1:11" ht="60" customHeight="1" x14ac:dyDescent="0.25">
      <c r="A182" s="1">
        <f t="shared" si="2"/>
        <v>170</v>
      </c>
      <c r="B182" s="116">
        <f>'Initial Client Information'!B182</f>
        <v>0</v>
      </c>
      <c r="C182" s="117">
        <f>'Initial Client Information'!C182</f>
        <v>0</v>
      </c>
      <c r="D182" s="118">
        <f>'Initial Client Information'!D182</f>
        <v>0</v>
      </c>
      <c r="E182" s="130">
        <f>'Initial Client Information'!E182</f>
        <v>0</v>
      </c>
      <c r="F182" s="140"/>
      <c r="G182" s="136"/>
      <c r="H182" s="136"/>
      <c r="I182" s="142"/>
      <c r="J182" s="176">
        <f>'Discharge Information'!F182</f>
        <v>0</v>
      </c>
      <c r="K182" s="87"/>
    </row>
    <row r="183" spans="1:11" ht="60" customHeight="1" x14ac:dyDescent="0.25">
      <c r="A183" s="1">
        <f t="shared" si="2"/>
        <v>171</v>
      </c>
      <c r="B183" s="116">
        <f>'Initial Client Information'!B183</f>
        <v>0</v>
      </c>
      <c r="C183" s="117">
        <f>'Initial Client Information'!C183</f>
        <v>0</v>
      </c>
      <c r="D183" s="118">
        <f>'Initial Client Information'!D183</f>
        <v>0</v>
      </c>
      <c r="E183" s="130">
        <f>'Initial Client Information'!E183</f>
        <v>0</v>
      </c>
      <c r="F183" s="140"/>
      <c r="G183" s="136"/>
      <c r="H183" s="136"/>
      <c r="I183" s="142"/>
      <c r="J183" s="176">
        <f>'Discharge Information'!F183</f>
        <v>0</v>
      </c>
      <c r="K183" s="87"/>
    </row>
    <row r="184" spans="1:11" ht="60" customHeight="1" x14ac:dyDescent="0.25">
      <c r="A184" s="1">
        <f t="shared" si="2"/>
        <v>172</v>
      </c>
      <c r="B184" s="116">
        <f>'Initial Client Information'!B184</f>
        <v>0</v>
      </c>
      <c r="C184" s="117">
        <f>'Initial Client Information'!C184</f>
        <v>0</v>
      </c>
      <c r="D184" s="118">
        <f>'Initial Client Information'!D184</f>
        <v>0</v>
      </c>
      <c r="E184" s="130">
        <f>'Initial Client Information'!E184</f>
        <v>0</v>
      </c>
      <c r="F184" s="140"/>
      <c r="G184" s="136"/>
      <c r="H184" s="136"/>
      <c r="I184" s="142"/>
      <c r="J184" s="176">
        <f>'Discharge Information'!F184</f>
        <v>0</v>
      </c>
      <c r="K184" s="87"/>
    </row>
    <row r="185" spans="1:11" ht="60" customHeight="1" x14ac:dyDescent="0.25">
      <c r="A185" s="1">
        <f t="shared" si="2"/>
        <v>173</v>
      </c>
      <c r="B185" s="116">
        <f>'Initial Client Information'!B185</f>
        <v>0</v>
      </c>
      <c r="C185" s="117">
        <f>'Initial Client Information'!C185</f>
        <v>0</v>
      </c>
      <c r="D185" s="118">
        <f>'Initial Client Information'!D185</f>
        <v>0</v>
      </c>
      <c r="E185" s="130">
        <f>'Initial Client Information'!E185</f>
        <v>0</v>
      </c>
      <c r="F185" s="140"/>
      <c r="G185" s="136"/>
      <c r="H185" s="136"/>
      <c r="I185" s="142"/>
      <c r="J185" s="176">
        <f>'Discharge Information'!F185</f>
        <v>0</v>
      </c>
      <c r="K185" s="87"/>
    </row>
    <row r="186" spans="1:11" ht="60" customHeight="1" x14ac:dyDescent="0.25">
      <c r="A186" s="1">
        <f t="shared" si="2"/>
        <v>174</v>
      </c>
      <c r="B186" s="116">
        <f>'Initial Client Information'!B186</f>
        <v>0</v>
      </c>
      <c r="C186" s="117">
        <f>'Initial Client Information'!C186</f>
        <v>0</v>
      </c>
      <c r="D186" s="118">
        <f>'Initial Client Information'!D186</f>
        <v>0</v>
      </c>
      <c r="E186" s="130">
        <f>'Initial Client Information'!E186</f>
        <v>0</v>
      </c>
      <c r="F186" s="140"/>
      <c r="G186" s="136"/>
      <c r="H186" s="136"/>
      <c r="I186" s="142"/>
      <c r="J186" s="176">
        <f>'Discharge Information'!F186</f>
        <v>0</v>
      </c>
      <c r="K186" s="87"/>
    </row>
    <row r="187" spans="1:11" ht="60" customHeight="1" x14ac:dyDescent="0.25">
      <c r="A187" s="1">
        <f t="shared" si="2"/>
        <v>175</v>
      </c>
      <c r="B187" s="116">
        <f>'Initial Client Information'!B187</f>
        <v>0</v>
      </c>
      <c r="C187" s="117">
        <f>'Initial Client Information'!C187</f>
        <v>0</v>
      </c>
      <c r="D187" s="118">
        <f>'Initial Client Information'!D187</f>
        <v>0</v>
      </c>
      <c r="E187" s="130">
        <f>'Initial Client Information'!E187</f>
        <v>0</v>
      </c>
      <c r="F187" s="140"/>
      <c r="G187" s="136"/>
      <c r="H187" s="136"/>
      <c r="I187" s="142"/>
      <c r="J187" s="176">
        <f>'Discharge Information'!F187</f>
        <v>0</v>
      </c>
      <c r="K187" s="87"/>
    </row>
    <row r="188" spans="1:11" ht="60" customHeight="1" x14ac:dyDescent="0.25">
      <c r="A188" s="1">
        <f t="shared" si="2"/>
        <v>176</v>
      </c>
      <c r="B188" s="116">
        <f>'Initial Client Information'!B188</f>
        <v>0</v>
      </c>
      <c r="C188" s="117">
        <f>'Initial Client Information'!C188</f>
        <v>0</v>
      </c>
      <c r="D188" s="118">
        <f>'Initial Client Information'!D188</f>
        <v>0</v>
      </c>
      <c r="E188" s="130">
        <f>'Initial Client Information'!E188</f>
        <v>0</v>
      </c>
      <c r="F188" s="140"/>
      <c r="G188" s="136"/>
      <c r="H188" s="136"/>
      <c r="I188" s="142"/>
      <c r="J188" s="176">
        <f>'Discharge Information'!F188</f>
        <v>0</v>
      </c>
      <c r="K188" s="87"/>
    </row>
    <row r="189" spans="1:11" ht="60" customHeight="1" x14ac:dyDescent="0.25">
      <c r="A189" s="1">
        <f t="shared" si="2"/>
        <v>177</v>
      </c>
      <c r="B189" s="116">
        <f>'Initial Client Information'!B189</f>
        <v>0</v>
      </c>
      <c r="C189" s="117">
        <f>'Initial Client Information'!C189</f>
        <v>0</v>
      </c>
      <c r="D189" s="118">
        <f>'Initial Client Information'!D189</f>
        <v>0</v>
      </c>
      <c r="E189" s="130">
        <f>'Initial Client Information'!E189</f>
        <v>0</v>
      </c>
      <c r="F189" s="140"/>
      <c r="G189" s="136"/>
      <c r="H189" s="136"/>
      <c r="I189" s="142"/>
      <c r="J189" s="176">
        <f>'Discharge Information'!F189</f>
        <v>0</v>
      </c>
      <c r="K189" s="87"/>
    </row>
    <row r="190" spans="1:11" ht="60" customHeight="1" x14ac:dyDescent="0.25">
      <c r="A190" s="1">
        <f t="shared" si="2"/>
        <v>178</v>
      </c>
      <c r="B190" s="116">
        <f>'Initial Client Information'!B190</f>
        <v>0</v>
      </c>
      <c r="C190" s="117">
        <f>'Initial Client Information'!C190</f>
        <v>0</v>
      </c>
      <c r="D190" s="118">
        <f>'Initial Client Information'!D190</f>
        <v>0</v>
      </c>
      <c r="E190" s="130">
        <f>'Initial Client Information'!E190</f>
        <v>0</v>
      </c>
      <c r="F190" s="140"/>
      <c r="G190" s="136"/>
      <c r="H190" s="136"/>
      <c r="I190" s="142"/>
      <c r="J190" s="176">
        <f>'Discharge Information'!F190</f>
        <v>0</v>
      </c>
      <c r="K190" s="87"/>
    </row>
    <row r="191" spans="1:11" ht="60" customHeight="1" x14ac:dyDescent="0.25">
      <c r="A191" s="1">
        <f t="shared" si="2"/>
        <v>179</v>
      </c>
      <c r="B191" s="116">
        <f>'Initial Client Information'!B191</f>
        <v>0</v>
      </c>
      <c r="C191" s="117">
        <f>'Initial Client Information'!C191</f>
        <v>0</v>
      </c>
      <c r="D191" s="118">
        <f>'Initial Client Information'!D191</f>
        <v>0</v>
      </c>
      <c r="E191" s="130">
        <f>'Initial Client Information'!E191</f>
        <v>0</v>
      </c>
      <c r="F191" s="140"/>
      <c r="G191" s="136"/>
      <c r="H191" s="136"/>
      <c r="I191" s="142"/>
      <c r="J191" s="176">
        <f>'Discharge Information'!F191</f>
        <v>0</v>
      </c>
      <c r="K191" s="87"/>
    </row>
    <row r="192" spans="1:11" ht="60" customHeight="1" x14ac:dyDescent="0.25">
      <c r="A192" s="1">
        <f t="shared" si="2"/>
        <v>180</v>
      </c>
      <c r="B192" s="116">
        <f>'Initial Client Information'!B192</f>
        <v>0</v>
      </c>
      <c r="C192" s="117">
        <f>'Initial Client Information'!C192</f>
        <v>0</v>
      </c>
      <c r="D192" s="118">
        <f>'Initial Client Information'!D192</f>
        <v>0</v>
      </c>
      <c r="E192" s="130">
        <f>'Initial Client Information'!E192</f>
        <v>0</v>
      </c>
      <c r="F192" s="140"/>
      <c r="G192" s="136"/>
      <c r="H192" s="136"/>
      <c r="I192" s="142"/>
      <c r="J192" s="176">
        <f>'Discharge Information'!F192</f>
        <v>0</v>
      </c>
      <c r="K192" s="87"/>
    </row>
    <row r="193" spans="1:11" ht="60" customHeight="1" x14ac:dyDescent="0.25">
      <c r="A193" s="1">
        <f t="shared" si="2"/>
        <v>181</v>
      </c>
      <c r="B193" s="116">
        <f>'Initial Client Information'!B193</f>
        <v>0</v>
      </c>
      <c r="C193" s="117">
        <f>'Initial Client Information'!C193</f>
        <v>0</v>
      </c>
      <c r="D193" s="118">
        <f>'Initial Client Information'!D193</f>
        <v>0</v>
      </c>
      <c r="E193" s="130">
        <f>'Initial Client Information'!E193</f>
        <v>0</v>
      </c>
      <c r="F193" s="140"/>
      <c r="G193" s="136"/>
      <c r="H193" s="136"/>
      <c r="I193" s="142"/>
      <c r="J193" s="176">
        <f>'Discharge Information'!F193</f>
        <v>0</v>
      </c>
      <c r="K193" s="87"/>
    </row>
    <row r="194" spans="1:11" ht="60" customHeight="1" x14ac:dyDescent="0.25">
      <c r="A194" s="1">
        <f t="shared" si="2"/>
        <v>182</v>
      </c>
      <c r="B194" s="116">
        <f>'Initial Client Information'!B194</f>
        <v>0</v>
      </c>
      <c r="C194" s="117">
        <f>'Initial Client Information'!C194</f>
        <v>0</v>
      </c>
      <c r="D194" s="118">
        <f>'Initial Client Information'!D194</f>
        <v>0</v>
      </c>
      <c r="E194" s="130">
        <f>'Initial Client Information'!E194</f>
        <v>0</v>
      </c>
      <c r="F194" s="140"/>
      <c r="G194" s="136"/>
      <c r="H194" s="136"/>
      <c r="I194" s="142"/>
      <c r="J194" s="176">
        <f>'Discharge Information'!F194</f>
        <v>0</v>
      </c>
      <c r="K194" s="87"/>
    </row>
    <row r="195" spans="1:11" ht="60" customHeight="1" x14ac:dyDescent="0.25">
      <c r="A195" s="1">
        <f t="shared" si="2"/>
        <v>183</v>
      </c>
      <c r="B195" s="116">
        <f>'Initial Client Information'!B195</f>
        <v>0</v>
      </c>
      <c r="C195" s="117">
        <f>'Initial Client Information'!C195</f>
        <v>0</v>
      </c>
      <c r="D195" s="118">
        <f>'Initial Client Information'!D195</f>
        <v>0</v>
      </c>
      <c r="E195" s="130">
        <f>'Initial Client Information'!E195</f>
        <v>0</v>
      </c>
      <c r="F195" s="140"/>
      <c r="G195" s="136"/>
      <c r="H195" s="136"/>
      <c r="I195" s="142"/>
      <c r="J195" s="176">
        <f>'Discharge Information'!F195</f>
        <v>0</v>
      </c>
      <c r="K195" s="87"/>
    </row>
    <row r="196" spans="1:11" ht="60" customHeight="1" x14ac:dyDescent="0.25">
      <c r="A196" s="1">
        <f t="shared" si="2"/>
        <v>184</v>
      </c>
      <c r="B196" s="116">
        <f>'Initial Client Information'!B196</f>
        <v>0</v>
      </c>
      <c r="C196" s="117">
        <f>'Initial Client Information'!C196</f>
        <v>0</v>
      </c>
      <c r="D196" s="118">
        <f>'Initial Client Information'!D196</f>
        <v>0</v>
      </c>
      <c r="E196" s="130">
        <f>'Initial Client Information'!E196</f>
        <v>0</v>
      </c>
      <c r="F196" s="140"/>
      <c r="G196" s="136"/>
      <c r="H196" s="136"/>
      <c r="I196" s="142"/>
      <c r="J196" s="176">
        <f>'Discharge Information'!F196</f>
        <v>0</v>
      </c>
      <c r="K196" s="87"/>
    </row>
    <row r="197" spans="1:11" ht="60" customHeight="1" x14ac:dyDescent="0.25">
      <c r="A197" s="1">
        <f t="shared" si="2"/>
        <v>185</v>
      </c>
      <c r="B197" s="116">
        <f>'Initial Client Information'!B197</f>
        <v>0</v>
      </c>
      <c r="C197" s="117">
        <f>'Initial Client Information'!C197</f>
        <v>0</v>
      </c>
      <c r="D197" s="118">
        <f>'Initial Client Information'!D197</f>
        <v>0</v>
      </c>
      <c r="E197" s="130">
        <f>'Initial Client Information'!E197</f>
        <v>0</v>
      </c>
      <c r="F197" s="140"/>
      <c r="G197" s="136"/>
      <c r="H197" s="136"/>
      <c r="I197" s="142"/>
      <c r="J197" s="176">
        <f>'Discharge Information'!F197</f>
        <v>0</v>
      </c>
      <c r="K197" s="87"/>
    </row>
    <row r="198" spans="1:11" ht="60" customHeight="1" x14ac:dyDescent="0.25">
      <c r="A198" s="1">
        <f t="shared" si="2"/>
        <v>186</v>
      </c>
      <c r="B198" s="116">
        <f>'Initial Client Information'!B198</f>
        <v>0</v>
      </c>
      <c r="C198" s="117">
        <f>'Initial Client Information'!C198</f>
        <v>0</v>
      </c>
      <c r="D198" s="118">
        <f>'Initial Client Information'!D198</f>
        <v>0</v>
      </c>
      <c r="E198" s="130">
        <f>'Initial Client Information'!E198</f>
        <v>0</v>
      </c>
      <c r="F198" s="140"/>
      <c r="G198" s="136"/>
      <c r="H198" s="136"/>
      <c r="I198" s="142"/>
      <c r="J198" s="176">
        <f>'Discharge Information'!F198</f>
        <v>0</v>
      </c>
      <c r="K198" s="87"/>
    </row>
    <row r="199" spans="1:11" ht="60" customHeight="1" x14ac:dyDescent="0.25">
      <c r="A199" s="1">
        <f t="shared" si="2"/>
        <v>187</v>
      </c>
      <c r="B199" s="116">
        <f>'Initial Client Information'!B199</f>
        <v>0</v>
      </c>
      <c r="C199" s="117">
        <f>'Initial Client Information'!C199</f>
        <v>0</v>
      </c>
      <c r="D199" s="118">
        <f>'Initial Client Information'!D199</f>
        <v>0</v>
      </c>
      <c r="E199" s="130">
        <f>'Initial Client Information'!E199</f>
        <v>0</v>
      </c>
      <c r="F199" s="140"/>
      <c r="G199" s="136"/>
      <c r="H199" s="136"/>
      <c r="I199" s="142"/>
      <c r="J199" s="176">
        <f>'Discharge Information'!F199</f>
        <v>0</v>
      </c>
      <c r="K199" s="87"/>
    </row>
    <row r="200" spans="1:11" ht="60" customHeight="1" x14ac:dyDescent="0.25">
      <c r="A200" s="1">
        <f t="shared" si="2"/>
        <v>188</v>
      </c>
      <c r="B200" s="116">
        <f>'Initial Client Information'!B200</f>
        <v>0</v>
      </c>
      <c r="C200" s="117">
        <f>'Initial Client Information'!C200</f>
        <v>0</v>
      </c>
      <c r="D200" s="118">
        <f>'Initial Client Information'!D200</f>
        <v>0</v>
      </c>
      <c r="E200" s="130">
        <f>'Initial Client Information'!E200</f>
        <v>0</v>
      </c>
      <c r="F200" s="140"/>
      <c r="G200" s="136"/>
      <c r="H200" s="136"/>
      <c r="I200" s="142"/>
      <c r="J200" s="176">
        <f>'Discharge Information'!F200</f>
        <v>0</v>
      </c>
      <c r="K200" s="87"/>
    </row>
    <row r="201" spans="1:11" ht="60" customHeight="1" x14ac:dyDescent="0.25">
      <c r="A201" s="1">
        <f t="shared" si="2"/>
        <v>189</v>
      </c>
      <c r="B201" s="116">
        <f>'Initial Client Information'!B201</f>
        <v>0</v>
      </c>
      <c r="C201" s="117">
        <f>'Initial Client Information'!C201</f>
        <v>0</v>
      </c>
      <c r="D201" s="118">
        <f>'Initial Client Information'!D201</f>
        <v>0</v>
      </c>
      <c r="E201" s="130">
        <f>'Initial Client Information'!E201</f>
        <v>0</v>
      </c>
      <c r="F201" s="140"/>
      <c r="G201" s="136"/>
      <c r="H201" s="136"/>
      <c r="I201" s="142"/>
      <c r="J201" s="176">
        <f>'Discharge Information'!F201</f>
        <v>0</v>
      </c>
      <c r="K201" s="87"/>
    </row>
    <row r="202" spans="1:11" ht="60" customHeight="1" x14ac:dyDescent="0.25">
      <c r="A202" s="1">
        <f t="shared" si="2"/>
        <v>190</v>
      </c>
      <c r="B202" s="116">
        <f>'Initial Client Information'!B202</f>
        <v>0</v>
      </c>
      <c r="C202" s="117">
        <f>'Initial Client Information'!C202</f>
        <v>0</v>
      </c>
      <c r="D202" s="118">
        <f>'Initial Client Information'!D202</f>
        <v>0</v>
      </c>
      <c r="E202" s="130">
        <f>'Initial Client Information'!E202</f>
        <v>0</v>
      </c>
      <c r="F202" s="140"/>
      <c r="G202" s="136"/>
      <c r="H202" s="136"/>
      <c r="I202" s="142"/>
      <c r="J202" s="176">
        <f>'Discharge Information'!F202</f>
        <v>0</v>
      </c>
      <c r="K202" s="87"/>
    </row>
    <row r="203" spans="1:11" ht="60" customHeight="1" x14ac:dyDescent="0.25">
      <c r="A203" s="1">
        <f t="shared" si="2"/>
        <v>191</v>
      </c>
      <c r="B203" s="116">
        <f>'Initial Client Information'!B203</f>
        <v>0</v>
      </c>
      <c r="C203" s="117">
        <f>'Initial Client Information'!C203</f>
        <v>0</v>
      </c>
      <c r="D203" s="118">
        <f>'Initial Client Information'!D203</f>
        <v>0</v>
      </c>
      <c r="E203" s="130">
        <f>'Initial Client Information'!E203</f>
        <v>0</v>
      </c>
      <c r="F203" s="140"/>
      <c r="G203" s="136"/>
      <c r="H203" s="136"/>
      <c r="I203" s="142"/>
      <c r="J203" s="176">
        <f>'Discharge Information'!F203</f>
        <v>0</v>
      </c>
      <c r="K203" s="87"/>
    </row>
    <row r="204" spans="1:11" ht="60" customHeight="1" x14ac:dyDescent="0.25">
      <c r="A204" s="1">
        <f t="shared" si="2"/>
        <v>192</v>
      </c>
      <c r="B204" s="116">
        <f>'Initial Client Information'!B204</f>
        <v>0</v>
      </c>
      <c r="C204" s="117">
        <f>'Initial Client Information'!C204</f>
        <v>0</v>
      </c>
      <c r="D204" s="118">
        <f>'Initial Client Information'!D204</f>
        <v>0</v>
      </c>
      <c r="E204" s="130">
        <f>'Initial Client Information'!E204</f>
        <v>0</v>
      </c>
      <c r="F204" s="140"/>
      <c r="G204" s="136"/>
      <c r="H204" s="136"/>
      <c r="I204" s="142"/>
      <c r="J204" s="176">
        <f>'Discharge Information'!F204</f>
        <v>0</v>
      </c>
      <c r="K204" s="87"/>
    </row>
    <row r="205" spans="1:11" ht="60" customHeight="1" x14ac:dyDescent="0.25">
      <c r="A205" s="1">
        <f t="shared" si="2"/>
        <v>193</v>
      </c>
      <c r="B205" s="116">
        <f>'Initial Client Information'!B205</f>
        <v>0</v>
      </c>
      <c r="C205" s="117">
        <f>'Initial Client Information'!C205</f>
        <v>0</v>
      </c>
      <c r="D205" s="118">
        <f>'Initial Client Information'!D205</f>
        <v>0</v>
      </c>
      <c r="E205" s="130">
        <f>'Initial Client Information'!E205</f>
        <v>0</v>
      </c>
      <c r="F205" s="140"/>
      <c r="G205" s="136"/>
      <c r="H205" s="136"/>
      <c r="I205" s="142"/>
      <c r="J205" s="176">
        <f>'Discharge Information'!F205</f>
        <v>0</v>
      </c>
      <c r="K205" s="87"/>
    </row>
    <row r="206" spans="1:11" ht="60" customHeight="1" x14ac:dyDescent="0.25">
      <c r="A206" s="1">
        <f t="shared" ref="A206:A269" si="3">ROW(A194)</f>
        <v>194</v>
      </c>
      <c r="B206" s="116">
        <f>'Initial Client Information'!B206</f>
        <v>0</v>
      </c>
      <c r="C206" s="117">
        <f>'Initial Client Information'!C206</f>
        <v>0</v>
      </c>
      <c r="D206" s="118">
        <f>'Initial Client Information'!D206</f>
        <v>0</v>
      </c>
      <c r="E206" s="130">
        <f>'Initial Client Information'!E206</f>
        <v>0</v>
      </c>
      <c r="F206" s="140"/>
      <c r="G206" s="136"/>
      <c r="H206" s="136"/>
      <c r="I206" s="142"/>
      <c r="J206" s="176">
        <f>'Discharge Information'!F206</f>
        <v>0</v>
      </c>
      <c r="K206" s="87"/>
    </row>
    <row r="207" spans="1:11" ht="60" customHeight="1" x14ac:dyDescent="0.25">
      <c r="A207" s="1">
        <f t="shared" si="3"/>
        <v>195</v>
      </c>
      <c r="B207" s="116">
        <f>'Initial Client Information'!B207</f>
        <v>0</v>
      </c>
      <c r="C207" s="117">
        <f>'Initial Client Information'!C207</f>
        <v>0</v>
      </c>
      <c r="D207" s="118">
        <f>'Initial Client Information'!D207</f>
        <v>0</v>
      </c>
      <c r="E207" s="130">
        <f>'Initial Client Information'!E207</f>
        <v>0</v>
      </c>
      <c r="F207" s="140"/>
      <c r="G207" s="136"/>
      <c r="H207" s="136"/>
      <c r="I207" s="142"/>
      <c r="J207" s="176">
        <f>'Discharge Information'!F207</f>
        <v>0</v>
      </c>
      <c r="K207" s="87"/>
    </row>
    <row r="208" spans="1:11" ht="60" customHeight="1" x14ac:dyDescent="0.25">
      <c r="A208" s="1">
        <f t="shared" si="3"/>
        <v>196</v>
      </c>
      <c r="B208" s="116">
        <f>'Initial Client Information'!B208</f>
        <v>0</v>
      </c>
      <c r="C208" s="117">
        <f>'Initial Client Information'!C208</f>
        <v>0</v>
      </c>
      <c r="D208" s="118">
        <f>'Initial Client Information'!D208</f>
        <v>0</v>
      </c>
      <c r="E208" s="130">
        <f>'Initial Client Information'!E208</f>
        <v>0</v>
      </c>
      <c r="F208" s="140"/>
      <c r="G208" s="136"/>
      <c r="H208" s="136"/>
      <c r="I208" s="142"/>
      <c r="J208" s="176">
        <f>'Discharge Information'!F208</f>
        <v>0</v>
      </c>
      <c r="K208" s="87"/>
    </row>
    <row r="209" spans="1:11" ht="60" customHeight="1" x14ac:dyDescent="0.25">
      <c r="A209" s="1">
        <f t="shared" si="3"/>
        <v>197</v>
      </c>
      <c r="B209" s="116">
        <f>'Initial Client Information'!B209</f>
        <v>0</v>
      </c>
      <c r="C209" s="117">
        <f>'Initial Client Information'!C209</f>
        <v>0</v>
      </c>
      <c r="D209" s="118">
        <f>'Initial Client Information'!D209</f>
        <v>0</v>
      </c>
      <c r="E209" s="130">
        <f>'Initial Client Information'!E209</f>
        <v>0</v>
      </c>
      <c r="F209" s="140"/>
      <c r="G209" s="136"/>
      <c r="H209" s="136"/>
      <c r="I209" s="142"/>
      <c r="J209" s="176">
        <f>'Discharge Information'!F209</f>
        <v>0</v>
      </c>
      <c r="K209" s="87"/>
    </row>
    <row r="210" spans="1:11" ht="60" customHeight="1" x14ac:dyDescent="0.25">
      <c r="A210" s="1">
        <f t="shared" si="3"/>
        <v>198</v>
      </c>
      <c r="B210" s="116">
        <f>'Initial Client Information'!B210</f>
        <v>0</v>
      </c>
      <c r="C210" s="117">
        <f>'Initial Client Information'!C210</f>
        <v>0</v>
      </c>
      <c r="D210" s="118">
        <f>'Initial Client Information'!D210</f>
        <v>0</v>
      </c>
      <c r="E210" s="130">
        <f>'Initial Client Information'!E210</f>
        <v>0</v>
      </c>
      <c r="F210" s="140"/>
      <c r="G210" s="136"/>
      <c r="H210" s="136"/>
      <c r="I210" s="142"/>
      <c r="J210" s="176">
        <f>'Discharge Information'!F210</f>
        <v>0</v>
      </c>
      <c r="K210" s="87"/>
    </row>
    <row r="211" spans="1:11" ht="60" customHeight="1" x14ac:dyDescent="0.25">
      <c r="A211" s="1">
        <f t="shared" si="3"/>
        <v>199</v>
      </c>
      <c r="B211" s="116">
        <f>'Initial Client Information'!B211</f>
        <v>0</v>
      </c>
      <c r="C211" s="117">
        <f>'Initial Client Information'!C211</f>
        <v>0</v>
      </c>
      <c r="D211" s="118">
        <f>'Initial Client Information'!D211</f>
        <v>0</v>
      </c>
      <c r="E211" s="130">
        <f>'Initial Client Information'!E211</f>
        <v>0</v>
      </c>
      <c r="F211" s="140"/>
      <c r="G211" s="136"/>
      <c r="H211" s="136"/>
      <c r="I211" s="142"/>
      <c r="J211" s="176">
        <f>'Discharge Information'!F211</f>
        <v>0</v>
      </c>
      <c r="K211" s="87"/>
    </row>
    <row r="212" spans="1:11" ht="60" customHeight="1" x14ac:dyDescent="0.25">
      <c r="A212" s="1">
        <f t="shared" si="3"/>
        <v>200</v>
      </c>
      <c r="B212" s="116">
        <f>'Initial Client Information'!B212</f>
        <v>0</v>
      </c>
      <c r="C212" s="117">
        <f>'Initial Client Information'!C212</f>
        <v>0</v>
      </c>
      <c r="D212" s="118">
        <f>'Initial Client Information'!D212</f>
        <v>0</v>
      </c>
      <c r="E212" s="130">
        <f>'Initial Client Information'!E212</f>
        <v>0</v>
      </c>
      <c r="F212" s="140"/>
      <c r="G212" s="136"/>
      <c r="H212" s="136"/>
      <c r="I212" s="142"/>
      <c r="J212" s="176">
        <f>'Discharge Information'!F212</f>
        <v>0</v>
      </c>
      <c r="K212" s="87"/>
    </row>
    <row r="213" spans="1:11" ht="60" customHeight="1" x14ac:dyDescent="0.25">
      <c r="A213" s="1">
        <f t="shared" si="3"/>
        <v>201</v>
      </c>
      <c r="B213" s="116">
        <f>'Initial Client Information'!B213</f>
        <v>0</v>
      </c>
      <c r="C213" s="117">
        <f>'Initial Client Information'!C213</f>
        <v>0</v>
      </c>
      <c r="D213" s="118">
        <f>'Initial Client Information'!D213</f>
        <v>0</v>
      </c>
      <c r="E213" s="130">
        <f>'Initial Client Information'!E213</f>
        <v>0</v>
      </c>
      <c r="F213" s="140"/>
      <c r="G213" s="136"/>
      <c r="H213" s="136"/>
      <c r="I213" s="142"/>
      <c r="J213" s="176">
        <f>'Discharge Information'!F213</f>
        <v>0</v>
      </c>
      <c r="K213" s="87"/>
    </row>
    <row r="214" spans="1:11" ht="60" customHeight="1" x14ac:dyDescent="0.25">
      <c r="A214" s="1">
        <f t="shared" si="3"/>
        <v>202</v>
      </c>
      <c r="B214" s="116">
        <f>'Initial Client Information'!B214</f>
        <v>0</v>
      </c>
      <c r="C214" s="117">
        <f>'Initial Client Information'!C214</f>
        <v>0</v>
      </c>
      <c r="D214" s="118">
        <f>'Initial Client Information'!D214</f>
        <v>0</v>
      </c>
      <c r="E214" s="130">
        <f>'Initial Client Information'!E214</f>
        <v>0</v>
      </c>
      <c r="F214" s="140"/>
      <c r="G214" s="136"/>
      <c r="H214" s="136"/>
      <c r="I214" s="142"/>
      <c r="J214" s="176">
        <f>'Discharge Information'!F214</f>
        <v>0</v>
      </c>
      <c r="K214" s="87"/>
    </row>
    <row r="215" spans="1:11" ht="60" customHeight="1" x14ac:dyDescent="0.25">
      <c r="A215" s="1">
        <f t="shared" si="3"/>
        <v>203</v>
      </c>
      <c r="B215" s="116">
        <f>'Initial Client Information'!B215</f>
        <v>0</v>
      </c>
      <c r="C215" s="117">
        <f>'Initial Client Information'!C215</f>
        <v>0</v>
      </c>
      <c r="D215" s="118">
        <f>'Initial Client Information'!D215</f>
        <v>0</v>
      </c>
      <c r="E215" s="130">
        <f>'Initial Client Information'!E215</f>
        <v>0</v>
      </c>
      <c r="F215" s="140"/>
      <c r="G215" s="136"/>
      <c r="H215" s="136"/>
      <c r="I215" s="142"/>
      <c r="J215" s="176">
        <f>'Discharge Information'!F215</f>
        <v>0</v>
      </c>
      <c r="K215" s="87"/>
    </row>
    <row r="216" spans="1:11" ht="60" customHeight="1" x14ac:dyDescent="0.25">
      <c r="A216" s="1">
        <f t="shared" si="3"/>
        <v>204</v>
      </c>
      <c r="B216" s="116">
        <f>'Initial Client Information'!B216</f>
        <v>0</v>
      </c>
      <c r="C216" s="117">
        <f>'Initial Client Information'!C216</f>
        <v>0</v>
      </c>
      <c r="D216" s="118">
        <f>'Initial Client Information'!D216</f>
        <v>0</v>
      </c>
      <c r="E216" s="130">
        <f>'Initial Client Information'!E216</f>
        <v>0</v>
      </c>
      <c r="F216" s="140"/>
      <c r="G216" s="136"/>
      <c r="H216" s="136"/>
      <c r="I216" s="142"/>
      <c r="J216" s="176">
        <f>'Discharge Information'!F216</f>
        <v>0</v>
      </c>
      <c r="K216" s="87"/>
    </row>
    <row r="217" spans="1:11" ht="60" customHeight="1" x14ac:dyDescent="0.25">
      <c r="A217" s="1">
        <f t="shared" si="3"/>
        <v>205</v>
      </c>
      <c r="B217" s="116">
        <f>'Initial Client Information'!B217</f>
        <v>0</v>
      </c>
      <c r="C217" s="117">
        <f>'Initial Client Information'!C217</f>
        <v>0</v>
      </c>
      <c r="D217" s="118">
        <f>'Initial Client Information'!D217</f>
        <v>0</v>
      </c>
      <c r="E217" s="130">
        <f>'Initial Client Information'!E217</f>
        <v>0</v>
      </c>
      <c r="F217" s="140"/>
      <c r="G217" s="136"/>
      <c r="H217" s="136"/>
      <c r="I217" s="142"/>
      <c r="J217" s="176">
        <f>'Discharge Information'!F217</f>
        <v>0</v>
      </c>
      <c r="K217" s="87"/>
    </row>
    <row r="218" spans="1:11" ht="60" customHeight="1" x14ac:dyDescent="0.25">
      <c r="A218" s="1">
        <f t="shared" si="3"/>
        <v>206</v>
      </c>
      <c r="B218" s="116">
        <f>'Initial Client Information'!B218</f>
        <v>0</v>
      </c>
      <c r="C218" s="117">
        <f>'Initial Client Information'!C218</f>
        <v>0</v>
      </c>
      <c r="D218" s="118">
        <f>'Initial Client Information'!D218</f>
        <v>0</v>
      </c>
      <c r="E218" s="130">
        <f>'Initial Client Information'!E218</f>
        <v>0</v>
      </c>
      <c r="F218" s="140"/>
      <c r="G218" s="136"/>
      <c r="H218" s="136"/>
      <c r="I218" s="142"/>
      <c r="J218" s="176">
        <f>'Discharge Information'!F218</f>
        <v>0</v>
      </c>
      <c r="K218" s="87"/>
    </row>
    <row r="219" spans="1:11" ht="60" customHeight="1" x14ac:dyDescent="0.25">
      <c r="A219" s="1">
        <f t="shared" si="3"/>
        <v>207</v>
      </c>
      <c r="B219" s="116">
        <f>'Initial Client Information'!B219</f>
        <v>0</v>
      </c>
      <c r="C219" s="117">
        <f>'Initial Client Information'!C219</f>
        <v>0</v>
      </c>
      <c r="D219" s="118">
        <f>'Initial Client Information'!D219</f>
        <v>0</v>
      </c>
      <c r="E219" s="130">
        <f>'Initial Client Information'!E219</f>
        <v>0</v>
      </c>
      <c r="F219" s="140"/>
      <c r="G219" s="136"/>
      <c r="H219" s="136"/>
      <c r="I219" s="142"/>
      <c r="J219" s="176">
        <f>'Discharge Information'!F219</f>
        <v>0</v>
      </c>
      <c r="K219" s="87"/>
    </row>
    <row r="220" spans="1:11" ht="60" customHeight="1" x14ac:dyDescent="0.25">
      <c r="A220" s="1">
        <f t="shared" si="3"/>
        <v>208</v>
      </c>
      <c r="B220" s="116">
        <f>'Initial Client Information'!B220</f>
        <v>0</v>
      </c>
      <c r="C220" s="117">
        <f>'Initial Client Information'!C220</f>
        <v>0</v>
      </c>
      <c r="D220" s="118">
        <f>'Initial Client Information'!D220</f>
        <v>0</v>
      </c>
      <c r="E220" s="130">
        <f>'Initial Client Information'!E220</f>
        <v>0</v>
      </c>
      <c r="F220" s="140"/>
      <c r="G220" s="136"/>
      <c r="H220" s="136"/>
      <c r="I220" s="142"/>
      <c r="J220" s="176">
        <f>'Discharge Information'!F220</f>
        <v>0</v>
      </c>
      <c r="K220" s="87"/>
    </row>
    <row r="221" spans="1:11" ht="60" customHeight="1" x14ac:dyDescent="0.25">
      <c r="A221" s="1">
        <f t="shared" si="3"/>
        <v>209</v>
      </c>
      <c r="B221" s="116">
        <f>'Initial Client Information'!B221</f>
        <v>0</v>
      </c>
      <c r="C221" s="117">
        <f>'Initial Client Information'!C221</f>
        <v>0</v>
      </c>
      <c r="D221" s="118">
        <f>'Initial Client Information'!D221</f>
        <v>0</v>
      </c>
      <c r="E221" s="130">
        <f>'Initial Client Information'!E221</f>
        <v>0</v>
      </c>
      <c r="F221" s="140"/>
      <c r="G221" s="136"/>
      <c r="H221" s="136"/>
      <c r="I221" s="142"/>
      <c r="J221" s="176">
        <f>'Discharge Information'!F221</f>
        <v>0</v>
      </c>
      <c r="K221" s="87"/>
    </row>
    <row r="222" spans="1:11" ht="60" customHeight="1" x14ac:dyDescent="0.25">
      <c r="A222" s="1">
        <f t="shared" si="3"/>
        <v>210</v>
      </c>
      <c r="B222" s="116">
        <f>'Initial Client Information'!B222</f>
        <v>0</v>
      </c>
      <c r="C222" s="117">
        <f>'Initial Client Information'!C222</f>
        <v>0</v>
      </c>
      <c r="D222" s="118">
        <f>'Initial Client Information'!D222</f>
        <v>0</v>
      </c>
      <c r="E222" s="130">
        <f>'Initial Client Information'!E222</f>
        <v>0</v>
      </c>
      <c r="F222" s="140"/>
      <c r="G222" s="136"/>
      <c r="H222" s="136"/>
      <c r="I222" s="142"/>
      <c r="J222" s="176">
        <f>'Discharge Information'!F222</f>
        <v>0</v>
      </c>
      <c r="K222" s="87"/>
    </row>
    <row r="223" spans="1:11" ht="60" customHeight="1" x14ac:dyDescent="0.25">
      <c r="A223" s="1">
        <f t="shared" si="3"/>
        <v>211</v>
      </c>
      <c r="B223" s="116">
        <f>'Initial Client Information'!B223</f>
        <v>0</v>
      </c>
      <c r="C223" s="117">
        <f>'Initial Client Information'!C223</f>
        <v>0</v>
      </c>
      <c r="D223" s="118">
        <f>'Initial Client Information'!D223</f>
        <v>0</v>
      </c>
      <c r="E223" s="130">
        <f>'Initial Client Information'!E223</f>
        <v>0</v>
      </c>
      <c r="F223" s="140"/>
      <c r="G223" s="136"/>
      <c r="H223" s="136"/>
      <c r="I223" s="142"/>
      <c r="J223" s="176">
        <f>'Discharge Information'!F223</f>
        <v>0</v>
      </c>
      <c r="K223" s="87"/>
    </row>
    <row r="224" spans="1:11" ht="60" customHeight="1" x14ac:dyDescent="0.25">
      <c r="A224" s="1">
        <f t="shared" si="3"/>
        <v>212</v>
      </c>
      <c r="B224" s="116">
        <f>'Initial Client Information'!B224</f>
        <v>0</v>
      </c>
      <c r="C224" s="117">
        <f>'Initial Client Information'!C224</f>
        <v>0</v>
      </c>
      <c r="D224" s="118">
        <f>'Initial Client Information'!D224</f>
        <v>0</v>
      </c>
      <c r="E224" s="130">
        <f>'Initial Client Information'!E224</f>
        <v>0</v>
      </c>
      <c r="F224" s="140"/>
      <c r="G224" s="136"/>
      <c r="H224" s="136"/>
      <c r="I224" s="142"/>
      <c r="J224" s="176">
        <f>'Discharge Information'!F224</f>
        <v>0</v>
      </c>
      <c r="K224" s="87"/>
    </row>
    <row r="225" spans="1:11" ht="60" customHeight="1" x14ac:dyDescent="0.25">
      <c r="A225" s="1">
        <f t="shared" si="3"/>
        <v>213</v>
      </c>
      <c r="B225" s="116">
        <f>'Initial Client Information'!B225</f>
        <v>0</v>
      </c>
      <c r="C225" s="117">
        <f>'Initial Client Information'!C225</f>
        <v>0</v>
      </c>
      <c r="D225" s="118">
        <f>'Initial Client Information'!D225</f>
        <v>0</v>
      </c>
      <c r="E225" s="130">
        <f>'Initial Client Information'!E225</f>
        <v>0</v>
      </c>
      <c r="F225" s="140"/>
      <c r="G225" s="136"/>
      <c r="H225" s="136"/>
      <c r="I225" s="142"/>
      <c r="J225" s="176">
        <f>'Discharge Information'!F225</f>
        <v>0</v>
      </c>
      <c r="K225" s="87"/>
    </row>
    <row r="226" spans="1:11" ht="60" customHeight="1" x14ac:dyDescent="0.25">
      <c r="A226" s="1">
        <f t="shared" si="3"/>
        <v>214</v>
      </c>
      <c r="B226" s="116">
        <f>'Initial Client Information'!B226</f>
        <v>0</v>
      </c>
      <c r="C226" s="117">
        <f>'Initial Client Information'!C226</f>
        <v>0</v>
      </c>
      <c r="D226" s="118">
        <f>'Initial Client Information'!D226</f>
        <v>0</v>
      </c>
      <c r="E226" s="130">
        <f>'Initial Client Information'!E226</f>
        <v>0</v>
      </c>
      <c r="F226" s="140"/>
      <c r="G226" s="136"/>
      <c r="H226" s="136"/>
      <c r="I226" s="142"/>
      <c r="J226" s="176">
        <f>'Discharge Information'!F226</f>
        <v>0</v>
      </c>
      <c r="K226" s="87"/>
    </row>
    <row r="227" spans="1:11" ht="60" customHeight="1" x14ac:dyDescent="0.25">
      <c r="A227" s="1">
        <f t="shared" si="3"/>
        <v>215</v>
      </c>
      <c r="B227" s="116">
        <f>'Initial Client Information'!B227</f>
        <v>0</v>
      </c>
      <c r="C227" s="117">
        <f>'Initial Client Information'!C227</f>
        <v>0</v>
      </c>
      <c r="D227" s="118">
        <f>'Initial Client Information'!D227</f>
        <v>0</v>
      </c>
      <c r="E227" s="130">
        <f>'Initial Client Information'!E227</f>
        <v>0</v>
      </c>
      <c r="F227" s="140"/>
      <c r="G227" s="136"/>
      <c r="H227" s="136"/>
      <c r="I227" s="142"/>
      <c r="J227" s="176">
        <f>'Discharge Information'!F227</f>
        <v>0</v>
      </c>
      <c r="K227" s="87"/>
    </row>
    <row r="228" spans="1:11" ht="60" customHeight="1" x14ac:dyDescent="0.25">
      <c r="A228" s="1">
        <f t="shared" si="3"/>
        <v>216</v>
      </c>
      <c r="B228" s="116">
        <f>'Initial Client Information'!B228</f>
        <v>0</v>
      </c>
      <c r="C228" s="117">
        <f>'Initial Client Information'!C228</f>
        <v>0</v>
      </c>
      <c r="D228" s="118">
        <f>'Initial Client Information'!D228</f>
        <v>0</v>
      </c>
      <c r="E228" s="130">
        <f>'Initial Client Information'!E228</f>
        <v>0</v>
      </c>
      <c r="F228" s="140"/>
      <c r="G228" s="136"/>
      <c r="H228" s="136"/>
      <c r="I228" s="142"/>
      <c r="J228" s="176">
        <f>'Discharge Information'!F228</f>
        <v>0</v>
      </c>
      <c r="K228" s="87"/>
    </row>
    <row r="229" spans="1:11" ht="60" customHeight="1" x14ac:dyDescent="0.25">
      <c r="A229" s="1">
        <f t="shared" si="3"/>
        <v>217</v>
      </c>
      <c r="B229" s="116">
        <f>'Initial Client Information'!B229</f>
        <v>0</v>
      </c>
      <c r="C229" s="117">
        <f>'Initial Client Information'!C229</f>
        <v>0</v>
      </c>
      <c r="D229" s="118">
        <f>'Initial Client Information'!D229</f>
        <v>0</v>
      </c>
      <c r="E229" s="130">
        <f>'Initial Client Information'!E229</f>
        <v>0</v>
      </c>
      <c r="F229" s="140"/>
      <c r="G229" s="136"/>
      <c r="H229" s="136"/>
      <c r="I229" s="142"/>
      <c r="J229" s="176">
        <f>'Discharge Information'!F229</f>
        <v>0</v>
      </c>
      <c r="K229" s="87"/>
    </row>
    <row r="230" spans="1:11" ht="60" customHeight="1" x14ac:dyDescent="0.25">
      <c r="A230" s="1">
        <f t="shared" si="3"/>
        <v>218</v>
      </c>
      <c r="B230" s="116">
        <f>'Initial Client Information'!B230</f>
        <v>0</v>
      </c>
      <c r="C230" s="117">
        <f>'Initial Client Information'!C230</f>
        <v>0</v>
      </c>
      <c r="D230" s="118">
        <f>'Initial Client Information'!D230</f>
        <v>0</v>
      </c>
      <c r="E230" s="130">
        <f>'Initial Client Information'!E230</f>
        <v>0</v>
      </c>
      <c r="F230" s="140"/>
      <c r="G230" s="136"/>
      <c r="H230" s="136"/>
      <c r="I230" s="142"/>
      <c r="J230" s="176">
        <f>'Discharge Information'!F230</f>
        <v>0</v>
      </c>
      <c r="K230" s="87"/>
    </row>
    <row r="231" spans="1:11" ht="60" customHeight="1" x14ac:dyDescent="0.25">
      <c r="A231" s="1">
        <f t="shared" si="3"/>
        <v>219</v>
      </c>
      <c r="B231" s="116">
        <f>'Initial Client Information'!B231</f>
        <v>0</v>
      </c>
      <c r="C231" s="117">
        <f>'Initial Client Information'!C231</f>
        <v>0</v>
      </c>
      <c r="D231" s="118">
        <f>'Initial Client Information'!D231</f>
        <v>0</v>
      </c>
      <c r="E231" s="130">
        <f>'Initial Client Information'!E231</f>
        <v>0</v>
      </c>
      <c r="F231" s="140"/>
      <c r="G231" s="136"/>
      <c r="H231" s="136"/>
      <c r="I231" s="142"/>
      <c r="J231" s="176">
        <f>'Discharge Information'!F231</f>
        <v>0</v>
      </c>
      <c r="K231" s="87"/>
    </row>
    <row r="232" spans="1:11" ht="60" customHeight="1" x14ac:dyDescent="0.25">
      <c r="A232" s="1">
        <f t="shared" si="3"/>
        <v>220</v>
      </c>
      <c r="B232" s="116">
        <f>'Initial Client Information'!B232</f>
        <v>0</v>
      </c>
      <c r="C232" s="117">
        <f>'Initial Client Information'!C232</f>
        <v>0</v>
      </c>
      <c r="D232" s="118">
        <f>'Initial Client Information'!D232</f>
        <v>0</v>
      </c>
      <c r="E232" s="130">
        <f>'Initial Client Information'!E232</f>
        <v>0</v>
      </c>
      <c r="F232" s="140"/>
      <c r="G232" s="136"/>
      <c r="H232" s="136"/>
      <c r="I232" s="142"/>
      <c r="J232" s="176">
        <f>'Discharge Information'!F232</f>
        <v>0</v>
      </c>
      <c r="K232" s="87"/>
    </row>
    <row r="233" spans="1:11" ht="60" customHeight="1" x14ac:dyDescent="0.25">
      <c r="A233" s="1">
        <f t="shared" si="3"/>
        <v>221</v>
      </c>
      <c r="B233" s="116">
        <f>'Initial Client Information'!B233</f>
        <v>0</v>
      </c>
      <c r="C233" s="117">
        <f>'Initial Client Information'!C233</f>
        <v>0</v>
      </c>
      <c r="D233" s="118">
        <f>'Initial Client Information'!D233</f>
        <v>0</v>
      </c>
      <c r="E233" s="130">
        <f>'Initial Client Information'!E233</f>
        <v>0</v>
      </c>
      <c r="F233" s="140"/>
      <c r="G233" s="136"/>
      <c r="H233" s="136"/>
      <c r="I233" s="142"/>
      <c r="J233" s="176">
        <f>'Discharge Information'!F233</f>
        <v>0</v>
      </c>
      <c r="K233" s="87"/>
    </row>
    <row r="234" spans="1:11" ht="60" customHeight="1" x14ac:dyDescent="0.25">
      <c r="A234" s="1">
        <f t="shared" si="3"/>
        <v>222</v>
      </c>
      <c r="B234" s="116">
        <f>'Initial Client Information'!B234</f>
        <v>0</v>
      </c>
      <c r="C234" s="117">
        <f>'Initial Client Information'!C234</f>
        <v>0</v>
      </c>
      <c r="D234" s="118">
        <f>'Initial Client Information'!D234</f>
        <v>0</v>
      </c>
      <c r="E234" s="130">
        <f>'Initial Client Information'!E234</f>
        <v>0</v>
      </c>
      <c r="F234" s="140"/>
      <c r="G234" s="136"/>
      <c r="H234" s="136"/>
      <c r="I234" s="142"/>
      <c r="J234" s="176">
        <f>'Discharge Information'!F234</f>
        <v>0</v>
      </c>
      <c r="K234" s="87"/>
    </row>
    <row r="235" spans="1:11" ht="60" customHeight="1" x14ac:dyDescent="0.25">
      <c r="A235" s="1">
        <f t="shared" si="3"/>
        <v>223</v>
      </c>
      <c r="B235" s="116">
        <f>'Initial Client Information'!B235</f>
        <v>0</v>
      </c>
      <c r="C235" s="117">
        <f>'Initial Client Information'!C235</f>
        <v>0</v>
      </c>
      <c r="D235" s="118">
        <f>'Initial Client Information'!D235</f>
        <v>0</v>
      </c>
      <c r="E235" s="130">
        <f>'Initial Client Information'!E235</f>
        <v>0</v>
      </c>
      <c r="F235" s="140"/>
      <c r="G235" s="136"/>
      <c r="H235" s="136"/>
      <c r="I235" s="142"/>
      <c r="J235" s="176">
        <f>'Discharge Information'!F235</f>
        <v>0</v>
      </c>
      <c r="K235" s="87"/>
    </row>
    <row r="236" spans="1:11" ht="60" customHeight="1" x14ac:dyDescent="0.25">
      <c r="A236" s="1">
        <f t="shared" si="3"/>
        <v>224</v>
      </c>
      <c r="B236" s="116">
        <f>'Initial Client Information'!B236</f>
        <v>0</v>
      </c>
      <c r="C236" s="117">
        <f>'Initial Client Information'!C236</f>
        <v>0</v>
      </c>
      <c r="D236" s="118">
        <f>'Initial Client Information'!D236</f>
        <v>0</v>
      </c>
      <c r="E236" s="130">
        <f>'Initial Client Information'!E236</f>
        <v>0</v>
      </c>
      <c r="F236" s="140"/>
      <c r="G236" s="136"/>
      <c r="H236" s="136"/>
      <c r="I236" s="142"/>
      <c r="J236" s="176">
        <f>'Discharge Information'!F236</f>
        <v>0</v>
      </c>
      <c r="K236" s="87"/>
    </row>
    <row r="237" spans="1:11" ht="60" customHeight="1" x14ac:dyDescent="0.25">
      <c r="A237" s="1">
        <f t="shared" si="3"/>
        <v>225</v>
      </c>
      <c r="B237" s="116">
        <f>'Initial Client Information'!B237</f>
        <v>0</v>
      </c>
      <c r="C237" s="117">
        <f>'Initial Client Information'!C237</f>
        <v>0</v>
      </c>
      <c r="D237" s="118">
        <f>'Initial Client Information'!D237</f>
        <v>0</v>
      </c>
      <c r="E237" s="130">
        <f>'Initial Client Information'!E237</f>
        <v>0</v>
      </c>
      <c r="F237" s="140"/>
      <c r="G237" s="136"/>
      <c r="H237" s="136"/>
      <c r="I237" s="142"/>
      <c r="J237" s="176">
        <f>'Discharge Information'!F237</f>
        <v>0</v>
      </c>
      <c r="K237" s="87"/>
    </row>
    <row r="238" spans="1:11" ht="60" customHeight="1" x14ac:dyDescent="0.25">
      <c r="A238" s="1">
        <f t="shared" si="3"/>
        <v>226</v>
      </c>
      <c r="B238" s="116">
        <f>'Initial Client Information'!B238</f>
        <v>0</v>
      </c>
      <c r="C238" s="117">
        <f>'Initial Client Information'!C238</f>
        <v>0</v>
      </c>
      <c r="D238" s="118">
        <f>'Initial Client Information'!D238</f>
        <v>0</v>
      </c>
      <c r="E238" s="130">
        <f>'Initial Client Information'!E238</f>
        <v>0</v>
      </c>
      <c r="F238" s="140"/>
      <c r="G238" s="136"/>
      <c r="H238" s="136"/>
      <c r="I238" s="142"/>
      <c r="J238" s="176">
        <f>'Discharge Information'!F238</f>
        <v>0</v>
      </c>
      <c r="K238" s="87"/>
    </row>
    <row r="239" spans="1:11" ht="60" customHeight="1" x14ac:dyDescent="0.25">
      <c r="A239" s="1">
        <f t="shared" si="3"/>
        <v>227</v>
      </c>
      <c r="B239" s="116">
        <f>'Initial Client Information'!B239</f>
        <v>0</v>
      </c>
      <c r="C239" s="117">
        <f>'Initial Client Information'!C239</f>
        <v>0</v>
      </c>
      <c r="D239" s="118">
        <f>'Initial Client Information'!D239</f>
        <v>0</v>
      </c>
      <c r="E239" s="130">
        <f>'Initial Client Information'!E239</f>
        <v>0</v>
      </c>
      <c r="F239" s="140"/>
      <c r="G239" s="136"/>
      <c r="H239" s="136"/>
      <c r="I239" s="142"/>
      <c r="J239" s="176">
        <f>'Discharge Information'!F239</f>
        <v>0</v>
      </c>
      <c r="K239" s="87"/>
    </row>
    <row r="240" spans="1:11" ht="60" customHeight="1" x14ac:dyDescent="0.25">
      <c r="A240" s="1">
        <f t="shared" si="3"/>
        <v>228</v>
      </c>
      <c r="B240" s="116">
        <f>'Initial Client Information'!B240</f>
        <v>0</v>
      </c>
      <c r="C240" s="117">
        <f>'Initial Client Information'!C240</f>
        <v>0</v>
      </c>
      <c r="D240" s="118">
        <f>'Initial Client Information'!D240</f>
        <v>0</v>
      </c>
      <c r="E240" s="130">
        <f>'Initial Client Information'!E240</f>
        <v>0</v>
      </c>
      <c r="F240" s="140"/>
      <c r="G240" s="136"/>
      <c r="H240" s="136"/>
      <c r="I240" s="142"/>
      <c r="J240" s="176">
        <f>'Discharge Information'!F240</f>
        <v>0</v>
      </c>
      <c r="K240" s="87"/>
    </row>
    <row r="241" spans="1:11" ht="60" customHeight="1" x14ac:dyDescent="0.25">
      <c r="A241" s="1">
        <f t="shared" si="3"/>
        <v>229</v>
      </c>
      <c r="B241" s="116">
        <f>'Initial Client Information'!B241</f>
        <v>0</v>
      </c>
      <c r="C241" s="117">
        <f>'Initial Client Information'!C241</f>
        <v>0</v>
      </c>
      <c r="D241" s="118">
        <f>'Initial Client Information'!D241</f>
        <v>0</v>
      </c>
      <c r="E241" s="130">
        <f>'Initial Client Information'!E241</f>
        <v>0</v>
      </c>
      <c r="F241" s="140"/>
      <c r="G241" s="136"/>
      <c r="H241" s="136"/>
      <c r="I241" s="142"/>
      <c r="J241" s="176">
        <f>'Discharge Information'!F241</f>
        <v>0</v>
      </c>
      <c r="K241" s="87"/>
    </row>
    <row r="242" spans="1:11" ht="60" customHeight="1" x14ac:dyDescent="0.25">
      <c r="A242" s="1">
        <f t="shared" si="3"/>
        <v>230</v>
      </c>
      <c r="B242" s="116">
        <f>'Initial Client Information'!B242</f>
        <v>0</v>
      </c>
      <c r="C242" s="117">
        <f>'Initial Client Information'!C242</f>
        <v>0</v>
      </c>
      <c r="D242" s="118">
        <f>'Initial Client Information'!D242</f>
        <v>0</v>
      </c>
      <c r="E242" s="130">
        <f>'Initial Client Information'!E242</f>
        <v>0</v>
      </c>
      <c r="F242" s="140"/>
      <c r="G242" s="136"/>
      <c r="H242" s="136"/>
      <c r="I242" s="142"/>
      <c r="J242" s="176">
        <f>'Discharge Information'!F242</f>
        <v>0</v>
      </c>
      <c r="K242" s="87"/>
    </row>
    <row r="243" spans="1:11" ht="60" customHeight="1" x14ac:dyDescent="0.25">
      <c r="A243" s="1">
        <f t="shared" si="3"/>
        <v>231</v>
      </c>
      <c r="B243" s="116">
        <f>'Initial Client Information'!B243</f>
        <v>0</v>
      </c>
      <c r="C243" s="117">
        <f>'Initial Client Information'!C243</f>
        <v>0</v>
      </c>
      <c r="D243" s="118">
        <f>'Initial Client Information'!D243</f>
        <v>0</v>
      </c>
      <c r="E243" s="130">
        <f>'Initial Client Information'!E243</f>
        <v>0</v>
      </c>
      <c r="F243" s="140"/>
      <c r="G243" s="136"/>
      <c r="H243" s="136"/>
      <c r="I243" s="142"/>
      <c r="J243" s="176">
        <f>'Discharge Information'!F243</f>
        <v>0</v>
      </c>
      <c r="K243" s="87"/>
    </row>
    <row r="244" spans="1:11" ht="60" customHeight="1" x14ac:dyDescent="0.25">
      <c r="A244" s="1">
        <f t="shared" si="3"/>
        <v>232</v>
      </c>
      <c r="B244" s="116">
        <f>'Initial Client Information'!B244</f>
        <v>0</v>
      </c>
      <c r="C244" s="117">
        <f>'Initial Client Information'!C244</f>
        <v>0</v>
      </c>
      <c r="D244" s="118">
        <f>'Initial Client Information'!D244</f>
        <v>0</v>
      </c>
      <c r="E244" s="130">
        <f>'Initial Client Information'!E244</f>
        <v>0</v>
      </c>
      <c r="F244" s="140"/>
      <c r="G244" s="136"/>
      <c r="H244" s="136"/>
      <c r="I244" s="142"/>
      <c r="J244" s="176">
        <f>'Discharge Information'!F244</f>
        <v>0</v>
      </c>
      <c r="K244" s="87"/>
    </row>
    <row r="245" spans="1:11" ht="60" customHeight="1" x14ac:dyDescent="0.25">
      <c r="A245" s="1">
        <f t="shared" si="3"/>
        <v>233</v>
      </c>
      <c r="B245" s="116">
        <f>'Initial Client Information'!B245</f>
        <v>0</v>
      </c>
      <c r="C245" s="117">
        <f>'Initial Client Information'!C245</f>
        <v>0</v>
      </c>
      <c r="D245" s="118">
        <f>'Initial Client Information'!D245</f>
        <v>0</v>
      </c>
      <c r="E245" s="130">
        <f>'Initial Client Information'!E245</f>
        <v>0</v>
      </c>
      <c r="F245" s="140"/>
      <c r="G245" s="136"/>
      <c r="H245" s="136"/>
      <c r="I245" s="142"/>
      <c r="J245" s="176">
        <f>'Discharge Information'!F245</f>
        <v>0</v>
      </c>
      <c r="K245" s="87"/>
    </row>
    <row r="246" spans="1:11" ht="60" customHeight="1" x14ac:dyDescent="0.25">
      <c r="A246" s="1">
        <f t="shared" si="3"/>
        <v>234</v>
      </c>
      <c r="B246" s="116">
        <f>'Initial Client Information'!B246</f>
        <v>0</v>
      </c>
      <c r="C246" s="117">
        <f>'Initial Client Information'!C246</f>
        <v>0</v>
      </c>
      <c r="D246" s="118">
        <f>'Initial Client Information'!D246</f>
        <v>0</v>
      </c>
      <c r="E246" s="130">
        <f>'Initial Client Information'!E246</f>
        <v>0</v>
      </c>
      <c r="F246" s="140"/>
      <c r="G246" s="136"/>
      <c r="H246" s="136"/>
      <c r="I246" s="142"/>
      <c r="J246" s="176">
        <f>'Discharge Information'!F246</f>
        <v>0</v>
      </c>
      <c r="K246" s="87"/>
    </row>
    <row r="247" spans="1:11" ht="60" customHeight="1" x14ac:dyDescent="0.25">
      <c r="A247" s="1">
        <f t="shared" si="3"/>
        <v>235</v>
      </c>
      <c r="B247" s="116">
        <f>'Initial Client Information'!B247</f>
        <v>0</v>
      </c>
      <c r="C247" s="117">
        <f>'Initial Client Information'!C247</f>
        <v>0</v>
      </c>
      <c r="D247" s="118">
        <f>'Initial Client Information'!D247</f>
        <v>0</v>
      </c>
      <c r="E247" s="130">
        <f>'Initial Client Information'!E247</f>
        <v>0</v>
      </c>
      <c r="F247" s="140"/>
      <c r="G247" s="136"/>
      <c r="H247" s="136"/>
      <c r="I247" s="142"/>
      <c r="J247" s="176">
        <f>'Discharge Information'!F247</f>
        <v>0</v>
      </c>
      <c r="K247" s="87"/>
    </row>
    <row r="248" spans="1:11" ht="60" customHeight="1" x14ac:dyDescent="0.25">
      <c r="A248" s="1">
        <f t="shared" si="3"/>
        <v>236</v>
      </c>
      <c r="B248" s="116">
        <f>'Initial Client Information'!B248</f>
        <v>0</v>
      </c>
      <c r="C248" s="117">
        <f>'Initial Client Information'!C248</f>
        <v>0</v>
      </c>
      <c r="D248" s="118">
        <f>'Initial Client Information'!D248</f>
        <v>0</v>
      </c>
      <c r="E248" s="130">
        <f>'Initial Client Information'!E248</f>
        <v>0</v>
      </c>
      <c r="F248" s="140"/>
      <c r="G248" s="136"/>
      <c r="H248" s="136"/>
      <c r="I248" s="142"/>
      <c r="J248" s="176">
        <f>'Discharge Information'!F248</f>
        <v>0</v>
      </c>
      <c r="K248" s="87"/>
    </row>
    <row r="249" spans="1:11" ht="60" customHeight="1" x14ac:dyDescent="0.25">
      <c r="A249" s="1">
        <f t="shared" si="3"/>
        <v>237</v>
      </c>
      <c r="B249" s="116">
        <f>'Initial Client Information'!B249</f>
        <v>0</v>
      </c>
      <c r="C249" s="117">
        <f>'Initial Client Information'!C249</f>
        <v>0</v>
      </c>
      <c r="D249" s="118">
        <f>'Initial Client Information'!D249</f>
        <v>0</v>
      </c>
      <c r="E249" s="130">
        <f>'Initial Client Information'!E249</f>
        <v>0</v>
      </c>
      <c r="F249" s="140"/>
      <c r="G249" s="136"/>
      <c r="H249" s="136"/>
      <c r="I249" s="142"/>
      <c r="J249" s="176">
        <f>'Discharge Information'!F249</f>
        <v>0</v>
      </c>
      <c r="K249" s="87"/>
    </row>
    <row r="250" spans="1:11" ht="60" customHeight="1" x14ac:dyDescent="0.25">
      <c r="A250" s="1">
        <f t="shared" si="3"/>
        <v>238</v>
      </c>
      <c r="B250" s="116">
        <f>'Initial Client Information'!B250</f>
        <v>0</v>
      </c>
      <c r="C250" s="117">
        <f>'Initial Client Information'!C250</f>
        <v>0</v>
      </c>
      <c r="D250" s="118">
        <f>'Initial Client Information'!D250</f>
        <v>0</v>
      </c>
      <c r="E250" s="130">
        <f>'Initial Client Information'!E250</f>
        <v>0</v>
      </c>
      <c r="F250" s="140"/>
      <c r="G250" s="136"/>
      <c r="H250" s="136"/>
      <c r="I250" s="142"/>
      <c r="J250" s="176">
        <f>'Discharge Information'!F250</f>
        <v>0</v>
      </c>
      <c r="K250" s="87"/>
    </row>
    <row r="251" spans="1:11" ht="60" customHeight="1" x14ac:dyDescent="0.25">
      <c r="A251" s="1">
        <f t="shared" si="3"/>
        <v>239</v>
      </c>
      <c r="B251" s="116">
        <f>'Initial Client Information'!B251</f>
        <v>0</v>
      </c>
      <c r="C251" s="117">
        <f>'Initial Client Information'!C251</f>
        <v>0</v>
      </c>
      <c r="D251" s="118">
        <f>'Initial Client Information'!D251</f>
        <v>0</v>
      </c>
      <c r="E251" s="130">
        <f>'Initial Client Information'!E251</f>
        <v>0</v>
      </c>
      <c r="F251" s="140"/>
      <c r="G251" s="136"/>
      <c r="H251" s="136"/>
      <c r="I251" s="142"/>
      <c r="J251" s="176">
        <f>'Discharge Information'!F251</f>
        <v>0</v>
      </c>
      <c r="K251" s="87"/>
    </row>
    <row r="252" spans="1:11" ht="60" customHeight="1" x14ac:dyDescent="0.25">
      <c r="A252" s="1">
        <f t="shared" si="3"/>
        <v>240</v>
      </c>
      <c r="B252" s="116">
        <f>'Initial Client Information'!B252</f>
        <v>0</v>
      </c>
      <c r="C252" s="117">
        <f>'Initial Client Information'!C252</f>
        <v>0</v>
      </c>
      <c r="D252" s="118">
        <f>'Initial Client Information'!D252</f>
        <v>0</v>
      </c>
      <c r="E252" s="130">
        <f>'Initial Client Information'!E252</f>
        <v>0</v>
      </c>
      <c r="F252" s="140"/>
      <c r="G252" s="136"/>
      <c r="H252" s="136"/>
      <c r="I252" s="142"/>
      <c r="J252" s="176">
        <f>'Discharge Information'!F252</f>
        <v>0</v>
      </c>
      <c r="K252" s="87"/>
    </row>
    <row r="253" spans="1:11" ht="60" customHeight="1" x14ac:dyDescent="0.25">
      <c r="A253" s="1">
        <f t="shared" si="3"/>
        <v>241</v>
      </c>
      <c r="B253" s="116">
        <f>'Initial Client Information'!B253</f>
        <v>0</v>
      </c>
      <c r="C253" s="117">
        <f>'Initial Client Information'!C253</f>
        <v>0</v>
      </c>
      <c r="D253" s="118">
        <f>'Initial Client Information'!D253</f>
        <v>0</v>
      </c>
      <c r="E253" s="130">
        <f>'Initial Client Information'!E253</f>
        <v>0</v>
      </c>
      <c r="F253" s="140"/>
      <c r="G253" s="136"/>
      <c r="H253" s="136"/>
      <c r="I253" s="142"/>
      <c r="J253" s="176">
        <f>'Discharge Information'!F253</f>
        <v>0</v>
      </c>
      <c r="K253" s="87"/>
    </row>
    <row r="254" spans="1:11" ht="60" customHeight="1" x14ac:dyDescent="0.25">
      <c r="A254" s="1">
        <f t="shared" si="3"/>
        <v>242</v>
      </c>
      <c r="B254" s="116">
        <f>'Initial Client Information'!B254</f>
        <v>0</v>
      </c>
      <c r="C254" s="117">
        <f>'Initial Client Information'!C254</f>
        <v>0</v>
      </c>
      <c r="D254" s="118">
        <f>'Initial Client Information'!D254</f>
        <v>0</v>
      </c>
      <c r="E254" s="130">
        <f>'Initial Client Information'!E254</f>
        <v>0</v>
      </c>
      <c r="F254" s="140"/>
      <c r="G254" s="136"/>
      <c r="H254" s="136"/>
      <c r="I254" s="142"/>
      <c r="J254" s="176">
        <f>'Discharge Information'!F254</f>
        <v>0</v>
      </c>
      <c r="K254" s="87"/>
    </row>
    <row r="255" spans="1:11" ht="60" customHeight="1" x14ac:dyDescent="0.25">
      <c r="A255" s="1">
        <f t="shared" si="3"/>
        <v>243</v>
      </c>
      <c r="B255" s="116">
        <f>'Initial Client Information'!B255</f>
        <v>0</v>
      </c>
      <c r="C255" s="117">
        <f>'Initial Client Information'!C255</f>
        <v>0</v>
      </c>
      <c r="D255" s="118">
        <f>'Initial Client Information'!D255</f>
        <v>0</v>
      </c>
      <c r="E255" s="130">
        <f>'Initial Client Information'!E255</f>
        <v>0</v>
      </c>
      <c r="F255" s="140"/>
      <c r="G255" s="136"/>
      <c r="H255" s="136"/>
      <c r="I255" s="142"/>
      <c r="J255" s="176">
        <f>'Discharge Information'!F255</f>
        <v>0</v>
      </c>
      <c r="K255" s="87"/>
    </row>
    <row r="256" spans="1:11" ht="60" customHeight="1" x14ac:dyDescent="0.25">
      <c r="A256" s="1">
        <f t="shared" si="3"/>
        <v>244</v>
      </c>
      <c r="B256" s="116">
        <f>'Initial Client Information'!B256</f>
        <v>0</v>
      </c>
      <c r="C256" s="117">
        <f>'Initial Client Information'!C256</f>
        <v>0</v>
      </c>
      <c r="D256" s="118">
        <f>'Initial Client Information'!D256</f>
        <v>0</v>
      </c>
      <c r="E256" s="130">
        <f>'Initial Client Information'!E256</f>
        <v>0</v>
      </c>
      <c r="F256" s="140"/>
      <c r="G256" s="136"/>
      <c r="H256" s="136"/>
      <c r="I256" s="142"/>
      <c r="J256" s="176">
        <f>'Discharge Information'!F256</f>
        <v>0</v>
      </c>
      <c r="K256" s="87"/>
    </row>
    <row r="257" spans="1:11" ht="60" customHeight="1" x14ac:dyDescent="0.25">
      <c r="A257" s="1">
        <f t="shared" si="3"/>
        <v>245</v>
      </c>
      <c r="B257" s="116">
        <f>'Initial Client Information'!B257</f>
        <v>0</v>
      </c>
      <c r="C257" s="117">
        <f>'Initial Client Information'!C257</f>
        <v>0</v>
      </c>
      <c r="D257" s="118">
        <f>'Initial Client Information'!D257</f>
        <v>0</v>
      </c>
      <c r="E257" s="130">
        <f>'Initial Client Information'!E257</f>
        <v>0</v>
      </c>
      <c r="F257" s="140"/>
      <c r="G257" s="136"/>
      <c r="H257" s="136"/>
      <c r="I257" s="142"/>
      <c r="J257" s="176">
        <f>'Discharge Information'!F257</f>
        <v>0</v>
      </c>
      <c r="K257" s="87"/>
    </row>
    <row r="258" spans="1:11" ht="60" customHeight="1" x14ac:dyDescent="0.25">
      <c r="A258" s="1">
        <f t="shared" si="3"/>
        <v>246</v>
      </c>
      <c r="B258" s="116">
        <f>'Initial Client Information'!B258</f>
        <v>0</v>
      </c>
      <c r="C258" s="117">
        <f>'Initial Client Information'!C258</f>
        <v>0</v>
      </c>
      <c r="D258" s="118">
        <f>'Initial Client Information'!D258</f>
        <v>0</v>
      </c>
      <c r="E258" s="130">
        <f>'Initial Client Information'!E258</f>
        <v>0</v>
      </c>
      <c r="F258" s="140"/>
      <c r="G258" s="136"/>
      <c r="H258" s="136"/>
      <c r="I258" s="142"/>
      <c r="J258" s="176">
        <f>'Discharge Information'!F258</f>
        <v>0</v>
      </c>
      <c r="K258" s="87"/>
    </row>
    <row r="259" spans="1:11" ht="60" customHeight="1" x14ac:dyDescent="0.25">
      <c r="A259" s="1">
        <f t="shared" si="3"/>
        <v>247</v>
      </c>
      <c r="B259" s="116">
        <f>'Initial Client Information'!B259</f>
        <v>0</v>
      </c>
      <c r="C259" s="117">
        <f>'Initial Client Information'!C259</f>
        <v>0</v>
      </c>
      <c r="D259" s="118">
        <f>'Initial Client Information'!D259</f>
        <v>0</v>
      </c>
      <c r="E259" s="130">
        <f>'Initial Client Information'!E259</f>
        <v>0</v>
      </c>
      <c r="F259" s="140"/>
      <c r="G259" s="136"/>
      <c r="H259" s="136"/>
      <c r="I259" s="142"/>
      <c r="J259" s="176">
        <f>'Discharge Information'!F259</f>
        <v>0</v>
      </c>
      <c r="K259" s="87"/>
    </row>
    <row r="260" spans="1:11" ht="60" customHeight="1" x14ac:dyDescent="0.25">
      <c r="A260" s="1">
        <f t="shared" si="3"/>
        <v>248</v>
      </c>
      <c r="B260" s="116">
        <f>'Initial Client Information'!B260</f>
        <v>0</v>
      </c>
      <c r="C260" s="117">
        <f>'Initial Client Information'!C260</f>
        <v>0</v>
      </c>
      <c r="D260" s="118">
        <f>'Initial Client Information'!D260</f>
        <v>0</v>
      </c>
      <c r="E260" s="130">
        <f>'Initial Client Information'!E260</f>
        <v>0</v>
      </c>
      <c r="F260" s="140"/>
      <c r="G260" s="136"/>
      <c r="H260" s="136"/>
      <c r="I260" s="142"/>
      <c r="J260" s="176">
        <f>'Discharge Information'!F260</f>
        <v>0</v>
      </c>
      <c r="K260" s="87"/>
    </row>
    <row r="261" spans="1:11" ht="60" customHeight="1" x14ac:dyDescent="0.25">
      <c r="A261" s="1">
        <f t="shared" si="3"/>
        <v>249</v>
      </c>
      <c r="B261" s="116">
        <f>'Initial Client Information'!B261</f>
        <v>0</v>
      </c>
      <c r="C261" s="117">
        <f>'Initial Client Information'!C261</f>
        <v>0</v>
      </c>
      <c r="D261" s="118">
        <f>'Initial Client Information'!D261</f>
        <v>0</v>
      </c>
      <c r="E261" s="130">
        <f>'Initial Client Information'!E261</f>
        <v>0</v>
      </c>
      <c r="F261" s="140"/>
      <c r="G261" s="136"/>
      <c r="H261" s="136"/>
      <c r="I261" s="142"/>
      <c r="J261" s="176">
        <f>'Discharge Information'!F261</f>
        <v>0</v>
      </c>
      <c r="K261" s="87"/>
    </row>
    <row r="262" spans="1:11" ht="60" customHeight="1" x14ac:dyDescent="0.25">
      <c r="A262" s="1">
        <f t="shared" si="3"/>
        <v>250</v>
      </c>
      <c r="B262" s="116">
        <f>'Initial Client Information'!B262</f>
        <v>0</v>
      </c>
      <c r="C262" s="117">
        <f>'Initial Client Information'!C262</f>
        <v>0</v>
      </c>
      <c r="D262" s="118">
        <f>'Initial Client Information'!D262</f>
        <v>0</v>
      </c>
      <c r="E262" s="130">
        <f>'Initial Client Information'!E262</f>
        <v>0</v>
      </c>
      <c r="F262" s="140"/>
      <c r="G262" s="136"/>
      <c r="H262" s="136"/>
      <c r="I262" s="142"/>
      <c r="J262" s="176">
        <f>'Discharge Information'!F262</f>
        <v>0</v>
      </c>
      <c r="K262" s="87"/>
    </row>
    <row r="263" spans="1:11" ht="60" customHeight="1" x14ac:dyDescent="0.25">
      <c r="A263" s="1">
        <f t="shared" si="3"/>
        <v>251</v>
      </c>
      <c r="B263" s="116">
        <f>'Initial Client Information'!B263</f>
        <v>0</v>
      </c>
      <c r="C263" s="117">
        <f>'Initial Client Information'!C263</f>
        <v>0</v>
      </c>
      <c r="D263" s="118">
        <f>'Initial Client Information'!D263</f>
        <v>0</v>
      </c>
      <c r="E263" s="130">
        <f>'Initial Client Information'!E263</f>
        <v>0</v>
      </c>
      <c r="F263" s="140"/>
      <c r="G263" s="136"/>
      <c r="H263" s="136"/>
      <c r="I263" s="142"/>
      <c r="J263" s="176">
        <f>'Discharge Information'!F263</f>
        <v>0</v>
      </c>
      <c r="K263" s="87"/>
    </row>
    <row r="264" spans="1:11" ht="60" customHeight="1" x14ac:dyDescent="0.25">
      <c r="A264" s="1">
        <f t="shared" si="3"/>
        <v>252</v>
      </c>
      <c r="B264" s="116">
        <f>'Initial Client Information'!B264</f>
        <v>0</v>
      </c>
      <c r="C264" s="117">
        <f>'Initial Client Information'!C264</f>
        <v>0</v>
      </c>
      <c r="D264" s="118">
        <f>'Initial Client Information'!D264</f>
        <v>0</v>
      </c>
      <c r="E264" s="130">
        <f>'Initial Client Information'!E264</f>
        <v>0</v>
      </c>
      <c r="F264" s="140"/>
      <c r="G264" s="136"/>
      <c r="H264" s="136"/>
      <c r="I264" s="142"/>
      <c r="J264" s="176">
        <f>'Discharge Information'!F264</f>
        <v>0</v>
      </c>
      <c r="K264" s="87"/>
    </row>
    <row r="265" spans="1:11" ht="60" customHeight="1" x14ac:dyDescent="0.25">
      <c r="A265" s="1">
        <f t="shared" si="3"/>
        <v>253</v>
      </c>
      <c r="B265" s="116">
        <f>'Initial Client Information'!B265</f>
        <v>0</v>
      </c>
      <c r="C265" s="117">
        <f>'Initial Client Information'!C265</f>
        <v>0</v>
      </c>
      <c r="D265" s="118">
        <f>'Initial Client Information'!D265</f>
        <v>0</v>
      </c>
      <c r="E265" s="130">
        <f>'Initial Client Information'!E265</f>
        <v>0</v>
      </c>
      <c r="F265" s="140"/>
      <c r="G265" s="136"/>
      <c r="H265" s="136"/>
      <c r="I265" s="142"/>
      <c r="J265" s="176">
        <f>'Discharge Information'!F265</f>
        <v>0</v>
      </c>
      <c r="K265" s="87"/>
    </row>
    <row r="266" spans="1:11" ht="60" customHeight="1" x14ac:dyDescent="0.25">
      <c r="A266" s="1">
        <f t="shared" si="3"/>
        <v>254</v>
      </c>
      <c r="B266" s="116">
        <f>'Initial Client Information'!B266</f>
        <v>0</v>
      </c>
      <c r="C266" s="117">
        <f>'Initial Client Information'!C266</f>
        <v>0</v>
      </c>
      <c r="D266" s="118">
        <f>'Initial Client Information'!D266</f>
        <v>0</v>
      </c>
      <c r="E266" s="130">
        <f>'Initial Client Information'!E266</f>
        <v>0</v>
      </c>
      <c r="F266" s="140"/>
      <c r="G266" s="136"/>
      <c r="H266" s="136"/>
      <c r="I266" s="142"/>
      <c r="J266" s="176">
        <f>'Discharge Information'!F266</f>
        <v>0</v>
      </c>
      <c r="K266" s="87"/>
    </row>
    <row r="267" spans="1:11" ht="60" customHeight="1" x14ac:dyDescent="0.25">
      <c r="A267" s="1">
        <f t="shared" si="3"/>
        <v>255</v>
      </c>
      <c r="B267" s="116">
        <f>'Initial Client Information'!B267</f>
        <v>0</v>
      </c>
      <c r="C267" s="117">
        <f>'Initial Client Information'!C267</f>
        <v>0</v>
      </c>
      <c r="D267" s="118">
        <f>'Initial Client Information'!D267</f>
        <v>0</v>
      </c>
      <c r="E267" s="130">
        <f>'Initial Client Information'!E267</f>
        <v>0</v>
      </c>
      <c r="F267" s="140"/>
      <c r="G267" s="136"/>
      <c r="H267" s="136"/>
      <c r="I267" s="142"/>
      <c r="J267" s="176">
        <f>'Discharge Information'!F267</f>
        <v>0</v>
      </c>
      <c r="K267" s="87"/>
    </row>
    <row r="268" spans="1:11" ht="60" customHeight="1" x14ac:dyDescent="0.25">
      <c r="A268" s="1">
        <f t="shared" si="3"/>
        <v>256</v>
      </c>
      <c r="B268" s="116">
        <f>'Initial Client Information'!B268</f>
        <v>0</v>
      </c>
      <c r="C268" s="117">
        <f>'Initial Client Information'!C268</f>
        <v>0</v>
      </c>
      <c r="D268" s="118">
        <f>'Initial Client Information'!D268</f>
        <v>0</v>
      </c>
      <c r="E268" s="130">
        <f>'Initial Client Information'!E268</f>
        <v>0</v>
      </c>
      <c r="F268" s="140"/>
      <c r="G268" s="136"/>
      <c r="H268" s="136"/>
      <c r="I268" s="142"/>
      <c r="J268" s="176">
        <f>'Discharge Information'!F268</f>
        <v>0</v>
      </c>
      <c r="K268" s="87"/>
    </row>
    <row r="269" spans="1:11" ht="60" customHeight="1" x14ac:dyDescent="0.25">
      <c r="A269" s="1">
        <f t="shared" si="3"/>
        <v>257</v>
      </c>
      <c r="B269" s="116">
        <f>'Initial Client Information'!B269</f>
        <v>0</v>
      </c>
      <c r="C269" s="117">
        <f>'Initial Client Information'!C269</f>
        <v>0</v>
      </c>
      <c r="D269" s="118">
        <f>'Initial Client Information'!D269</f>
        <v>0</v>
      </c>
      <c r="E269" s="130">
        <f>'Initial Client Information'!E269</f>
        <v>0</v>
      </c>
      <c r="F269" s="140"/>
      <c r="G269" s="136"/>
      <c r="H269" s="136"/>
      <c r="I269" s="142"/>
      <c r="J269" s="176">
        <f>'Discharge Information'!F269</f>
        <v>0</v>
      </c>
      <c r="K269" s="87"/>
    </row>
    <row r="270" spans="1:11" ht="60" customHeight="1" x14ac:dyDescent="0.25">
      <c r="A270" s="1">
        <f t="shared" ref="A270:A333" si="4">ROW(A258)</f>
        <v>258</v>
      </c>
      <c r="B270" s="116">
        <f>'Initial Client Information'!B270</f>
        <v>0</v>
      </c>
      <c r="C270" s="117">
        <f>'Initial Client Information'!C270</f>
        <v>0</v>
      </c>
      <c r="D270" s="118">
        <f>'Initial Client Information'!D270</f>
        <v>0</v>
      </c>
      <c r="E270" s="130">
        <f>'Initial Client Information'!E270</f>
        <v>0</v>
      </c>
      <c r="F270" s="140"/>
      <c r="G270" s="136"/>
      <c r="H270" s="136"/>
      <c r="I270" s="142"/>
      <c r="J270" s="176">
        <f>'Discharge Information'!F270</f>
        <v>0</v>
      </c>
      <c r="K270" s="87"/>
    </row>
    <row r="271" spans="1:11" ht="60" customHeight="1" x14ac:dyDescent="0.25">
      <c r="A271" s="1">
        <f t="shared" si="4"/>
        <v>259</v>
      </c>
      <c r="B271" s="116">
        <f>'Initial Client Information'!B271</f>
        <v>0</v>
      </c>
      <c r="C271" s="117">
        <f>'Initial Client Information'!C271</f>
        <v>0</v>
      </c>
      <c r="D271" s="118">
        <f>'Initial Client Information'!D271</f>
        <v>0</v>
      </c>
      <c r="E271" s="130">
        <f>'Initial Client Information'!E271</f>
        <v>0</v>
      </c>
      <c r="F271" s="140"/>
      <c r="G271" s="136"/>
      <c r="H271" s="136"/>
      <c r="I271" s="142"/>
      <c r="J271" s="176">
        <f>'Discharge Information'!F271</f>
        <v>0</v>
      </c>
      <c r="K271" s="87"/>
    </row>
    <row r="272" spans="1:11" ht="60" customHeight="1" x14ac:dyDescent="0.25">
      <c r="A272" s="1">
        <f t="shared" si="4"/>
        <v>260</v>
      </c>
      <c r="B272" s="116">
        <f>'Initial Client Information'!B272</f>
        <v>0</v>
      </c>
      <c r="C272" s="117">
        <f>'Initial Client Information'!C272</f>
        <v>0</v>
      </c>
      <c r="D272" s="118">
        <f>'Initial Client Information'!D272</f>
        <v>0</v>
      </c>
      <c r="E272" s="130">
        <f>'Initial Client Information'!E272</f>
        <v>0</v>
      </c>
      <c r="F272" s="140"/>
      <c r="G272" s="136"/>
      <c r="H272" s="136"/>
      <c r="I272" s="142"/>
      <c r="J272" s="176">
        <f>'Discharge Information'!F272</f>
        <v>0</v>
      </c>
      <c r="K272" s="87"/>
    </row>
    <row r="273" spans="1:11" ht="60" customHeight="1" x14ac:dyDescent="0.25">
      <c r="A273" s="1">
        <f t="shared" si="4"/>
        <v>261</v>
      </c>
      <c r="B273" s="116">
        <f>'Initial Client Information'!B273</f>
        <v>0</v>
      </c>
      <c r="C273" s="117">
        <f>'Initial Client Information'!C273</f>
        <v>0</v>
      </c>
      <c r="D273" s="118">
        <f>'Initial Client Information'!D273</f>
        <v>0</v>
      </c>
      <c r="E273" s="130">
        <f>'Initial Client Information'!E273</f>
        <v>0</v>
      </c>
      <c r="F273" s="140"/>
      <c r="G273" s="136"/>
      <c r="H273" s="136"/>
      <c r="I273" s="142"/>
      <c r="J273" s="176">
        <f>'Discharge Information'!F273</f>
        <v>0</v>
      </c>
      <c r="K273" s="87"/>
    </row>
    <row r="274" spans="1:11" ht="60" customHeight="1" x14ac:dyDescent="0.25">
      <c r="A274" s="1">
        <f t="shared" si="4"/>
        <v>262</v>
      </c>
      <c r="B274" s="116">
        <f>'Initial Client Information'!B274</f>
        <v>0</v>
      </c>
      <c r="C274" s="117">
        <f>'Initial Client Information'!C274</f>
        <v>0</v>
      </c>
      <c r="D274" s="118">
        <f>'Initial Client Information'!D274</f>
        <v>0</v>
      </c>
      <c r="E274" s="130">
        <f>'Initial Client Information'!E274</f>
        <v>0</v>
      </c>
      <c r="F274" s="140"/>
      <c r="G274" s="136"/>
      <c r="H274" s="136"/>
      <c r="I274" s="142"/>
      <c r="J274" s="176">
        <f>'Discharge Information'!F274</f>
        <v>0</v>
      </c>
      <c r="K274" s="87"/>
    </row>
    <row r="275" spans="1:11" ht="60" customHeight="1" x14ac:dyDescent="0.25">
      <c r="A275" s="1">
        <f t="shared" si="4"/>
        <v>263</v>
      </c>
      <c r="B275" s="116">
        <f>'Initial Client Information'!B275</f>
        <v>0</v>
      </c>
      <c r="C275" s="117">
        <f>'Initial Client Information'!C275</f>
        <v>0</v>
      </c>
      <c r="D275" s="118">
        <f>'Initial Client Information'!D275</f>
        <v>0</v>
      </c>
      <c r="E275" s="130">
        <f>'Initial Client Information'!E275</f>
        <v>0</v>
      </c>
      <c r="F275" s="140"/>
      <c r="G275" s="136"/>
      <c r="H275" s="136"/>
      <c r="I275" s="142"/>
      <c r="J275" s="176">
        <f>'Discharge Information'!F275</f>
        <v>0</v>
      </c>
      <c r="K275" s="87"/>
    </row>
    <row r="276" spans="1:11" ht="60" customHeight="1" x14ac:dyDescent="0.25">
      <c r="A276" s="1">
        <f t="shared" si="4"/>
        <v>264</v>
      </c>
      <c r="B276" s="116">
        <f>'Initial Client Information'!B276</f>
        <v>0</v>
      </c>
      <c r="C276" s="117">
        <f>'Initial Client Information'!C276</f>
        <v>0</v>
      </c>
      <c r="D276" s="118">
        <f>'Initial Client Information'!D276</f>
        <v>0</v>
      </c>
      <c r="E276" s="130">
        <f>'Initial Client Information'!E276</f>
        <v>0</v>
      </c>
      <c r="F276" s="140"/>
      <c r="G276" s="136"/>
      <c r="H276" s="136"/>
      <c r="I276" s="142"/>
      <c r="J276" s="176">
        <f>'Discharge Information'!F276</f>
        <v>0</v>
      </c>
      <c r="K276" s="87"/>
    </row>
    <row r="277" spans="1:11" ht="60" customHeight="1" x14ac:dyDescent="0.25">
      <c r="A277" s="1">
        <f t="shared" si="4"/>
        <v>265</v>
      </c>
      <c r="B277" s="116">
        <f>'Initial Client Information'!B277</f>
        <v>0</v>
      </c>
      <c r="C277" s="117">
        <f>'Initial Client Information'!C277</f>
        <v>0</v>
      </c>
      <c r="D277" s="118">
        <f>'Initial Client Information'!D277</f>
        <v>0</v>
      </c>
      <c r="E277" s="130">
        <f>'Initial Client Information'!E277</f>
        <v>0</v>
      </c>
      <c r="F277" s="140"/>
      <c r="G277" s="136"/>
      <c r="H277" s="136"/>
      <c r="I277" s="142"/>
      <c r="J277" s="176">
        <f>'Discharge Information'!F277</f>
        <v>0</v>
      </c>
      <c r="K277" s="87"/>
    </row>
    <row r="278" spans="1:11" ht="60" customHeight="1" x14ac:dyDescent="0.25">
      <c r="A278" s="1">
        <f t="shared" si="4"/>
        <v>266</v>
      </c>
      <c r="B278" s="116">
        <f>'Initial Client Information'!B278</f>
        <v>0</v>
      </c>
      <c r="C278" s="117">
        <f>'Initial Client Information'!C278</f>
        <v>0</v>
      </c>
      <c r="D278" s="118">
        <f>'Initial Client Information'!D278</f>
        <v>0</v>
      </c>
      <c r="E278" s="130">
        <f>'Initial Client Information'!E278</f>
        <v>0</v>
      </c>
      <c r="F278" s="140"/>
      <c r="G278" s="136"/>
      <c r="H278" s="136"/>
      <c r="I278" s="142"/>
      <c r="J278" s="176">
        <f>'Discharge Information'!F278</f>
        <v>0</v>
      </c>
      <c r="K278" s="87"/>
    </row>
    <row r="279" spans="1:11" ht="60" customHeight="1" x14ac:dyDescent="0.25">
      <c r="A279" s="1">
        <f t="shared" si="4"/>
        <v>267</v>
      </c>
      <c r="B279" s="116">
        <f>'Initial Client Information'!B279</f>
        <v>0</v>
      </c>
      <c r="C279" s="117">
        <f>'Initial Client Information'!C279</f>
        <v>0</v>
      </c>
      <c r="D279" s="118">
        <f>'Initial Client Information'!D279</f>
        <v>0</v>
      </c>
      <c r="E279" s="130">
        <f>'Initial Client Information'!E279</f>
        <v>0</v>
      </c>
      <c r="F279" s="140"/>
      <c r="G279" s="136"/>
      <c r="H279" s="136"/>
      <c r="I279" s="142"/>
      <c r="J279" s="176">
        <f>'Discharge Information'!F279</f>
        <v>0</v>
      </c>
      <c r="K279" s="87"/>
    </row>
    <row r="280" spans="1:11" ht="60" customHeight="1" x14ac:dyDescent="0.25">
      <c r="A280" s="1">
        <f t="shared" si="4"/>
        <v>268</v>
      </c>
      <c r="B280" s="116">
        <f>'Initial Client Information'!B280</f>
        <v>0</v>
      </c>
      <c r="C280" s="117">
        <f>'Initial Client Information'!C280</f>
        <v>0</v>
      </c>
      <c r="D280" s="118">
        <f>'Initial Client Information'!D280</f>
        <v>0</v>
      </c>
      <c r="E280" s="130">
        <f>'Initial Client Information'!E280</f>
        <v>0</v>
      </c>
      <c r="F280" s="140"/>
      <c r="G280" s="136"/>
      <c r="H280" s="136"/>
      <c r="I280" s="142"/>
      <c r="J280" s="176">
        <f>'Discharge Information'!F280</f>
        <v>0</v>
      </c>
      <c r="K280" s="87"/>
    </row>
    <row r="281" spans="1:11" ht="60" customHeight="1" x14ac:dyDescent="0.25">
      <c r="A281" s="1">
        <f t="shared" si="4"/>
        <v>269</v>
      </c>
      <c r="B281" s="116">
        <f>'Initial Client Information'!B281</f>
        <v>0</v>
      </c>
      <c r="C281" s="117">
        <f>'Initial Client Information'!C281</f>
        <v>0</v>
      </c>
      <c r="D281" s="118">
        <f>'Initial Client Information'!D281</f>
        <v>0</v>
      </c>
      <c r="E281" s="130">
        <f>'Initial Client Information'!E281</f>
        <v>0</v>
      </c>
      <c r="F281" s="140"/>
      <c r="G281" s="136"/>
      <c r="H281" s="136"/>
      <c r="I281" s="142"/>
      <c r="J281" s="176">
        <f>'Discharge Information'!F281</f>
        <v>0</v>
      </c>
      <c r="K281" s="87"/>
    </row>
    <row r="282" spans="1:11" ht="60" customHeight="1" x14ac:dyDescent="0.25">
      <c r="A282" s="1">
        <f t="shared" si="4"/>
        <v>270</v>
      </c>
      <c r="B282" s="116">
        <f>'Initial Client Information'!B282</f>
        <v>0</v>
      </c>
      <c r="C282" s="117">
        <f>'Initial Client Information'!C282</f>
        <v>0</v>
      </c>
      <c r="D282" s="118">
        <f>'Initial Client Information'!D282</f>
        <v>0</v>
      </c>
      <c r="E282" s="130">
        <f>'Initial Client Information'!E282</f>
        <v>0</v>
      </c>
      <c r="F282" s="140"/>
      <c r="G282" s="136"/>
      <c r="H282" s="136"/>
      <c r="I282" s="142"/>
      <c r="J282" s="176">
        <f>'Discharge Information'!F282</f>
        <v>0</v>
      </c>
      <c r="K282" s="87"/>
    </row>
    <row r="283" spans="1:11" ht="60" customHeight="1" x14ac:dyDescent="0.25">
      <c r="A283" s="1">
        <f t="shared" si="4"/>
        <v>271</v>
      </c>
      <c r="B283" s="116">
        <f>'Initial Client Information'!B283</f>
        <v>0</v>
      </c>
      <c r="C283" s="117">
        <f>'Initial Client Information'!C283</f>
        <v>0</v>
      </c>
      <c r="D283" s="118">
        <f>'Initial Client Information'!D283</f>
        <v>0</v>
      </c>
      <c r="E283" s="130">
        <f>'Initial Client Information'!E283</f>
        <v>0</v>
      </c>
      <c r="F283" s="140"/>
      <c r="G283" s="136"/>
      <c r="H283" s="136"/>
      <c r="I283" s="142"/>
      <c r="J283" s="176">
        <f>'Discharge Information'!F283</f>
        <v>0</v>
      </c>
      <c r="K283" s="87"/>
    </row>
    <row r="284" spans="1:11" ht="60" customHeight="1" x14ac:dyDescent="0.25">
      <c r="A284" s="1">
        <f t="shared" si="4"/>
        <v>272</v>
      </c>
      <c r="B284" s="116">
        <f>'Initial Client Information'!B284</f>
        <v>0</v>
      </c>
      <c r="C284" s="117">
        <f>'Initial Client Information'!C284</f>
        <v>0</v>
      </c>
      <c r="D284" s="118">
        <f>'Initial Client Information'!D284</f>
        <v>0</v>
      </c>
      <c r="E284" s="130">
        <f>'Initial Client Information'!E284</f>
        <v>0</v>
      </c>
      <c r="F284" s="140"/>
      <c r="G284" s="136"/>
      <c r="H284" s="136"/>
      <c r="I284" s="142"/>
      <c r="J284" s="176">
        <f>'Discharge Information'!F284</f>
        <v>0</v>
      </c>
      <c r="K284" s="87"/>
    </row>
    <row r="285" spans="1:11" ht="60" customHeight="1" x14ac:dyDescent="0.25">
      <c r="A285" s="1">
        <f t="shared" si="4"/>
        <v>273</v>
      </c>
      <c r="B285" s="116">
        <f>'Initial Client Information'!B285</f>
        <v>0</v>
      </c>
      <c r="C285" s="117">
        <f>'Initial Client Information'!C285</f>
        <v>0</v>
      </c>
      <c r="D285" s="118">
        <f>'Initial Client Information'!D285</f>
        <v>0</v>
      </c>
      <c r="E285" s="130">
        <f>'Initial Client Information'!E285</f>
        <v>0</v>
      </c>
      <c r="F285" s="140"/>
      <c r="G285" s="136"/>
      <c r="H285" s="136"/>
      <c r="I285" s="142"/>
      <c r="J285" s="176">
        <f>'Discharge Information'!F285</f>
        <v>0</v>
      </c>
      <c r="K285" s="87"/>
    </row>
    <row r="286" spans="1:11" ht="60" customHeight="1" x14ac:dyDescent="0.25">
      <c r="A286" s="1">
        <f t="shared" si="4"/>
        <v>274</v>
      </c>
      <c r="B286" s="116">
        <f>'Initial Client Information'!B286</f>
        <v>0</v>
      </c>
      <c r="C286" s="117">
        <f>'Initial Client Information'!C286</f>
        <v>0</v>
      </c>
      <c r="D286" s="118">
        <f>'Initial Client Information'!D286</f>
        <v>0</v>
      </c>
      <c r="E286" s="130">
        <f>'Initial Client Information'!E286</f>
        <v>0</v>
      </c>
      <c r="F286" s="140"/>
      <c r="G286" s="136"/>
      <c r="H286" s="136"/>
      <c r="I286" s="142"/>
      <c r="J286" s="176">
        <f>'Discharge Information'!F286</f>
        <v>0</v>
      </c>
      <c r="K286" s="87"/>
    </row>
    <row r="287" spans="1:11" ht="60" customHeight="1" x14ac:dyDescent="0.25">
      <c r="A287" s="1">
        <f t="shared" si="4"/>
        <v>275</v>
      </c>
      <c r="B287" s="116">
        <f>'Initial Client Information'!B287</f>
        <v>0</v>
      </c>
      <c r="C287" s="117">
        <f>'Initial Client Information'!C287</f>
        <v>0</v>
      </c>
      <c r="D287" s="118">
        <f>'Initial Client Information'!D287</f>
        <v>0</v>
      </c>
      <c r="E287" s="130">
        <f>'Initial Client Information'!E287</f>
        <v>0</v>
      </c>
      <c r="F287" s="140"/>
      <c r="G287" s="136"/>
      <c r="H287" s="136"/>
      <c r="I287" s="142"/>
      <c r="J287" s="176">
        <f>'Discharge Information'!F287</f>
        <v>0</v>
      </c>
      <c r="K287" s="87"/>
    </row>
    <row r="288" spans="1:11" ht="60" customHeight="1" x14ac:dyDescent="0.25">
      <c r="A288" s="1">
        <f t="shared" si="4"/>
        <v>276</v>
      </c>
      <c r="B288" s="116">
        <f>'Initial Client Information'!B288</f>
        <v>0</v>
      </c>
      <c r="C288" s="117">
        <f>'Initial Client Information'!C288</f>
        <v>0</v>
      </c>
      <c r="D288" s="118">
        <f>'Initial Client Information'!D288</f>
        <v>0</v>
      </c>
      <c r="E288" s="130">
        <f>'Initial Client Information'!E288</f>
        <v>0</v>
      </c>
      <c r="F288" s="140"/>
      <c r="G288" s="136"/>
      <c r="H288" s="136"/>
      <c r="I288" s="142"/>
      <c r="J288" s="176">
        <f>'Discharge Information'!F288</f>
        <v>0</v>
      </c>
      <c r="K288" s="87"/>
    </row>
    <row r="289" spans="1:11" ht="60" customHeight="1" x14ac:dyDescent="0.25">
      <c r="A289" s="1">
        <f t="shared" si="4"/>
        <v>277</v>
      </c>
      <c r="B289" s="116">
        <f>'Initial Client Information'!B289</f>
        <v>0</v>
      </c>
      <c r="C289" s="117">
        <f>'Initial Client Information'!C289</f>
        <v>0</v>
      </c>
      <c r="D289" s="118">
        <f>'Initial Client Information'!D289</f>
        <v>0</v>
      </c>
      <c r="E289" s="130">
        <f>'Initial Client Information'!E289</f>
        <v>0</v>
      </c>
      <c r="F289" s="140"/>
      <c r="G289" s="136"/>
      <c r="H289" s="136"/>
      <c r="I289" s="142"/>
      <c r="J289" s="176">
        <f>'Discharge Information'!F289</f>
        <v>0</v>
      </c>
      <c r="K289" s="87"/>
    </row>
    <row r="290" spans="1:11" ht="60" customHeight="1" x14ac:dyDescent="0.25">
      <c r="A290" s="1">
        <f t="shared" si="4"/>
        <v>278</v>
      </c>
      <c r="B290" s="116">
        <f>'Initial Client Information'!B290</f>
        <v>0</v>
      </c>
      <c r="C290" s="117">
        <f>'Initial Client Information'!C290</f>
        <v>0</v>
      </c>
      <c r="D290" s="118">
        <f>'Initial Client Information'!D290</f>
        <v>0</v>
      </c>
      <c r="E290" s="130">
        <f>'Initial Client Information'!E290</f>
        <v>0</v>
      </c>
      <c r="F290" s="140"/>
      <c r="G290" s="136"/>
      <c r="H290" s="136"/>
      <c r="I290" s="142"/>
      <c r="J290" s="176">
        <f>'Discharge Information'!F290</f>
        <v>0</v>
      </c>
      <c r="K290" s="87"/>
    </row>
    <row r="291" spans="1:11" ht="60" customHeight="1" x14ac:dyDescent="0.25">
      <c r="A291" s="1">
        <f t="shared" si="4"/>
        <v>279</v>
      </c>
      <c r="B291" s="116">
        <f>'Initial Client Information'!B291</f>
        <v>0</v>
      </c>
      <c r="C291" s="117">
        <f>'Initial Client Information'!C291</f>
        <v>0</v>
      </c>
      <c r="D291" s="118">
        <f>'Initial Client Information'!D291</f>
        <v>0</v>
      </c>
      <c r="E291" s="130">
        <f>'Initial Client Information'!E291</f>
        <v>0</v>
      </c>
      <c r="F291" s="140"/>
      <c r="G291" s="136"/>
      <c r="H291" s="136"/>
      <c r="I291" s="142"/>
      <c r="J291" s="176">
        <f>'Discharge Information'!F291</f>
        <v>0</v>
      </c>
      <c r="K291" s="87"/>
    </row>
    <row r="292" spans="1:11" ht="60" customHeight="1" x14ac:dyDescent="0.25">
      <c r="A292" s="1">
        <f t="shared" si="4"/>
        <v>280</v>
      </c>
      <c r="B292" s="116">
        <f>'Initial Client Information'!B292</f>
        <v>0</v>
      </c>
      <c r="C292" s="117">
        <f>'Initial Client Information'!C292</f>
        <v>0</v>
      </c>
      <c r="D292" s="118">
        <f>'Initial Client Information'!D292</f>
        <v>0</v>
      </c>
      <c r="E292" s="130">
        <f>'Initial Client Information'!E292</f>
        <v>0</v>
      </c>
      <c r="F292" s="140"/>
      <c r="G292" s="136"/>
      <c r="H292" s="136"/>
      <c r="I292" s="142"/>
      <c r="J292" s="176">
        <f>'Discharge Information'!F292</f>
        <v>0</v>
      </c>
      <c r="K292" s="87"/>
    </row>
    <row r="293" spans="1:11" ht="60" customHeight="1" x14ac:dyDescent="0.25">
      <c r="A293" s="1">
        <f t="shared" si="4"/>
        <v>281</v>
      </c>
      <c r="B293" s="116">
        <f>'Initial Client Information'!B293</f>
        <v>0</v>
      </c>
      <c r="C293" s="117">
        <f>'Initial Client Information'!C293</f>
        <v>0</v>
      </c>
      <c r="D293" s="118">
        <f>'Initial Client Information'!D293</f>
        <v>0</v>
      </c>
      <c r="E293" s="130">
        <f>'Initial Client Information'!E293</f>
        <v>0</v>
      </c>
      <c r="F293" s="140"/>
      <c r="G293" s="136"/>
      <c r="H293" s="136"/>
      <c r="I293" s="142"/>
      <c r="J293" s="176">
        <f>'Discharge Information'!F293</f>
        <v>0</v>
      </c>
      <c r="K293" s="87"/>
    </row>
    <row r="294" spans="1:11" ht="60" customHeight="1" x14ac:dyDescent="0.25">
      <c r="A294" s="1">
        <f t="shared" si="4"/>
        <v>282</v>
      </c>
      <c r="B294" s="116">
        <f>'Initial Client Information'!B294</f>
        <v>0</v>
      </c>
      <c r="C294" s="117">
        <f>'Initial Client Information'!C294</f>
        <v>0</v>
      </c>
      <c r="D294" s="118">
        <f>'Initial Client Information'!D294</f>
        <v>0</v>
      </c>
      <c r="E294" s="130">
        <f>'Initial Client Information'!E294</f>
        <v>0</v>
      </c>
      <c r="F294" s="140"/>
      <c r="G294" s="136"/>
      <c r="H294" s="136"/>
      <c r="I294" s="142"/>
      <c r="J294" s="176">
        <f>'Discharge Information'!F294</f>
        <v>0</v>
      </c>
      <c r="K294" s="87"/>
    </row>
    <row r="295" spans="1:11" ht="60" customHeight="1" x14ac:dyDescent="0.25">
      <c r="A295" s="1">
        <f t="shared" si="4"/>
        <v>283</v>
      </c>
      <c r="B295" s="116">
        <f>'Initial Client Information'!B295</f>
        <v>0</v>
      </c>
      <c r="C295" s="117">
        <f>'Initial Client Information'!C295</f>
        <v>0</v>
      </c>
      <c r="D295" s="118">
        <f>'Initial Client Information'!D295</f>
        <v>0</v>
      </c>
      <c r="E295" s="130">
        <f>'Initial Client Information'!E295</f>
        <v>0</v>
      </c>
      <c r="F295" s="140"/>
      <c r="G295" s="136"/>
      <c r="H295" s="136"/>
      <c r="I295" s="142"/>
      <c r="J295" s="176">
        <f>'Discharge Information'!F295</f>
        <v>0</v>
      </c>
      <c r="K295" s="87"/>
    </row>
    <row r="296" spans="1:11" ht="60" customHeight="1" x14ac:dyDescent="0.25">
      <c r="A296" s="1">
        <f t="shared" si="4"/>
        <v>284</v>
      </c>
      <c r="B296" s="116">
        <f>'Initial Client Information'!B296</f>
        <v>0</v>
      </c>
      <c r="C296" s="117">
        <f>'Initial Client Information'!C296</f>
        <v>0</v>
      </c>
      <c r="D296" s="118">
        <f>'Initial Client Information'!D296</f>
        <v>0</v>
      </c>
      <c r="E296" s="130">
        <f>'Initial Client Information'!E296</f>
        <v>0</v>
      </c>
      <c r="F296" s="140"/>
      <c r="G296" s="136"/>
      <c r="H296" s="136"/>
      <c r="I296" s="142"/>
      <c r="J296" s="176">
        <f>'Discharge Information'!F296</f>
        <v>0</v>
      </c>
      <c r="K296" s="87"/>
    </row>
    <row r="297" spans="1:11" ht="60" customHeight="1" x14ac:dyDescent="0.25">
      <c r="A297" s="1">
        <f t="shared" si="4"/>
        <v>285</v>
      </c>
      <c r="B297" s="116">
        <f>'Initial Client Information'!B297</f>
        <v>0</v>
      </c>
      <c r="C297" s="117">
        <f>'Initial Client Information'!C297</f>
        <v>0</v>
      </c>
      <c r="D297" s="118">
        <f>'Initial Client Information'!D297</f>
        <v>0</v>
      </c>
      <c r="E297" s="130">
        <f>'Initial Client Information'!E297</f>
        <v>0</v>
      </c>
      <c r="F297" s="140"/>
      <c r="G297" s="136"/>
      <c r="H297" s="136"/>
      <c r="I297" s="142"/>
      <c r="J297" s="176">
        <f>'Discharge Information'!F297</f>
        <v>0</v>
      </c>
      <c r="K297" s="87"/>
    </row>
    <row r="298" spans="1:11" ht="60" customHeight="1" x14ac:dyDescent="0.25">
      <c r="A298" s="1">
        <f t="shared" si="4"/>
        <v>286</v>
      </c>
      <c r="B298" s="116">
        <f>'Initial Client Information'!B298</f>
        <v>0</v>
      </c>
      <c r="C298" s="117">
        <f>'Initial Client Information'!C298</f>
        <v>0</v>
      </c>
      <c r="D298" s="118">
        <f>'Initial Client Information'!D298</f>
        <v>0</v>
      </c>
      <c r="E298" s="130">
        <f>'Initial Client Information'!E298</f>
        <v>0</v>
      </c>
      <c r="F298" s="140"/>
      <c r="G298" s="136"/>
      <c r="H298" s="136"/>
      <c r="I298" s="142"/>
      <c r="J298" s="176">
        <f>'Discharge Information'!F298</f>
        <v>0</v>
      </c>
      <c r="K298" s="87"/>
    </row>
    <row r="299" spans="1:11" ht="60" customHeight="1" x14ac:dyDescent="0.25">
      <c r="A299" s="1">
        <f t="shared" si="4"/>
        <v>287</v>
      </c>
      <c r="B299" s="116">
        <f>'Initial Client Information'!B299</f>
        <v>0</v>
      </c>
      <c r="C299" s="117">
        <f>'Initial Client Information'!C299</f>
        <v>0</v>
      </c>
      <c r="D299" s="118">
        <f>'Initial Client Information'!D299</f>
        <v>0</v>
      </c>
      <c r="E299" s="130">
        <f>'Initial Client Information'!E299</f>
        <v>0</v>
      </c>
      <c r="F299" s="140"/>
      <c r="G299" s="136"/>
      <c r="H299" s="136"/>
      <c r="I299" s="142"/>
      <c r="J299" s="176">
        <f>'Discharge Information'!F299</f>
        <v>0</v>
      </c>
      <c r="K299" s="87"/>
    </row>
    <row r="300" spans="1:11" ht="60" customHeight="1" x14ac:dyDescent="0.25">
      <c r="A300" s="1">
        <f t="shared" si="4"/>
        <v>288</v>
      </c>
      <c r="B300" s="116">
        <f>'Initial Client Information'!B300</f>
        <v>0</v>
      </c>
      <c r="C300" s="117">
        <f>'Initial Client Information'!C300</f>
        <v>0</v>
      </c>
      <c r="D300" s="118">
        <f>'Initial Client Information'!D300</f>
        <v>0</v>
      </c>
      <c r="E300" s="130">
        <f>'Initial Client Information'!E300</f>
        <v>0</v>
      </c>
      <c r="F300" s="140"/>
      <c r="G300" s="136"/>
      <c r="H300" s="136"/>
      <c r="I300" s="142"/>
      <c r="J300" s="176">
        <f>'Discharge Information'!F300</f>
        <v>0</v>
      </c>
      <c r="K300" s="87"/>
    </row>
    <row r="301" spans="1:11" ht="60" customHeight="1" x14ac:dyDescent="0.25">
      <c r="A301" s="1">
        <f t="shared" si="4"/>
        <v>289</v>
      </c>
      <c r="B301" s="116">
        <f>'Initial Client Information'!B301</f>
        <v>0</v>
      </c>
      <c r="C301" s="117">
        <f>'Initial Client Information'!C301</f>
        <v>0</v>
      </c>
      <c r="D301" s="118">
        <f>'Initial Client Information'!D301</f>
        <v>0</v>
      </c>
      <c r="E301" s="130">
        <f>'Initial Client Information'!E301</f>
        <v>0</v>
      </c>
      <c r="F301" s="140"/>
      <c r="G301" s="136"/>
      <c r="H301" s="136"/>
      <c r="I301" s="142"/>
      <c r="J301" s="176">
        <f>'Discharge Information'!F301</f>
        <v>0</v>
      </c>
      <c r="K301" s="87"/>
    </row>
    <row r="302" spans="1:11" ht="60" customHeight="1" x14ac:dyDescent="0.25">
      <c r="A302" s="1">
        <f t="shared" si="4"/>
        <v>290</v>
      </c>
      <c r="B302" s="116">
        <f>'Initial Client Information'!B302</f>
        <v>0</v>
      </c>
      <c r="C302" s="117">
        <f>'Initial Client Information'!C302</f>
        <v>0</v>
      </c>
      <c r="D302" s="118">
        <f>'Initial Client Information'!D302</f>
        <v>0</v>
      </c>
      <c r="E302" s="130">
        <f>'Initial Client Information'!E302</f>
        <v>0</v>
      </c>
      <c r="F302" s="140"/>
      <c r="G302" s="136"/>
      <c r="H302" s="136"/>
      <c r="I302" s="142"/>
      <c r="J302" s="176">
        <f>'Discharge Information'!F302</f>
        <v>0</v>
      </c>
      <c r="K302" s="87"/>
    </row>
    <row r="303" spans="1:11" ht="60" customHeight="1" x14ac:dyDescent="0.25">
      <c r="A303" s="1">
        <f t="shared" si="4"/>
        <v>291</v>
      </c>
      <c r="B303" s="116">
        <f>'Initial Client Information'!B303</f>
        <v>0</v>
      </c>
      <c r="C303" s="117">
        <f>'Initial Client Information'!C303</f>
        <v>0</v>
      </c>
      <c r="D303" s="118">
        <f>'Initial Client Information'!D303</f>
        <v>0</v>
      </c>
      <c r="E303" s="130">
        <f>'Initial Client Information'!E303</f>
        <v>0</v>
      </c>
      <c r="F303" s="140"/>
      <c r="G303" s="136"/>
      <c r="H303" s="136"/>
      <c r="I303" s="142"/>
      <c r="J303" s="176">
        <f>'Discharge Information'!F303</f>
        <v>0</v>
      </c>
      <c r="K303" s="87"/>
    </row>
    <row r="304" spans="1:11" ht="60" customHeight="1" x14ac:dyDescent="0.25">
      <c r="A304" s="1">
        <f t="shared" si="4"/>
        <v>292</v>
      </c>
      <c r="B304" s="116">
        <f>'Initial Client Information'!B304</f>
        <v>0</v>
      </c>
      <c r="C304" s="117">
        <f>'Initial Client Information'!C304</f>
        <v>0</v>
      </c>
      <c r="D304" s="118">
        <f>'Initial Client Information'!D304</f>
        <v>0</v>
      </c>
      <c r="E304" s="130">
        <f>'Initial Client Information'!E304</f>
        <v>0</v>
      </c>
      <c r="F304" s="140"/>
      <c r="G304" s="136"/>
      <c r="H304" s="136"/>
      <c r="I304" s="142"/>
      <c r="J304" s="176">
        <f>'Discharge Information'!F304</f>
        <v>0</v>
      </c>
      <c r="K304" s="87"/>
    </row>
    <row r="305" spans="1:11" ht="60" customHeight="1" x14ac:dyDescent="0.25">
      <c r="A305" s="1">
        <f t="shared" si="4"/>
        <v>293</v>
      </c>
      <c r="B305" s="116">
        <f>'Initial Client Information'!B305</f>
        <v>0</v>
      </c>
      <c r="C305" s="117">
        <f>'Initial Client Information'!C305</f>
        <v>0</v>
      </c>
      <c r="D305" s="118">
        <f>'Initial Client Information'!D305</f>
        <v>0</v>
      </c>
      <c r="E305" s="130">
        <f>'Initial Client Information'!E305</f>
        <v>0</v>
      </c>
      <c r="F305" s="140"/>
      <c r="G305" s="136"/>
      <c r="H305" s="136"/>
      <c r="I305" s="142"/>
      <c r="J305" s="176">
        <f>'Discharge Information'!F305</f>
        <v>0</v>
      </c>
      <c r="K305" s="87"/>
    </row>
    <row r="306" spans="1:11" ht="60" customHeight="1" x14ac:dyDescent="0.25">
      <c r="A306" s="1">
        <f t="shared" si="4"/>
        <v>294</v>
      </c>
      <c r="B306" s="116">
        <f>'Initial Client Information'!B306</f>
        <v>0</v>
      </c>
      <c r="C306" s="117">
        <f>'Initial Client Information'!C306</f>
        <v>0</v>
      </c>
      <c r="D306" s="118">
        <f>'Initial Client Information'!D306</f>
        <v>0</v>
      </c>
      <c r="E306" s="130">
        <f>'Initial Client Information'!E306</f>
        <v>0</v>
      </c>
      <c r="F306" s="140"/>
      <c r="G306" s="136"/>
      <c r="H306" s="136"/>
      <c r="I306" s="142"/>
      <c r="J306" s="176">
        <f>'Discharge Information'!F306</f>
        <v>0</v>
      </c>
      <c r="K306" s="87"/>
    </row>
    <row r="307" spans="1:11" ht="60" customHeight="1" x14ac:dyDescent="0.25">
      <c r="A307" s="1">
        <f t="shared" si="4"/>
        <v>295</v>
      </c>
      <c r="B307" s="116">
        <f>'Initial Client Information'!B307</f>
        <v>0</v>
      </c>
      <c r="C307" s="117">
        <f>'Initial Client Information'!C307</f>
        <v>0</v>
      </c>
      <c r="D307" s="118">
        <f>'Initial Client Information'!D307</f>
        <v>0</v>
      </c>
      <c r="E307" s="130">
        <f>'Initial Client Information'!E307</f>
        <v>0</v>
      </c>
      <c r="F307" s="140"/>
      <c r="G307" s="136"/>
      <c r="H307" s="136"/>
      <c r="I307" s="142"/>
      <c r="J307" s="176">
        <f>'Discharge Information'!F307</f>
        <v>0</v>
      </c>
      <c r="K307" s="87"/>
    </row>
    <row r="308" spans="1:11" ht="60" customHeight="1" x14ac:dyDescent="0.25">
      <c r="A308" s="1">
        <f t="shared" si="4"/>
        <v>296</v>
      </c>
      <c r="B308" s="116">
        <f>'Initial Client Information'!B308</f>
        <v>0</v>
      </c>
      <c r="C308" s="117">
        <f>'Initial Client Information'!C308</f>
        <v>0</v>
      </c>
      <c r="D308" s="118">
        <f>'Initial Client Information'!D308</f>
        <v>0</v>
      </c>
      <c r="E308" s="130">
        <f>'Initial Client Information'!E308</f>
        <v>0</v>
      </c>
      <c r="F308" s="140"/>
      <c r="G308" s="136"/>
      <c r="H308" s="136"/>
      <c r="I308" s="142"/>
      <c r="J308" s="176">
        <f>'Discharge Information'!F308</f>
        <v>0</v>
      </c>
      <c r="K308" s="87"/>
    </row>
    <row r="309" spans="1:11" ht="60" customHeight="1" x14ac:dyDescent="0.25">
      <c r="A309" s="1">
        <f t="shared" si="4"/>
        <v>297</v>
      </c>
      <c r="B309" s="116">
        <f>'Initial Client Information'!B309</f>
        <v>0</v>
      </c>
      <c r="C309" s="117">
        <f>'Initial Client Information'!C309</f>
        <v>0</v>
      </c>
      <c r="D309" s="118">
        <f>'Initial Client Information'!D309</f>
        <v>0</v>
      </c>
      <c r="E309" s="130">
        <f>'Initial Client Information'!E309</f>
        <v>0</v>
      </c>
      <c r="F309" s="140"/>
      <c r="G309" s="136"/>
      <c r="H309" s="136"/>
      <c r="I309" s="142"/>
      <c r="J309" s="176">
        <f>'Discharge Information'!F309</f>
        <v>0</v>
      </c>
      <c r="K309" s="87"/>
    </row>
    <row r="310" spans="1:11" ht="60" customHeight="1" x14ac:dyDescent="0.25">
      <c r="A310" s="1">
        <f t="shared" si="4"/>
        <v>298</v>
      </c>
      <c r="B310" s="116">
        <f>'Initial Client Information'!B310</f>
        <v>0</v>
      </c>
      <c r="C310" s="117">
        <f>'Initial Client Information'!C310</f>
        <v>0</v>
      </c>
      <c r="D310" s="118">
        <f>'Initial Client Information'!D310</f>
        <v>0</v>
      </c>
      <c r="E310" s="130">
        <f>'Initial Client Information'!E310</f>
        <v>0</v>
      </c>
      <c r="F310" s="140"/>
      <c r="G310" s="136"/>
      <c r="H310" s="136"/>
      <c r="I310" s="142"/>
      <c r="J310" s="176">
        <f>'Discharge Information'!F310</f>
        <v>0</v>
      </c>
      <c r="K310" s="87"/>
    </row>
    <row r="311" spans="1:11" ht="60" customHeight="1" x14ac:dyDescent="0.25">
      <c r="A311" s="1">
        <f t="shared" si="4"/>
        <v>299</v>
      </c>
      <c r="B311" s="116">
        <f>'Initial Client Information'!B311</f>
        <v>0</v>
      </c>
      <c r="C311" s="117">
        <f>'Initial Client Information'!C311</f>
        <v>0</v>
      </c>
      <c r="D311" s="118">
        <f>'Initial Client Information'!D311</f>
        <v>0</v>
      </c>
      <c r="E311" s="130">
        <f>'Initial Client Information'!E311</f>
        <v>0</v>
      </c>
      <c r="F311" s="140"/>
      <c r="G311" s="136"/>
      <c r="H311" s="136"/>
      <c r="I311" s="142"/>
      <c r="J311" s="176">
        <f>'Discharge Information'!F311</f>
        <v>0</v>
      </c>
      <c r="K311" s="87"/>
    </row>
    <row r="312" spans="1:11" ht="60" customHeight="1" x14ac:dyDescent="0.25">
      <c r="A312" s="1">
        <f t="shared" si="4"/>
        <v>300</v>
      </c>
      <c r="B312" s="116">
        <f>'Initial Client Information'!B312</f>
        <v>0</v>
      </c>
      <c r="C312" s="117">
        <f>'Initial Client Information'!C312</f>
        <v>0</v>
      </c>
      <c r="D312" s="118">
        <f>'Initial Client Information'!D312</f>
        <v>0</v>
      </c>
      <c r="E312" s="130">
        <f>'Initial Client Information'!E312</f>
        <v>0</v>
      </c>
      <c r="F312" s="140"/>
      <c r="G312" s="136"/>
      <c r="H312" s="136"/>
      <c r="I312" s="142"/>
      <c r="J312" s="176">
        <f>'Discharge Information'!F312</f>
        <v>0</v>
      </c>
      <c r="K312" s="87"/>
    </row>
    <row r="313" spans="1:11" ht="60" customHeight="1" x14ac:dyDescent="0.25">
      <c r="A313" s="1">
        <f t="shared" si="4"/>
        <v>301</v>
      </c>
      <c r="B313" s="116">
        <f>'Initial Client Information'!B313</f>
        <v>0</v>
      </c>
      <c r="C313" s="117">
        <f>'Initial Client Information'!C313</f>
        <v>0</v>
      </c>
      <c r="D313" s="118">
        <f>'Initial Client Information'!D313</f>
        <v>0</v>
      </c>
      <c r="E313" s="130">
        <f>'Initial Client Information'!E313</f>
        <v>0</v>
      </c>
      <c r="F313" s="140"/>
      <c r="G313" s="136"/>
      <c r="H313" s="136"/>
      <c r="I313" s="142"/>
      <c r="J313" s="176">
        <f>'Discharge Information'!F313</f>
        <v>0</v>
      </c>
      <c r="K313" s="87"/>
    </row>
    <row r="314" spans="1:11" ht="60" customHeight="1" x14ac:dyDescent="0.25">
      <c r="A314" s="1">
        <f t="shared" si="4"/>
        <v>302</v>
      </c>
      <c r="B314" s="116">
        <f>'Initial Client Information'!B314</f>
        <v>0</v>
      </c>
      <c r="C314" s="117">
        <f>'Initial Client Information'!C314</f>
        <v>0</v>
      </c>
      <c r="D314" s="118">
        <f>'Initial Client Information'!D314</f>
        <v>0</v>
      </c>
      <c r="E314" s="130">
        <f>'Initial Client Information'!E314</f>
        <v>0</v>
      </c>
      <c r="F314" s="140"/>
      <c r="G314" s="136"/>
      <c r="H314" s="136"/>
      <c r="I314" s="142"/>
      <c r="J314" s="176">
        <f>'Discharge Information'!F314</f>
        <v>0</v>
      </c>
      <c r="K314" s="87"/>
    </row>
    <row r="315" spans="1:11" ht="60" customHeight="1" x14ac:dyDescent="0.25">
      <c r="A315" s="1">
        <f t="shared" si="4"/>
        <v>303</v>
      </c>
      <c r="B315" s="116">
        <f>'Initial Client Information'!B315</f>
        <v>0</v>
      </c>
      <c r="C315" s="117">
        <f>'Initial Client Information'!C315</f>
        <v>0</v>
      </c>
      <c r="D315" s="118">
        <f>'Initial Client Information'!D315</f>
        <v>0</v>
      </c>
      <c r="E315" s="130">
        <f>'Initial Client Information'!E315</f>
        <v>0</v>
      </c>
      <c r="F315" s="140"/>
      <c r="G315" s="136"/>
      <c r="H315" s="136"/>
      <c r="I315" s="142"/>
      <c r="J315" s="176">
        <f>'Discharge Information'!F315</f>
        <v>0</v>
      </c>
      <c r="K315" s="87"/>
    </row>
    <row r="316" spans="1:11" ht="60" customHeight="1" x14ac:dyDescent="0.25">
      <c r="A316" s="1">
        <f t="shared" si="4"/>
        <v>304</v>
      </c>
      <c r="B316" s="116">
        <f>'Initial Client Information'!B316</f>
        <v>0</v>
      </c>
      <c r="C316" s="117">
        <f>'Initial Client Information'!C316</f>
        <v>0</v>
      </c>
      <c r="D316" s="118">
        <f>'Initial Client Information'!D316</f>
        <v>0</v>
      </c>
      <c r="E316" s="130">
        <f>'Initial Client Information'!E316</f>
        <v>0</v>
      </c>
      <c r="F316" s="140"/>
      <c r="G316" s="136"/>
      <c r="H316" s="136"/>
      <c r="I316" s="142"/>
      <c r="J316" s="176">
        <f>'Discharge Information'!F316</f>
        <v>0</v>
      </c>
      <c r="K316" s="87"/>
    </row>
    <row r="317" spans="1:11" ht="60" customHeight="1" x14ac:dyDescent="0.25">
      <c r="A317" s="1">
        <f t="shared" si="4"/>
        <v>305</v>
      </c>
      <c r="B317" s="116">
        <f>'Initial Client Information'!B317</f>
        <v>0</v>
      </c>
      <c r="C317" s="117">
        <f>'Initial Client Information'!C317</f>
        <v>0</v>
      </c>
      <c r="D317" s="118">
        <f>'Initial Client Information'!D317</f>
        <v>0</v>
      </c>
      <c r="E317" s="130">
        <f>'Initial Client Information'!E317</f>
        <v>0</v>
      </c>
      <c r="F317" s="140"/>
      <c r="G317" s="136"/>
      <c r="H317" s="136"/>
      <c r="I317" s="142"/>
      <c r="J317" s="176">
        <f>'Discharge Information'!F317</f>
        <v>0</v>
      </c>
      <c r="K317" s="87"/>
    </row>
    <row r="318" spans="1:11" ht="60" customHeight="1" x14ac:dyDescent="0.25">
      <c r="A318" s="1">
        <f t="shared" si="4"/>
        <v>306</v>
      </c>
      <c r="B318" s="116">
        <f>'Initial Client Information'!B318</f>
        <v>0</v>
      </c>
      <c r="C318" s="117">
        <f>'Initial Client Information'!C318</f>
        <v>0</v>
      </c>
      <c r="D318" s="118">
        <f>'Initial Client Information'!D318</f>
        <v>0</v>
      </c>
      <c r="E318" s="130">
        <f>'Initial Client Information'!E318</f>
        <v>0</v>
      </c>
      <c r="F318" s="140"/>
      <c r="G318" s="136"/>
      <c r="H318" s="136"/>
      <c r="I318" s="142"/>
      <c r="J318" s="176">
        <f>'Discharge Information'!F318</f>
        <v>0</v>
      </c>
      <c r="K318" s="87"/>
    </row>
    <row r="319" spans="1:11" ht="60" customHeight="1" x14ac:dyDescent="0.25">
      <c r="A319" s="1">
        <f t="shared" si="4"/>
        <v>307</v>
      </c>
      <c r="B319" s="116">
        <f>'Initial Client Information'!B319</f>
        <v>0</v>
      </c>
      <c r="C319" s="117">
        <f>'Initial Client Information'!C319</f>
        <v>0</v>
      </c>
      <c r="D319" s="118">
        <f>'Initial Client Information'!D319</f>
        <v>0</v>
      </c>
      <c r="E319" s="130">
        <f>'Initial Client Information'!E319</f>
        <v>0</v>
      </c>
      <c r="F319" s="140"/>
      <c r="G319" s="136"/>
      <c r="H319" s="136"/>
      <c r="I319" s="142"/>
      <c r="J319" s="176">
        <f>'Discharge Information'!F319</f>
        <v>0</v>
      </c>
      <c r="K319" s="87"/>
    </row>
    <row r="320" spans="1:11" ht="60" customHeight="1" x14ac:dyDescent="0.25">
      <c r="A320" s="1">
        <f t="shared" si="4"/>
        <v>308</v>
      </c>
      <c r="B320" s="116">
        <f>'Initial Client Information'!B320</f>
        <v>0</v>
      </c>
      <c r="C320" s="117">
        <f>'Initial Client Information'!C320</f>
        <v>0</v>
      </c>
      <c r="D320" s="118">
        <f>'Initial Client Information'!D320</f>
        <v>0</v>
      </c>
      <c r="E320" s="130">
        <f>'Initial Client Information'!E320</f>
        <v>0</v>
      </c>
      <c r="F320" s="140"/>
      <c r="G320" s="136"/>
      <c r="H320" s="136"/>
      <c r="I320" s="142"/>
      <c r="J320" s="176">
        <f>'Discharge Information'!F320</f>
        <v>0</v>
      </c>
      <c r="K320" s="87"/>
    </row>
    <row r="321" spans="1:11" ht="60" customHeight="1" x14ac:dyDescent="0.25">
      <c r="A321" s="1">
        <f t="shared" si="4"/>
        <v>309</v>
      </c>
      <c r="B321" s="116">
        <f>'Initial Client Information'!B321</f>
        <v>0</v>
      </c>
      <c r="C321" s="117">
        <f>'Initial Client Information'!C321</f>
        <v>0</v>
      </c>
      <c r="D321" s="118">
        <f>'Initial Client Information'!D321</f>
        <v>0</v>
      </c>
      <c r="E321" s="130">
        <f>'Initial Client Information'!E321</f>
        <v>0</v>
      </c>
      <c r="F321" s="140"/>
      <c r="G321" s="136"/>
      <c r="H321" s="136"/>
      <c r="I321" s="142"/>
      <c r="J321" s="176">
        <f>'Discharge Information'!F321</f>
        <v>0</v>
      </c>
      <c r="K321" s="87"/>
    </row>
    <row r="322" spans="1:11" ht="60" customHeight="1" x14ac:dyDescent="0.25">
      <c r="A322" s="1">
        <f t="shared" si="4"/>
        <v>310</v>
      </c>
      <c r="B322" s="116">
        <f>'Initial Client Information'!B322</f>
        <v>0</v>
      </c>
      <c r="C322" s="117">
        <f>'Initial Client Information'!C322</f>
        <v>0</v>
      </c>
      <c r="D322" s="118">
        <f>'Initial Client Information'!D322</f>
        <v>0</v>
      </c>
      <c r="E322" s="130">
        <f>'Initial Client Information'!E322</f>
        <v>0</v>
      </c>
      <c r="F322" s="140"/>
      <c r="G322" s="136"/>
      <c r="H322" s="136"/>
      <c r="I322" s="142"/>
      <c r="J322" s="176">
        <f>'Discharge Information'!F322</f>
        <v>0</v>
      </c>
      <c r="K322" s="87"/>
    </row>
    <row r="323" spans="1:11" ht="60" customHeight="1" x14ac:dyDescent="0.25">
      <c r="A323" s="1">
        <f t="shared" si="4"/>
        <v>311</v>
      </c>
      <c r="B323" s="116">
        <f>'Initial Client Information'!B323</f>
        <v>0</v>
      </c>
      <c r="C323" s="117">
        <f>'Initial Client Information'!C323</f>
        <v>0</v>
      </c>
      <c r="D323" s="118">
        <f>'Initial Client Information'!D323</f>
        <v>0</v>
      </c>
      <c r="E323" s="130">
        <f>'Initial Client Information'!E323</f>
        <v>0</v>
      </c>
      <c r="F323" s="140"/>
      <c r="G323" s="136"/>
      <c r="H323" s="136"/>
      <c r="I323" s="142"/>
      <c r="J323" s="176">
        <f>'Discharge Information'!F323</f>
        <v>0</v>
      </c>
      <c r="K323" s="87"/>
    </row>
    <row r="324" spans="1:11" ht="60" customHeight="1" x14ac:dyDescent="0.25">
      <c r="A324" s="1">
        <f t="shared" si="4"/>
        <v>312</v>
      </c>
      <c r="B324" s="116">
        <f>'Initial Client Information'!B324</f>
        <v>0</v>
      </c>
      <c r="C324" s="117">
        <f>'Initial Client Information'!C324</f>
        <v>0</v>
      </c>
      <c r="D324" s="118">
        <f>'Initial Client Information'!D324</f>
        <v>0</v>
      </c>
      <c r="E324" s="130">
        <f>'Initial Client Information'!E324</f>
        <v>0</v>
      </c>
      <c r="F324" s="140"/>
      <c r="G324" s="136"/>
      <c r="H324" s="136"/>
      <c r="I324" s="142"/>
      <c r="J324" s="176">
        <f>'Discharge Information'!F324</f>
        <v>0</v>
      </c>
      <c r="K324" s="87"/>
    </row>
    <row r="325" spans="1:11" ht="60" customHeight="1" x14ac:dyDescent="0.25">
      <c r="A325" s="1">
        <f t="shared" si="4"/>
        <v>313</v>
      </c>
      <c r="B325" s="116">
        <f>'Initial Client Information'!B325</f>
        <v>0</v>
      </c>
      <c r="C325" s="117">
        <f>'Initial Client Information'!C325</f>
        <v>0</v>
      </c>
      <c r="D325" s="118">
        <f>'Initial Client Information'!D325</f>
        <v>0</v>
      </c>
      <c r="E325" s="130">
        <f>'Initial Client Information'!E325</f>
        <v>0</v>
      </c>
      <c r="F325" s="140"/>
      <c r="G325" s="136"/>
      <c r="H325" s="136"/>
      <c r="I325" s="142"/>
      <c r="J325" s="176">
        <f>'Discharge Information'!F325</f>
        <v>0</v>
      </c>
      <c r="K325" s="87"/>
    </row>
    <row r="326" spans="1:11" ht="60" customHeight="1" x14ac:dyDescent="0.25">
      <c r="A326" s="1">
        <f t="shared" si="4"/>
        <v>314</v>
      </c>
      <c r="B326" s="116">
        <f>'Initial Client Information'!B326</f>
        <v>0</v>
      </c>
      <c r="C326" s="117">
        <f>'Initial Client Information'!C326</f>
        <v>0</v>
      </c>
      <c r="D326" s="118">
        <f>'Initial Client Information'!D326</f>
        <v>0</v>
      </c>
      <c r="E326" s="130">
        <f>'Initial Client Information'!E326</f>
        <v>0</v>
      </c>
      <c r="F326" s="140"/>
      <c r="G326" s="136"/>
      <c r="H326" s="136"/>
      <c r="I326" s="142"/>
      <c r="J326" s="176">
        <f>'Discharge Information'!F326</f>
        <v>0</v>
      </c>
      <c r="K326" s="87"/>
    </row>
    <row r="327" spans="1:11" ht="60" customHeight="1" x14ac:dyDescent="0.25">
      <c r="A327" s="1">
        <f t="shared" si="4"/>
        <v>315</v>
      </c>
      <c r="B327" s="116">
        <f>'Initial Client Information'!B327</f>
        <v>0</v>
      </c>
      <c r="C327" s="117">
        <f>'Initial Client Information'!C327</f>
        <v>0</v>
      </c>
      <c r="D327" s="118">
        <f>'Initial Client Information'!D327</f>
        <v>0</v>
      </c>
      <c r="E327" s="130">
        <f>'Initial Client Information'!E327</f>
        <v>0</v>
      </c>
      <c r="F327" s="140"/>
      <c r="G327" s="136"/>
      <c r="H327" s="136"/>
      <c r="I327" s="142"/>
      <c r="J327" s="176">
        <f>'Discharge Information'!F327</f>
        <v>0</v>
      </c>
      <c r="K327" s="87"/>
    </row>
    <row r="328" spans="1:11" ht="60" customHeight="1" x14ac:dyDescent="0.25">
      <c r="A328" s="1">
        <f t="shared" si="4"/>
        <v>316</v>
      </c>
      <c r="B328" s="116">
        <f>'Initial Client Information'!B328</f>
        <v>0</v>
      </c>
      <c r="C328" s="117">
        <f>'Initial Client Information'!C328</f>
        <v>0</v>
      </c>
      <c r="D328" s="118">
        <f>'Initial Client Information'!D328</f>
        <v>0</v>
      </c>
      <c r="E328" s="130">
        <f>'Initial Client Information'!E328</f>
        <v>0</v>
      </c>
      <c r="F328" s="140"/>
      <c r="G328" s="136"/>
      <c r="H328" s="136"/>
      <c r="I328" s="142"/>
      <c r="J328" s="176">
        <f>'Discharge Information'!F328</f>
        <v>0</v>
      </c>
      <c r="K328" s="87"/>
    </row>
    <row r="329" spans="1:11" ht="60" customHeight="1" x14ac:dyDescent="0.25">
      <c r="A329" s="1">
        <f t="shared" si="4"/>
        <v>317</v>
      </c>
      <c r="B329" s="116">
        <f>'Initial Client Information'!B329</f>
        <v>0</v>
      </c>
      <c r="C329" s="117">
        <f>'Initial Client Information'!C329</f>
        <v>0</v>
      </c>
      <c r="D329" s="118">
        <f>'Initial Client Information'!D329</f>
        <v>0</v>
      </c>
      <c r="E329" s="130">
        <f>'Initial Client Information'!E329</f>
        <v>0</v>
      </c>
      <c r="F329" s="140"/>
      <c r="G329" s="136"/>
      <c r="H329" s="136"/>
      <c r="I329" s="142"/>
      <c r="J329" s="176">
        <f>'Discharge Information'!F329</f>
        <v>0</v>
      </c>
      <c r="K329" s="87"/>
    </row>
    <row r="330" spans="1:11" ht="60" customHeight="1" x14ac:dyDescent="0.25">
      <c r="A330" s="1">
        <f t="shared" si="4"/>
        <v>318</v>
      </c>
      <c r="B330" s="116">
        <f>'Initial Client Information'!B330</f>
        <v>0</v>
      </c>
      <c r="C330" s="117">
        <f>'Initial Client Information'!C330</f>
        <v>0</v>
      </c>
      <c r="D330" s="118">
        <f>'Initial Client Information'!D330</f>
        <v>0</v>
      </c>
      <c r="E330" s="130">
        <f>'Initial Client Information'!E330</f>
        <v>0</v>
      </c>
      <c r="F330" s="140"/>
      <c r="G330" s="136"/>
      <c r="H330" s="136"/>
      <c r="I330" s="142"/>
      <c r="J330" s="176">
        <f>'Discharge Information'!F330</f>
        <v>0</v>
      </c>
      <c r="K330" s="87"/>
    </row>
    <row r="331" spans="1:11" ht="60" customHeight="1" x14ac:dyDescent="0.25">
      <c r="A331" s="1">
        <f t="shared" si="4"/>
        <v>319</v>
      </c>
      <c r="B331" s="116">
        <f>'Initial Client Information'!B331</f>
        <v>0</v>
      </c>
      <c r="C331" s="117">
        <f>'Initial Client Information'!C331</f>
        <v>0</v>
      </c>
      <c r="D331" s="118">
        <f>'Initial Client Information'!D331</f>
        <v>0</v>
      </c>
      <c r="E331" s="130">
        <f>'Initial Client Information'!E331</f>
        <v>0</v>
      </c>
      <c r="F331" s="140"/>
      <c r="G331" s="136"/>
      <c r="H331" s="136"/>
      <c r="I331" s="142"/>
      <c r="J331" s="176">
        <f>'Discharge Information'!F331</f>
        <v>0</v>
      </c>
      <c r="K331" s="87"/>
    </row>
    <row r="332" spans="1:11" ht="60" customHeight="1" x14ac:dyDescent="0.25">
      <c r="A332" s="1">
        <f t="shared" si="4"/>
        <v>320</v>
      </c>
      <c r="B332" s="116">
        <f>'Initial Client Information'!B332</f>
        <v>0</v>
      </c>
      <c r="C332" s="117">
        <f>'Initial Client Information'!C332</f>
        <v>0</v>
      </c>
      <c r="D332" s="118">
        <f>'Initial Client Information'!D332</f>
        <v>0</v>
      </c>
      <c r="E332" s="130">
        <f>'Initial Client Information'!E332</f>
        <v>0</v>
      </c>
      <c r="F332" s="140"/>
      <c r="G332" s="136"/>
      <c r="H332" s="136"/>
      <c r="I332" s="142"/>
      <c r="J332" s="176">
        <f>'Discharge Information'!F332</f>
        <v>0</v>
      </c>
      <c r="K332" s="87"/>
    </row>
    <row r="333" spans="1:11" ht="60" customHeight="1" x14ac:dyDescent="0.25">
      <c r="A333" s="1">
        <f t="shared" si="4"/>
        <v>321</v>
      </c>
      <c r="B333" s="116">
        <f>'Initial Client Information'!B333</f>
        <v>0</v>
      </c>
      <c r="C333" s="117">
        <f>'Initial Client Information'!C333</f>
        <v>0</v>
      </c>
      <c r="D333" s="118">
        <f>'Initial Client Information'!D333</f>
        <v>0</v>
      </c>
      <c r="E333" s="130">
        <f>'Initial Client Information'!E333</f>
        <v>0</v>
      </c>
      <c r="F333" s="140"/>
      <c r="G333" s="136"/>
      <c r="H333" s="136"/>
      <c r="I333" s="142"/>
      <c r="J333" s="176">
        <f>'Discharge Information'!F333</f>
        <v>0</v>
      </c>
      <c r="K333" s="87"/>
    </row>
    <row r="334" spans="1:11" ht="60" customHeight="1" x14ac:dyDescent="0.25">
      <c r="A334" s="1">
        <f t="shared" ref="A334:A397" si="5">ROW(A322)</f>
        <v>322</v>
      </c>
      <c r="B334" s="116">
        <f>'Initial Client Information'!B334</f>
        <v>0</v>
      </c>
      <c r="C334" s="117">
        <f>'Initial Client Information'!C334</f>
        <v>0</v>
      </c>
      <c r="D334" s="118">
        <f>'Initial Client Information'!D334</f>
        <v>0</v>
      </c>
      <c r="E334" s="130">
        <f>'Initial Client Information'!E334</f>
        <v>0</v>
      </c>
      <c r="F334" s="140"/>
      <c r="G334" s="136"/>
      <c r="H334" s="136"/>
      <c r="I334" s="142"/>
      <c r="J334" s="176">
        <f>'Discharge Information'!F334</f>
        <v>0</v>
      </c>
      <c r="K334" s="87"/>
    </row>
    <row r="335" spans="1:11" ht="60" customHeight="1" x14ac:dyDescent="0.25">
      <c r="A335" s="1">
        <f t="shared" si="5"/>
        <v>323</v>
      </c>
      <c r="B335" s="116">
        <f>'Initial Client Information'!B335</f>
        <v>0</v>
      </c>
      <c r="C335" s="117">
        <f>'Initial Client Information'!C335</f>
        <v>0</v>
      </c>
      <c r="D335" s="118">
        <f>'Initial Client Information'!D335</f>
        <v>0</v>
      </c>
      <c r="E335" s="130">
        <f>'Initial Client Information'!E335</f>
        <v>0</v>
      </c>
      <c r="F335" s="140"/>
      <c r="G335" s="136"/>
      <c r="H335" s="136"/>
      <c r="I335" s="142"/>
      <c r="J335" s="176">
        <f>'Discharge Information'!F335</f>
        <v>0</v>
      </c>
      <c r="K335" s="87"/>
    </row>
    <row r="336" spans="1:11" ht="60" customHeight="1" x14ac:dyDescent="0.25">
      <c r="A336" s="1">
        <f t="shared" si="5"/>
        <v>324</v>
      </c>
      <c r="B336" s="116">
        <f>'Initial Client Information'!B336</f>
        <v>0</v>
      </c>
      <c r="C336" s="117">
        <f>'Initial Client Information'!C336</f>
        <v>0</v>
      </c>
      <c r="D336" s="118">
        <f>'Initial Client Information'!D336</f>
        <v>0</v>
      </c>
      <c r="E336" s="130">
        <f>'Initial Client Information'!E336</f>
        <v>0</v>
      </c>
      <c r="F336" s="140"/>
      <c r="G336" s="136"/>
      <c r="H336" s="136"/>
      <c r="I336" s="142"/>
      <c r="J336" s="176">
        <f>'Discharge Information'!F336</f>
        <v>0</v>
      </c>
      <c r="K336" s="87"/>
    </row>
    <row r="337" spans="1:11" ht="60" customHeight="1" x14ac:dyDescent="0.25">
      <c r="A337" s="1">
        <f t="shared" si="5"/>
        <v>325</v>
      </c>
      <c r="B337" s="116">
        <f>'Initial Client Information'!B337</f>
        <v>0</v>
      </c>
      <c r="C337" s="117">
        <f>'Initial Client Information'!C337</f>
        <v>0</v>
      </c>
      <c r="D337" s="118">
        <f>'Initial Client Information'!D337</f>
        <v>0</v>
      </c>
      <c r="E337" s="130">
        <f>'Initial Client Information'!E337</f>
        <v>0</v>
      </c>
      <c r="F337" s="140"/>
      <c r="G337" s="136"/>
      <c r="H337" s="136"/>
      <c r="I337" s="142"/>
      <c r="J337" s="176">
        <f>'Discharge Information'!F337</f>
        <v>0</v>
      </c>
      <c r="K337" s="87"/>
    </row>
    <row r="338" spans="1:11" ht="60" customHeight="1" x14ac:dyDescent="0.25">
      <c r="A338" s="1">
        <f t="shared" si="5"/>
        <v>326</v>
      </c>
      <c r="B338" s="116">
        <f>'Initial Client Information'!B338</f>
        <v>0</v>
      </c>
      <c r="C338" s="117">
        <f>'Initial Client Information'!C338</f>
        <v>0</v>
      </c>
      <c r="D338" s="118">
        <f>'Initial Client Information'!D338</f>
        <v>0</v>
      </c>
      <c r="E338" s="130">
        <f>'Initial Client Information'!E338</f>
        <v>0</v>
      </c>
      <c r="F338" s="140"/>
      <c r="G338" s="136"/>
      <c r="H338" s="136"/>
      <c r="I338" s="142"/>
      <c r="J338" s="176">
        <f>'Discharge Information'!F338</f>
        <v>0</v>
      </c>
      <c r="K338" s="87"/>
    </row>
    <row r="339" spans="1:11" ht="60" customHeight="1" x14ac:dyDescent="0.25">
      <c r="A339" s="1">
        <f t="shared" si="5"/>
        <v>327</v>
      </c>
      <c r="B339" s="116">
        <f>'Initial Client Information'!B339</f>
        <v>0</v>
      </c>
      <c r="C339" s="117">
        <f>'Initial Client Information'!C339</f>
        <v>0</v>
      </c>
      <c r="D339" s="118">
        <f>'Initial Client Information'!D339</f>
        <v>0</v>
      </c>
      <c r="E339" s="130">
        <f>'Initial Client Information'!E339</f>
        <v>0</v>
      </c>
      <c r="F339" s="140"/>
      <c r="G339" s="136"/>
      <c r="H339" s="136"/>
      <c r="I339" s="142"/>
      <c r="J339" s="176">
        <f>'Discharge Information'!F339</f>
        <v>0</v>
      </c>
      <c r="K339" s="87"/>
    </row>
    <row r="340" spans="1:11" ht="60" customHeight="1" x14ac:dyDescent="0.25">
      <c r="A340" s="1">
        <f t="shared" si="5"/>
        <v>328</v>
      </c>
      <c r="B340" s="116">
        <f>'Initial Client Information'!B340</f>
        <v>0</v>
      </c>
      <c r="C340" s="117">
        <f>'Initial Client Information'!C340</f>
        <v>0</v>
      </c>
      <c r="D340" s="118">
        <f>'Initial Client Information'!D340</f>
        <v>0</v>
      </c>
      <c r="E340" s="130">
        <f>'Initial Client Information'!E340</f>
        <v>0</v>
      </c>
      <c r="F340" s="140"/>
      <c r="G340" s="136"/>
      <c r="H340" s="136"/>
      <c r="I340" s="142"/>
      <c r="J340" s="176">
        <f>'Discharge Information'!F340</f>
        <v>0</v>
      </c>
      <c r="K340" s="87"/>
    </row>
    <row r="341" spans="1:11" ht="60" customHeight="1" x14ac:dyDescent="0.25">
      <c r="A341" s="1">
        <f t="shared" si="5"/>
        <v>329</v>
      </c>
      <c r="B341" s="116">
        <f>'Initial Client Information'!B341</f>
        <v>0</v>
      </c>
      <c r="C341" s="117">
        <f>'Initial Client Information'!C341</f>
        <v>0</v>
      </c>
      <c r="D341" s="118">
        <f>'Initial Client Information'!D341</f>
        <v>0</v>
      </c>
      <c r="E341" s="130">
        <f>'Initial Client Information'!E341</f>
        <v>0</v>
      </c>
      <c r="F341" s="140"/>
      <c r="G341" s="136"/>
      <c r="H341" s="136"/>
      <c r="I341" s="142"/>
      <c r="J341" s="176">
        <f>'Discharge Information'!F341</f>
        <v>0</v>
      </c>
      <c r="K341" s="87"/>
    </row>
    <row r="342" spans="1:11" ht="60" customHeight="1" x14ac:dyDescent="0.25">
      <c r="A342" s="1">
        <f t="shared" si="5"/>
        <v>330</v>
      </c>
      <c r="B342" s="116">
        <f>'Initial Client Information'!B342</f>
        <v>0</v>
      </c>
      <c r="C342" s="117">
        <f>'Initial Client Information'!C342</f>
        <v>0</v>
      </c>
      <c r="D342" s="118">
        <f>'Initial Client Information'!D342</f>
        <v>0</v>
      </c>
      <c r="E342" s="130">
        <f>'Initial Client Information'!E342</f>
        <v>0</v>
      </c>
      <c r="F342" s="140"/>
      <c r="G342" s="136"/>
      <c r="H342" s="136"/>
      <c r="I342" s="142"/>
      <c r="J342" s="176">
        <f>'Discharge Information'!F342</f>
        <v>0</v>
      </c>
      <c r="K342" s="87"/>
    </row>
    <row r="343" spans="1:11" ht="60" customHeight="1" x14ac:dyDescent="0.25">
      <c r="A343" s="1">
        <f t="shared" si="5"/>
        <v>331</v>
      </c>
      <c r="B343" s="116">
        <f>'Initial Client Information'!B343</f>
        <v>0</v>
      </c>
      <c r="C343" s="117">
        <f>'Initial Client Information'!C343</f>
        <v>0</v>
      </c>
      <c r="D343" s="118">
        <f>'Initial Client Information'!D343</f>
        <v>0</v>
      </c>
      <c r="E343" s="130">
        <f>'Initial Client Information'!E343</f>
        <v>0</v>
      </c>
      <c r="F343" s="140"/>
      <c r="G343" s="136"/>
      <c r="H343" s="136"/>
      <c r="I343" s="142"/>
      <c r="J343" s="176">
        <f>'Discharge Information'!F343</f>
        <v>0</v>
      </c>
      <c r="K343" s="87"/>
    </row>
    <row r="344" spans="1:11" ht="60" customHeight="1" x14ac:dyDescent="0.25">
      <c r="A344" s="1">
        <f t="shared" si="5"/>
        <v>332</v>
      </c>
      <c r="B344" s="116">
        <f>'Initial Client Information'!B344</f>
        <v>0</v>
      </c>
      <c r="C344" s="117">
        <f>'Initial Client Information'!C344</f>
        <v>0</v>
      </c>
      <c r="D344" s="118">
        <f>'Initial Client Information'!D344</f>
        <v>0</v>
      </c>
      <c r="E344" s="130">
        <f>'Initial Client Information'!E344</f>
        <v>0</v>
      </c>
      <c r="F344" s="140"/>
      <c r="G344" s="136"/>
      <c r="H344" s="136"/>
      <c r="I344" s="142"/>
      <c r="J344" s="176">
        <f>'Discharge Information'!F344</f>
        <v>0</v>
      </c>
      <c r="K344" s="87"/>
    </row>
    <row r="345" spans="1:11" ht="60" customHeight="1" x14ac:dyDescent="0.25">
      <c r="A345" s="1">
        <f t="shared" si="5"/>
        <v>333</v>
      </c>
      <c r="B345" s="116">
        <f>'Initial Client Information'!B345</f>
        <v>0</v>
      </c>
      <c r="C345" s="117">
        <f>'Initial Client Information'!C345</f>
        <v>0</v>
      </c>
      <c r="D345" s="118">
        <f>'Initial Client Information'!D345</f>
        <v>0</v>
      </c>
      <c r="E345" s="130">
        <f>'Initial Client Information'!E345</f>
        <v>0</v>
      </c>
      <c r="F345" s="140"/>
      <c r="G345" s="136"/>
      <c r="H345" s="136"/>
      <c r="I345" s="142"/>
      <c r="J345" s="176">
        <f>'Discharge Information'!F345</f>
        <v>0</v>
      </c>
      <c r="K345" s="87"/>
    </row>
    <row r="346" spans="1:11" ht="60" customHeight="1" x14ac:dyDescent="0.25">
      <c r="A346" s="1">
        <f t="shared" si="5"/>
        <v>334</v>
      </c>
      <c r="B346" s="116">
        <f>'Initial Client Information'!B346</f>
        <v>0</v>
      </c>
      <c r="C346" s="117">
        <f>'Initial Client Information'!C346</f>
        <v>0</v>
      </c>
      <c r="D346" s="118">
        <f>'Initial Client Information'!D346</f>
        <v>0</v>
      </c>
      <c r="E346" s="130">
        <f>'Initial Client Information'!E346</f>
        <v>0</v>
      </c>
      <c r="F346" s="140"/>
      <c r="G346" s="136"/>
      <c r="H346" s="136"/>
      <c r="I346" s="142"/>
      <c r="J346" s="176">
        <f>'Discharge Information'!F346</f>
        <v>0</v>
      </c>
      <c r="K346" s="87"/>
    </row>
    <row r="347" spans="1:11" ht="60" customHeight="1" x14ac:dyDescent="0.25">
      <c r="A347" s="1">
        <f t="shared" si="5"/>
        <v>335</v>
      </c>
      <c r="B347" s="116">
        <f>'Initial Client Information'!B347</f>
        <v>0</v>
      </c>
      <c r="C347" s="117">
        <f>'Initial Client Information'!C347</f>
        <v>0</v>
      </c>
      <c r="D347" s="118">
        <f>'Initial Client Information'!D347</f>
        <v>0</v>
      </c>
      <c r="E347" s="130">
        <f>'Initial Client Information'!E347</f>
        <v>0</v>
      </c>
      <c r="F347" s="140"/>
      <c r="G347" s="136"/>
      <c r="H347" s="136"/>
      <c r="I347" s="142"/>
      <c r="J347" s="176">
        <f>'Discharge Information'!F347</f>
        <v>0</v>
      </c>
      <c r="K347" s="87"/>
    </row>
    <row r="348" spans="1:11" ht="60" customHeight="1" x14ac:dyDescent="0.25">
      <c r="A348" s="1">
        <f t="shared" si="5"/>
        <v>336</v>
      </c>
      <c r="B348" s="116">
        <f>'Initial Client Information'!B348</f>
        <v>0</v>
      </c>
      <c r="C348" s="117">
        <f>'Initial Client Information'!C348</f>
        <v>0</v>
      </c>
      <c r="D348" s="118">
        <f>'Initial Client Information'!D348</f>
        <v>0</v>
      </c>
      <c r="E348" s="130">
        <f>'Initial Client Information'!E348</f>
        <v>0</v>
      </c>
      <c r="F348" s="140"/>
      <c r="G348" s="136"/>
      <c r="H348" s="136"/>
      <c r="I348" s="142"/>
      <c r="J348" s="176">
        <f>'Discharge Information'!F348</f>
        <v>0</v>
      </c>
      <c r="K348" s="87"/>
    </row>
    <row r="349" spans="1:11" ht="60" customHeight="1" x14ac:dyDescent="0.25">
      <c r="A349" s="1">
        <f t="shared" si="5"/>
        <v>337</v>
      </c>
      <c r="B349" s="116">
        <f>'Initial Client Information'!B349</f>
        <v>0</v>
      </c>
      <c r="C349" s="117">
        <f>'Initial Client Information'!C349</f>
        <v>0</v>
      </c>
      <c r="D349" s="118">
        <f>'Initial Client Information'!D349</f>
        <v>0</v>
      </c>
      <c r="E349" s="130">
        <f>'Initial Client Information'!E349</f>
        <v>0</v>
      </c>
      <c r="F349" s="140"/>
      <c r="G349" s="136"/>
      <c r="H349" s="136"/>
      <c r="I349" s="142"/>
      <c r="J349" s="176">
        <f>'Discharge Information'!F349</f>
        <v>0</v>
      </c>
      <c r="K349" s="87"/>
    </row>
    <row r="350" spans="1:11" ht="60" customHeight="1" x14ac:dyDescent="0.25">
      <c r="A350" s="1">
        <f t="shared" si="5"/>
        <v>338</v>
      </c>
      <c r="B350" s="116">
        <f>'Initial Client Information'!B350</f>
        <v>0</v>
      </c>
      <c r="C350" s="117">
        <f>'Initial Client Information'!C350</f>
        <v>0</v>
      </c>
      <c r="D350" s="118">
        <f>'Initial Client Information'!D350</f>
        <v>0</v>
      </c>
      <c r="E350" s="130">
        <f>'Initial Client Information'!E350</f>
        <v>0</v>
      </c>
      <c r="F350" s="140"/>
      <c r="G350" s="136"/>
      <c r="H350" s="136"/>
      <c r="I350" s="142"/>
      <c r="J350" s="176">
        <f>'Discharge Information'!F350</f>
        <v>0</v>
      </c>
      <c r="K350" s="87"/>
    </row>
    <row r="351" spans="1:11" ht="60" customHeight="1" x14ac:dyDescent="0.25">
      <c r="A351" s="1">
        <f t="shared" si="5"/>
        <v>339</v>
      </c>
      <c r="B351" s="116">
        <f>'Initial Client Information'!B351</f>
        <v>0</v>
      </c>
      <c r="C351" s="117">
        <f>'Initial Client Information'!C351</f>
        <v>0</v>
      </c>
      <c r="D351" s="118">
        <f>'Initial Client Information'!D351</f>
        <v>0</v>
      </c>
      <c r="E351" s="130">
        <f>'Initial Client Information'!E351</f>
        <v>0</v>
      </c>
      <c r="F351" s="140"/>
      <c r="G351" s="136"/>
      <c r="H351" s="136"/>
      <c r="I351" s="142"/>
      <c r="J351" s="176">
        <f>'Discharge Information'!F351</f>
        <v>0</v>
      </c>
      <c r="K351" s="87"/>
    </row>
    <row r="352" spans="1:11" ht="60" customHeight="1" x14ac:dyDescent="0.25">
      <c r="A352" s="1">
        <f t="shared" si="5"/>
        <v>340</v>
      </c>
      <c r="B352" s="116">
        <f>'Initial Client Information'!B352</f>
        <v>0</v>
      </c>
      <c r="C352" s="117">
        <f>'Initial Client Information'!C352</f>
        <v>0</v>
      </c>
      <c r="D352" s="118">
        <f>'Initial Client Information'!D352</f>
        <v>0</v>
      </c>
      <c r="E352" s="130">
        <f>'Initial Client Information'!E352</f>
        <v>0</v>
      </c>
      <c r="F352" s="140"/>
      <c r="G352" s="136"/>
      <c r="H352" s="136"/>
      <c r="I352" s="142"/>
      <c r="J352" s="176">
        <f>'Discharge Information'!F352</f>
        <v>0</v>
      </c>
      <c r="K352" s="87"/>
    </row>
    <row r="353" spans="1:11" ht="60" customHeight="1" x14ac:dyDescent="0.25">
      <c r="A353" s="1">
        <f t="shared" si="5"/>
        <v>341</v>
      </c>
      <c r="B353" s="116">
        <f>'Initial Client Information'!B353</f>
        <v>0</v>
      </c>
      <c r="C353" s="117">
        <f>'Initial Client Information'!C353</f>
        <v>0</v>
      </c>
      <c r="D353" s="118">
        <f>'Initial Client Information'!D353</f>
        <v>0</v>
      </c>
      <c r="E353" s="130">
        <f>'Initial Client Information'!E353</f>
        <v>0</v>
      </c>
      <c r="F353" s="140"/>
      <c r="G353" s="136"/>
      <c r="H353" s="136"/>
      <c r="I353" s="142"/>
      <c r="J353" s="176">
        <f>'Discharge Information'!F353</f>
        <v>0</v>
      </c>
      <c r="K353" s="87"/>
    </row>
    <row r="354" spans="1:11" ht="60" customHeight="1" x14ac:dyDescent="0.25">
      <c r="A354" s="1">
        <f t="shared" si="5"/>
        <v>342</v>
      </c>
      <c r="B354" s="116">
        <f>'Initial Client Information'!B354</f>
        <v>0</v>
      </c>
      <c r="C354" s="117">
        <f>'Initial Client Information'!C354</f>
        <v>0</v>
      </c>
      <c r="D354" s="118">
        <f>'Initial Client Information'!D354</f>
        <v>0</v>
      </c>
      <c r="E354" s="130">
        <f>'Initial Client Information'!E354</f>
        <v>0</v>
      </c>
      <c r="F354" s="140"/>
      <c r="G354" s="136"/>
      <c r="H354" s="136"/>
      <c r="I354" s="142"/>
      <c r="J354" s="176">
        <f>'Discharge Information'!F354</f>
        <v>0</v>
      </c>
      <c r="K354" s="87"/>
    </row>
    <row r="355" spans="1:11" ht="60" customHeight="1" x14ac:dyDescent="0.25">
      <c r="A355" s="1">
        <f t="shared" si="5"/>
        <v>343</v>
      </c>
      <c r="B355" s="116">
        <f>'Initial Client Information'!B355</f>
        <v>0</v>
      </c>
      <c r="C355" s="117">
        <f>'Initial Client Information'!C355</f>
        <v>0</v>
      </c>
      <c r="D355" s="118">
        <f>'Initial Client Information'!D355</f>
        <v>0</v>
      </c>
      <c r="E355" s="130">
        <f>'Initial Client Information'!E355</f>
        <v>0</v>
      </c>
      <c r="F355" s="140"/>
      <c r="G355" s="136"/>
      <c r="H355" s="136"/>
      <c r="I355" s="142"/>
      <c r="J355" s="176">
        <f>'Discharge Information'!F355</f>
        <v>0</v>
      </c>
      <c r="K355" s="87"/>
    </row>
    <row r="356" spans="1:11" ht="60" customHeight="1" x14ac:dyDescent="0.25">
      <c r="A356" s="1">
        <f t="shared" si="5"/>
        <v>344</v>
      </c>
      <c r="B356" s="116">
        <f>'Initial Client Information'!B356</f>
        <v>0</v>
      </c>
      <c r="C356" s="117">
        <f>'Initial Client Information'!C356</f>
        <v>0</v>
      </c>
      <c r="D356" s="118">
        <f>'Initial Client Information'!D356</f>
        <v>0</v>
      </c>
      <c r="E356" s="130">
        <f>'Initial Client Information'!E356</f>
        <v>0</v>
      </c>
      <c r="F356" s="140"/>
      <c r="G356" s="136"/>
      <c r="H356" s="136"/>
      <c r="I356" s="142"/>
      <c r="J356" s="176">
        <f>'Discharge Information'!F356</f>
        <v>0</v>
      </c>
      <c r="K356" s="87"/>
    </row>
    <row r="357" spans="1:11" ht="60" customHeight="1" x14ac:dyDescent="0.25">
      <c r="A357" s="1">
        <f t="shared" si="5"/>
        <v>345</v>
      </c>
      <c r="B357" s="116">
        <f>'Initial Client Information'!B357</f>
        <v>0</v>
      </c>
      <c r="C357" s="117">
        <f>'Initial Client Information'!C357</f>
        <v>0</v>
      </c>
      <c r="D357" s="118">
        <f>'Initial Client Information'!D357</f>
        <v>0</v>
      </c>
      <c r="E357" s="130">
        <f>'Initial Client Information'!E357</f>
        <v>0</v>
      </c>
      <c r="F357" s="140"/>
      <c r="G357" s="136"/>
      <c r="H357" s="136"/>
      <c r="I357" s="142"/>
      <c r="J357" s="176">
        <f>'Discharge Information'!F357</f>
        <v>0</v>
      </c>
      <c r="K357" s="87"/>
    </row>
    <row r="358" spans="1:11" ht="60" customHeight="1" x14ac:dyDescent="0.25">
      <c r="A358" s="1">
        <f t="shared" si="5"/>
        <v>346</v>
      </c>
      <c r="B358" s="116">
        <f>'Initial Client Information'!B358</f>
        <v>0</v>
      </c>
      <c r="C358" s="117">
        <f>'Initial Client Information'!C358</f>
        <v>0</v>
      </c>
      <c r="D358" s="118">
        <f>'Initial Client Information'!D358</f>
        <v>0</v>
      </c>
      <c r="E358" s="130">
        <f>'Initial Client Information'!E358</f>
        <v>0</v>
      </c>
      <c r="F358" s="140"/>
      <c r="G358" s="136"/>
      <c r="H358" s="136"/>
      <c r="I358" s="142"/>
      <c r="J358" s="176">
        <f>'Discharge Information'!F358</f>
        <v>0</v>
      </c>
      <c r="K358" s="87"/>
    </row>
    <row r="359" spans="1:11" ht="60" customHeight="1" x14ac:dyDescent="0.25">
      <c r="A359" s="1">
        <f t="shared" si="5"/>
        <v>347</v>
      </c>
      <c r="B359" s="116">
        <f>'Initial Client Information'!B359</f>
        <v>0</v>
      </c>
      <c r="C359" s="117">
        <f>'Initial Client Information'!C359</f>
        <v>0</v>
      </c>
      <c r="D359" s="118">
        <f>'Initial Client Information'!D359</f>
        <v>0</v>
      </c>
      <c r="E359" s="130">
        <f>'Initial Client Information'!E359</f>
        <v>0</v>
      </c>
      <c r="F359" s="140"/>
      <c r="G359" s="136"/>
      <c r="H359" s="136"/>
      <c r="I359" s="142"/>
      <c r="J359" s="176">
        <f>'Discharge Information'!F359</f>
        <v>0</v>
      </c>
      <c r="K359" s="87"/>
    </row>
    <row r="360" spans="1:11" ht="60" customHeight="1" x14ac:dyDescent="0.25">
      <c r="A360" s="1">
        <f t="shared" si="5"/>
        <v>348</v>
      </c>
      <c r="B360" s="116">
        <f>'Initial Client Information'!B360</f>
        <v>0</v>
      </c>
      <c r="C360" s="117">
        <f>'Initial Client Information'!C360</f>
        <v>0</v>
      </c>
      <c r="D360" s="118">
        <f>'Initial Client Information'!D360</f>
        <v>0</v>
      </c>
      <c r="E360" s="130">
        <f>'Initial Client Information'!E360</f>
        <v>0</v>
      </c>
      <c r="F360" s="140"/>
      <c r="G360" s="136"/>
      <c r="H360" s="136"/>
      <c r="I360" s="142"/>
      <c r="J360" s="176">
        <f>'Discharge Information'!F360</f>
        <v>0</v>
      </c>
      <c r="K360" s="87"/>
    </row>
    <row r="361" spans="1:11" ht="60" customHeight="1" x14ac:dyDescent="0.25">
      <c r="A361" s="1">
        <f t="shared" si="5"/>
        <v>349</v>
      </c>
      <c r="B361" s="116">
        <f>'Initial Client Information'!B361</f>
        <v>0</v>
      </c>
      <c r="C361" s="117">
        <f>'Initial Client Information'!C361</f>
        <v>0</v>
      </c>
      <c r="D361" s="118">
        <f>'Initial Client Information'!D361</f>
        <v>0</v>
      </c>
      <c r="E361" s="130">
        <f>'Initial Client Information'!E361</f>
        <v>0</v>
      </c>
      <c r="F361" s="140"/>
      <c r="G361" s="136"/>
      <c r="H361" s="136"/>
      <c r="I361" s="142"/>
      <c r="J361" s="176">
        <f>'Discharge Information'!F361</f>
        <v>0</v>
      </c>
      <c r="K361" s="87"/>
    </row>
    <row r="362" spans="1:11" ht="60" customHeight="1" x14ac:dyDescent="0.25">
      <c r="A362" s="1">
        <f t="shared" si="5"/>
        <v>350</v>
      </c>
      <c r="B362" s="116">
        <f>'Initial Client Information'!B362</f>
        <v>0</v>
      </c>
      <c r="C362" s="117">
        <f>'Initial Client Information'!C362</f>
        <v>0</v>
      </c>
      <c r="D362" s="118">
        <f>'Initial Client Information'!D362</f>
        <v>0</v>
      </c>
      <c r="E362" s="130">
        <f>'Initial Client Information'!E362</f>
        <v>0</v>
      </c>
      <c r="F362" s="140"/>
      <c r="G362" s="136"/>
      <c r="H362" s="136"/>
      <c r="I362" s="142"/>
      <c r="J362" s="176">
        <f>'Discharge Information'!F362</f>
        <v>0</v>
      </c>
      <c r="K362" s="87"/>
    </row>
    <row r="363" spans="1:11" ht="60" customHeight="1" x14ac:dyDescent="0.25">
      <c r="A363" s="1">
        <f t="shared" si="5"/>
        <v>351</v>
      </c>
      <c r="B363" s="116">
        <f>'Initial Client Information'!B363</f>
        <v>0</v>
      </c>
      <c r="C363" s="117">
        <f>'Initial Client Information'!C363</f>
        <v>0</v>
      </c>
      <c r="D363" s="118">
        <f>'Initial Client Information'!D363</f>
        <v>0</v>
      </c>
      <c r="E363" s="130">
        <f>'Initial Client Information'!E363</f>
        <v>0</v>
      </c>
      <c r="F363" s="140"/>
      <c r="G363" s="136"/>
      <c r="H363" s="136"/>
      <c r="I363" s="142"/>
      <c r="J363" s="176">
        <f>'Discharge Information'!F363</f>
        <v>0</v>
      </c>
      <c r="K363" s="87"/>
    </row>
    <row r="364" spans="1:11" ht="60" customHeight="1" x14ac:dyDescent="0.25">
      <c r="A364" s="1">
        <f t="shared" si="5"/>
        <v>352</v>
      </c>
      <c r="B364" s="116">
        <f>'Initial Client Information'!B364</f>
        <v>0</v>
      </c>
      <c r="C364" s="117">
        <f>'Initial Client Information'!C364</f>
        <v>0</v>
      </c>
      <c r="D364" s="118">
        <f>'Initial Client Information'!D364</f>
        <v>0</v>
      </c>
      <c r="E364" s="130">
        <f>'Initial Client Information'!E364</f>
        <v>0</v>
      </c>
      <c r="F364" s="140"/>
      <c r="G364" s="136"/>
      <c r="H364" s="136"/>
      <c r="I364" s="142"/>
      <c r="J364" s="176">
        <f>'Discharge Information'!F364</f>
        <v>0</v>
      </c>
      <c r="K364" s="87"/>
    </row>
    <row r="365" spans="1:11" ht="60" customHeight="1" x14ac:dyDescent="0.25">
      <c r="A365" s="1">
        <f t="shared" si="5"/>
        <v>353</v>
      </c>
      <c r="B365" s="116">
        <f>'Initial Client Information'!B365</f>
        <v>0</v>
      </c>
      <c r="C365" s="117">
        <f>'Initial Client Information'!C365</f>
        <v>0</v>
      </c>
      <c r="D365" s="118">
        <f>'Initial Client Information'!D365</f>
        <v>0</v>
      </c>
      <c r="E365" s="130">
        <f>'Initial Client Information'!E365</f>
        <v>0</v>
      </c>
      <c r="F365" s="140"/>
      <c r="G365" s="136"/>
      <c r="H365" s="136"/>
      <c r="I365" s="142"/>
      <c r="J365" s="176">
        <f>'Discharge Information'!F365</f>
        <v>0</v>
      </c>
      <c r="K365" s="87"/>
    </row>
    <row r="366" spans="1:11" ht="60" customHeight="1" x14ac:dyDescent="0.25">
      <c r="A366" s="1">
        <f t="shared" si="5"/>
        <v>354</v>
      </c>
      <c r="B366" s="116">
        <f>'Initial Client Information'!B366</f>
        <v>0</v>
      </c>
      <c r="C366" s="117">
        <f>'Initial Client Information'!C366</f>
        <v>0</v>
      </c>
      <c r="D366" s="118">
        <f>'Initial Client Information'!D366</f>
        <v>0</v>
      </c>
      <c r="E366" s="130">
        <f>'Initial Client Information'!E366</f>
        <v>0</v>
      </c>
      <c r="F366" s="140"/>
      <c r="G366" s="136"/>
      <c r="H366" s="136"/>
      <c r="I366" s="142"/>
      <c r="J366" s="176">
        <f>'Discharge Information'!F366</f>
        <v>0</v>
      </c>
      <c r="K366" s="87"/>
    </row>
    <row r="367" spans="1:11" ht="60" customHeight="1" x14ac:dyDescent="0.25">
      <c r="A367" s="1">
        <f t="shared" si="5"/>
        <v>355</v>
      </c>
      <c r="B367" s="116">
        <f>'Initial Client Information'!B367</f>
        <v>0</v>
      </c>
      <c r="C367" s="117">
        <f>'Initial Client Information'!C367</f>
        <v>0</v>
      </c>
      <c r="D367" s="118">
        <f>'Initial Client Information'!D367</f>
        <v>0</v>
      </c>
      <c r="E367" s="130">
        <f>'Initial Client Information'!E367</f>
        <v>0</v>
      </c>
      <c r="F367" s="140"/>
      <c r="G367" s="136"/>
      <c r="H367" s="136"/>
      <c r="I367" s="142"/>
      <c r="J367" s="176">
        <f>'Discharge Information'!F367</f>
        <v>0</v>
      </c>
      <c r="K367" s="87"/>
    </row>
    <row r="368" spans="1:11" ht="60" customHeight="1" x14ac:dyDescent="0.25">
      <c r="A368" s="1">
        <f t="shared" si="5"/>
        <v>356</v>
      </c>
      <c r="B368" s="116">
        <f>'Initial Client Information'!B368</f>
        <v>0</v>
      </c>
      <c r="C368" s="117">
        <f>'Initial Client Information'!C368</f>
        <v>0</v>
      </c>
      <c r="D368" s="118">
        <f>'Initial Client Information'!D368</f>
        <v>0</v>
      </c>
      <c r="E368" s="130">
        <f>'Initial Client Information'!E368</f>
        <v>0</v>
      </c>
      <c r="F368" s="140"/>
      <c r="G368" s="136"/>
      <c r="H368" s="136"/>
      <c r="I368" s="142"/>
      <c r="J368" s="176">
        <f>'Discharge Information'!F368</f>
        <v>0</v>
      </c>
      <c r="K368" s="87"/>
    </row>
    <row r="369" spans="1:11" ht="60" customHeight="1" x14ac:dyDescent="0.25">
      <c r="A369" s="1">
        <f t="shared" si="5"/>
        <v>357</v>
      </c>
      <c r="B369" s="116">
        <f>'Initial Client Information'!B369</f>
        <v>0</v>
      </c>
      <c r="C369" s="117">
        <f>'Initial Client Information'!C369</f>
        <v>0</v>
      </c>
      <c r="D369" s="118">
        <f>'Initial Client Information'!D369</f>
        <v>0</v>
      </c>
      <c r="E369" s="130">
        <f>'Initial Client Information'!E369</f>
        <v>0</v>
      </c>
      <c r="F369" s="140"/>
      <c r="G369" s="136"/>
      <c r="H369" s="136"/>
      <c r="I369" s="142"/>
      <c r="J369" s="176">
        <f>'Discharge Information'!F369</f>
        <v>0</v>
      </c>
      <c r="K369" s="87"/>
    </row>
    <row r="370" spans="1:11" ht="60" customHeight="1" x14ac:dyDescent="0.25">
      <c r="A370" s="1">
        <f t="shared" si="5"/>
        <v>358</v>
      </c>
      <c r="B370" s="116">
        <f>'Initial Client Information'!B370</f>
        <v>0</v>
      </c>
      <c r="C370" s="117">
        <f>'Initial Client Information'!C370</f>
        <v>0</v>
      </c>
      <c r="D370" s="118">
        <f>'Initial Client Information'!D370</f>
        <v>0</v>
      </c>
      <c r="E370" s="130">
        <f>'Initial Client Information'!E370</f>
        <v>0</v>
      </c>
      <c r="F370" s="140"/>
      <c r="G370" s="136"/>
      <c r="H370" s="136"/>
      <c r="I370" s="142"/>
      <c r="J370" s="176">
        <f>'Discharge Information'!F370</f>
        <v>0</v>
      </c>
      <c r="K370" s="87"/>
    </row>
    <row r="371" spans="1:11" ht="60" customHeight="1" x14ac:dyDescent="0.25">
      <c r="A371" s="1">
        <f t="shared" si="5"/>
        <v>359</v>
      </c>
      <c r="B371" s="116">
        <f>'Initial Client Information'!B371</f>
        <v>0</v>
      </c>
      <c r="C371" s="117">
        <f>'Initial Client Information'!C371</f>
        <v>0</v>
      </c>
      <c r="D371" s="118">
        <f>'Initial Client Information'!D371</f>
        <v>0</v>
      </c>
      <c r="E371" s="130">
        <f>'Initial Client Information'!E371</f>
        <v>0</v>
      </c>
      <c r="F371" s="140"/>
      <c r="G371" s="136"/>
      <c r="H371" s="136"/>
      <c r="I371" s="142"/>
      <c r="J371" s="176">
        <f>'Discharge Information'!F371</f>
        <v>0</v>
      </c>
      <c r="K371" s="87"/>
    </row>
    <row r="372" spans="1:11" ht="60" customHeight="1" x14ac:dyDescent="0.25">
      <c r="A372" s="1">
        <f t="shared" si="5"/>
        <v>360</v>
      </c>
      <c r="B372" s="116">
        <f>'Initial Client Information'!B372</f>
        <v>0</v>
      </c>
      <c r="C372" s="117">
        <f>'Initial Client Information'!C372</f>
        <v>0</v>
      </c>
      <c r="D372" s="118">
        <f>'Initial Client Information'!D372</f>
        <v>0</v>
      </c>
      <c r="E372" s="130">
        <f>'Initial Client Information'!E372</f>
        <v>0</v>
      </c>
      <c r="F372" s="140"/>
      <c r="G372" s="136"/>
      <c r="H372" s="136"/>
      <c r="I372" s="142"/>
      <c r="J372" s="176">
        <f>'Discharge Information'!F372</f>
        <v>0</v>
      </c>
      <c r="K372" s="87"/>
    </row>
    <row r="373" spans="1:11" ht="60" customHeight="1" x14ac:dyDescent="0.25">
      <c r="A373" s="1">
        <f t="shared" si="5"/>
        <v>361</v>
      </c>
      <c r="B373" s="116">
        <f>'Initial Client Information'!B373</f>
        <v>0</v>
      </c>
      <c r="C373" s="117">
        <f>'Initial Client Information'!C373</f>
        <v>0</v>
      </c>
      <c r="D373" s="118">
        <f>'Initial Client Information'!D373</f>
        <v>0</v>
      </c>
      <c r="E373" s="130">
        <f>'Initial Client Information'!E373</f>
        <v>0</v>
      </c>
      <c r="F373" s="140"/>
      <c r="G373" s="136"/>
      <c r="H373" s="136"/>
      <c r="I373" s="142"/>
      <c r="J373" s="176">
        <f>'Discharge Information'!F373</f>
        <v>0</v>
      </c>
      <c r="K373" s="87"/>
    </row>
    <row r="374" spans="1:11" ht="60" customHeight="1" x14ac:dyDescent="0.25">
      <c r="A374" s="1">
        <f t="shared" si="5"/>
        <v>362</v>
      </c>
      <c r="B374" s="116">
        <f>'Initial Client Information'!B374</f>
        <v>0</v>
      </c>
      <c r="C374" s="117">
        <f>'Initial Client Information'!C374</f>
        <v>0</v>
      </c>
      <c r="D374" s="118">
        <f>'Initial Client Information'!D374</f>
        <v>0</v>
      </c>
      <c r="E374" s="130">
        <f>'Initial Client Information'!E374</f>
        <v>0</v>
      </c>
      <c r="F374" s="140"/>
      <c r="G374" s="136"/>
      <c r="H374" s="136"/>
      <c r="I374" s="142"/>
      <c r="J374" s="176">
        <f>'Discharge Information'!F374</f>
        <v>0</v>
      </c>
      <c r="K374" s="87"/>
    </row>
    <row r="375" spans="1:11" ht="60" customHeight="1" x14ac:dyDescent="0.25">
      <c r="A375" s="1">
        <f t="shared" si="5"/>
        <v>363</v>
      </c>
      <c r="B375" s="116">
        <f>'Initial Client Information'!B375</f>
        <v>0</v>
      </c>
      <c r="C375" s="117">
        <f>'Initial Client Information'!C375</f>
        <v>0</v>
      </c>
      <c r="D375" s="118">
        <f>'Initial Client Information'!D375</f>
        <v>0</v>
      </c>
      <c r="E375" s="130">
        <f>'Initial Client Information'!E375</f>
        <v>0</v>
      </c>
      <c r="F375" s="140"/>
      <c r="G375" s="136"/>
      <c r="H375" s="136"/>
      <c r="I375" s="142"/>
      <c r="J375" s="176">
        <f>'Discharge Information'!F375</f>
        <v>0</v>
      </c>
      <c r="K375" s="87"/>
    </row>
    <row r="376" spans="1:11" ht="60" customHeight="1" x14ac:dyDescent="0.25">
      <c r="A376" s="1">
        <f t="shared" si="5"/>
        <v>364</v>
      </c>
      <c r="B376" s="116">
        <f>'Initial Client Information'!B376</f>
        <v>0</v>
      </c>
      <c r="C376" s="117">
        <f>'Initial Client Information'!C376</f>
        <v>0</v>
      </c>
      <c r="D376" s="118">
        <f>'Initial Client Information'!D376</f>
        <v>0</v>
      </c>
      <c r="E376" s="130">
        <f>'Initial Client Information'!E376</f>
        <v>0</v>
      </c>
      <c r="F376" s="140"/>
      <c r="G376" s="136"/>
      <c r="H376" s="136"/>
      <c r="I376" s="142"/>
      <c r="J376" s="176">
        <f>'Discharge Information'!F376</f>
        <v>0</v>
      </c>
      <c r="K376" s="87"/>
    </row>
    <row r="377" spans="1:11" ht="60" customHeight="1" x14ac:dyDescent="0.25">
      <c r="A377" s="1">
        <f t="shared" si="5"/>
        <v>365</v>
      </c>
      <c r="B377" s="116">
        <f>'Initial Client Information'!B377</f>
        <v>0</v>
      </c>
      <c r="C377" s="117">
        <f>'Initial Client Information'!C377</f>
        <v>0</v>
      </c>
      <c r="D377" s="118">
        <f>'Initial Client Information'!D377</f>
        <v>0</v>
      </c>
      <c r="E377" s="130">
        <f>'Initial Client Information'!E377</f>
        <v>0</v>
      </c>
      <c r="F377" s="140"/>
      <c r="G377" s="136"/>
      <c r="H377" s="136"/>
      <c r="I377" s="142"/>
      <c r="J377" s="176">
        <f>'Discharge Information'!F377</f>
        <v>0</v>
      </c>
      <c r="K377" s="87"/>
    </row>
    <row r="378" spans="1:11" ht="60" customHeight="1" x14ac:dyDescent="0.25">
      <c r="A378" s="1">
        <f t="shared" si="5"/>
        <v>366</v>
      </c>
      <c r="B378" s="116">
        <f>'Initial Client Information'!B378</f>
        <v>0</v>
      </c>
      <c r="C378" s="117">
        <f>'Initial Client Information'!C378</f>
        <v>0</v>
      </c>
      <c r="D378" s="118">
        <f>'Initial Client Information'!D378</f>
        <v>0</v>
      </c>
      <c r="E378" s="130">
        <f>'Initial Client Information'!E378</f>
        <v>0</v>
      </c>
      <c r="F378" s="140"/>
      <c r="G378" s="136"/>
      <c r="H378" s="136"/>
      <c r="I378" s="142"/>
      <c r="J378" s="176">
        <f>'Discharge Information'!F378</f>
        <v>0</v>
      </c>
      <c r="K378" s="87"/>
    </row>
    <row r="379" spans="1:11" ht="60" customHeight="1" x14ac:dyDescent="0.25">
      <c r="A379" s="1">
        <f t="shared" si="5"/>
        <v>367</v>
      </c>
      <c r="B379" s="116">
        <f>'Initial Client Information'!B379</f>
        <v>0</v>
      </c>
      <c r="C379" s="117">
        <f>'Initial Client Information'!C379</f>
        <v>0</v>
      </c>
      <c r="D379" s="118">
        <f>'Initial Client Information'!D379</f>
        <v>0</v>
      </c>
      <c r="E379" s="130">
        <f>'Initial Client Information'!E379</f>
        <v>0</v>
      </c>
      <c r="F379" s="140"/>
      <c r="G379" s="136"/>
      <c r="H379" s="136"/>
      <c r="I379" s="142"/>
      <c r="J379" s="176">
        <f>'Discharge Information'!F379</f>
        <v>0</v>
      </c>
      <c r="K379" s="87"/>
    </row>
    <row r="380" spans="1:11" ht="60" customHeight="1" x14ac:dyDescent="0.25">
      <c r="A380" s="1">
        <f t="shared" si="5"/>
        <v>368</v>
      </c>
      <c r="B380" s="116">
        <f>'Initial Client Information'!B380</f>
        <v>0</v>
      </c>
      <c r="C380" s="117">
        <f>'Initial Client Information'!C380</f>
        <v>0</v>
      </c>
      <c r="D380" s="118">
        <f>'Initial Client Information'!D380</f>
        <v>0</v>
      </c>
      <c r="E380" s="130">
        <f>'Initial Client Information'!E380</f>
        <v>0</v>
      </c>
      <c r="F380" s="140"/>
      <c r="G380" s="136"/>
      <c r="H380" s="136"/>
      <c r="I380" s="142"/>
      <c r="J380" s="176">
        <f>'Discharge Information'!F380</f>
        <v>0</v>
      </c>
      <c r="K380" s="87"/>
    </row>
    <row r="381" spans="1:11" ht="60" customHeight="1" x14ac:dyDescent="0.25">
      <c r="A381" s="1">
        <f t="shared" si="5"/>
        <v>369</v>
      </c>
      <c r="B381" s="116">
        <f>'Initial Client Information'!B381</f>
        <v>0</v>
      </c>
      <c r="C381" s="117">
        <f>'Initial Client Information'!C381</f>
        <v>0</v>
      </c>
      <c r="D381" s="118">
        <f>'Initial Client Information'!D381</f>
        <v>0</v>
      </c>
      <c r="E381" s="130">
        <f>'Initial Client Information'!E381</f>
        <v>0</v>
      </c>
      <c r="F381" s="140"/>
      <c r="G381" s="136"/>
      <c r="H381" s="136"/>
      <c r="I381" s="142"/>
      <c r="J381" s="176">
        <f>'Discharge Information'!F381</f>
        <v>0</v>
      </c>
      <c r="K381" s="87"/>
    </row>
    <row r="382" spans="1:11" ht="60" customHeight="1" x14ac:dyDescent="0.25">
      <c r="A382" s="1">
        <f t="shared" si="5"/>
        <v>370</v>
      </c>
      <c r="B382" s="116">
        <f>'Initial Client Information'!B382</f>
        <v>0</v>
      </c>
      <c r="C382" s="117">
        <f>'Initial Client Information'!C382</f>
        <v>0</v>
      </c>
      <c r="D382" s="118">
        <f>'Initial Client Information'!D382</f>
        <v>0</v>
      </c>
      <c r="E382" s="130">
        <f>'Initial Client Information'!E382</f>
        <v>0</v>
      </c>
      <c r="F382" s="140"/>
      <c r="G382" s="136"/>
      <c r="H382" s="136"/>
      <c r="I382" s="142"/>
      <c r="J382" s="176">
        <f>'Discharge Information'!F382</f>
        <v>0</v>
      </c>
      <c r="K382" s="87"/>
    </row>
    <row r="383" spans="1:11" ht="60" customHeight="1" x14ac:dyDescent="0.25">
      <c r="A383" s="1">
        <f t="shared" si="5"/>
        <v>371</v>
      </c>
      <c r="B383" s="116">
        <f>'Initial Client Information'!B383</f>
        <v>0</v>
      </c>
      <c r="C383" s="117">
        <f>'Initial Client Information'!C383</f>
        <v>0</v>
      </c>
      <c r="D383" s="118">
        <f>'Initial Client Information'!D383</f>
        <v>0</v>
      </c>
      <c r="E383" s="130">
        <f>'Initial Client Information'!E383</f>
        <v>0</v>
      </c>
      <c r="F383" s="140"/>
      <c r="G383" s="136"/>
      <c r="H383" s="136"/>
      <c r="I383" s="142"/>
      <c r="J383" s="176">
        <f>'Discharge Information'!F383</f>
        <v>0</v>
      </c>
      <c r="K383" s="87"/>
    </row>
    <row r="384" spans="1:11" ht="60" customHeight="1" x14ac:dyDescent="0.25">
      <c r="A384" s="1">
        <f t="shared" si="5"/>
        <v>372</v>
      </c>
      <c r="B384" s="116">
        <f>'Initial Client Information'!B384</f>
        <v>0</v>
      </c>
      <c r="C384" s="117">
        <f>'Initial Client Information'!C384</f>
        <v>0</v>
      </c>
      <c r="D384" s="118">
        <f>'Initial Client Information'!D384</f>
        <v>0</v>
      </c>
      <c r="E384" s="130">
        <f>'Initial Client Information'!E384</f>
        <v>0</v>
      </c>
      <c r="F384" s="140"/>
      <c r="G384" s="136"/>
      <c r="H384" s="136"/>
      <c r="I384" s="142"/>
      <c r="J384" s="176">
        <f>'Discharge Information'!F384</f>
        <v>0</v>
      </c>
      <c r="K384" s="87"/>
    </row>
    <row r="385" spans="1:11" ht="60" customHeight="1" x14ac:dyDescent="0.25">
      <c r="A385" s="1">
        <f t="shared" si="5"/>
        <v>373</v>
      </c>
      <c r="B385" s="116">
        <f>'Initial Client Information'!B385</f>
        <v>0</v>
      </c>
      <c r="C385" s="117">
        <f>'Initial Client Information'!C385</f>
        <v>0</v>
      </c>
      <c r="D385" s="118">
        <f>'Initial Client Information'!D385</f>
        <v>0</v>
      </c>
      <c r="E385" s="130">
        <f>'Initial Client Information'!E385</f>
        <v>0</v>
      </c>
      <c r="F385" s="140"/>
      <c r="G385" s="136"/>
      <c r="H385" s="136"/>
      <c r="I385" s="142"/>
      <c r="J385" s="176">
        <f>'Discharge Information'!F385</f>
        <v>0</v>
      </c>
      <c r="K385" s="87"/>
    </row>
    <row r="386" spans="1:11" ht="60" customHeight="1" x14ac:dyDescent="0.25">
      <c r="A386" s="1">
        <f t="shared" si="5"/>
        <v>374</v>
      </c>
      <c r="B386" s="116">
        <f>'Initial Client Information'!B386</f>
        <v>0</v>
      </c>
      <c r="C386" s="117">
        <f>'Initial Client Information'!C386</f>
        <v>0</v>
      </c>
      <c r="D386" s="118">
        <f>'Initial Client Information'!D386</f>
        <v>0</v>
      </c>
      <c r="E386" s="130">
        <f>'Initial Client Information'!E386</f>
        <v>0</v>
      </c>
      <c r="F386" s="140"/>
      <c r="G386" s="136"/>
      <c r="H386" s="136"/>
      <c r="I386" s="142"/>
      <c r="J386" s="176">
        <f>'Discharge Information'!F386</f>
        <v>0</v>
      </c>
      <c r="K386" s="87"/>
    </row>
    <row r="387" spans="1:11" ht="60" customHeight="1" x14ac:dyDescent="0.25">
      <c r="A387" s="1">
        <f t="shared" si="5"/>
        <v>375</v>
      </c>
      <c r="B387" s="116">
        <f>'Initial Client Information'!B387</f>
        <v>0</v>
      </c>
      <c r="C387" s="117">
        <f>'Initial Client Information'!C387</f>
        <v>0</v>
      </c>
      <c r="D387" s="118">
        <f>'Initial Client Information'!D387</f>
        <v>0</v>
      </c>
      <c r="E387" s="130">
        <f>'Initial Client Information'!E387</f>
        <v>0</v>
      </c>
      <c r="F387" s="140"/>
      <c r="G387" s="136"/>
      <c r="H387" s="136"/>
      <c r="I387" s="142"/>
      <c r="J387" s="176">
        <f>'Discharge Information'!F387</f>
        <v>0</v>
      </c>
      <c r="K387" s="87"/>
    </row>
    <row r="388" spans="1:11" ht="60" customHeight="1" x14ac:dyDescent="0.25">
      <c r="A388" s="1">
        <f t="shared" si="5"/>
        <v>376</v>
      </c>
      <c r="B388" s="116">
        <f>'Initial Client Information'!B388</f>
        <v>0</v>
      </c>
      <c r="C388" s="117">
        <f>'Initial Client Information'!C388</f>
        <v>0</v>
      </c>
      <c r="D388" s="118">
        <f>'Initial Client Information'!D388</f>
        <v>0</v>
      </c>
      <c r="E388" s="130">
        <f>'Initial Client Information'!E388</f>
        <v>0</v>
      </c>
      <c r="F388" s="140"/>
      <c r="G388" s="136"/>
      <c r="H388" s="136"/>
      <c r="I388" s="142"/>
      <c r="J388" s="176">
        <f>'Discharge Information'!F388</f>
        <v>0</v>
      </c>
      <c r="K388" s="87"/>
    </row>
    <row r="389" spans="1:11" ht="60" customHeight="1" x14ac:dyDescent="0.25">
      <c r="A389" s="1">
        <f t="shared" si="5"/>
        <v>377</v>
      </c>
      <c r="B389" s="116">
        <f>'Initial Client Information'!B389</f>
        <v>0</v>
      </c>
      <c r="C389" s="117">
        <f>'Initial Client Information'!C389</f>
        <v>0</v>
      </c>
      <c r="D389" s="118">
        <f>'Initial Client Information'!D389</f>
        <v>0</v>
      </c>
      <c r="E389" s="130">
        <f>'Initial Client Information'!E389</f>
        <v>0</v>
      </c>
      <c r="F389" s="140"/>
      <c r="G389" s="136"/>
      <c r="H389" s="136"/>
      <c r="I389" s="142"/>
      <c r="J389" s="176">
        <f>'Discharge Information'!F389</f>
        <v>0</v>
      </c>
      <c r="K389" s="87"/>
    </row>
    <row r="390" spans="1:11" ht="60" customHeight="1" x14ac:dyDescent="0.25">
      <c r="A390" s="1">
        <f t="shared" si="5"/>
        <v>378</v>
      </c>
      <c r="B390" s="116">
        <f>'Initial Client Information'!B390</f>
        <v>0</v>
      </c>
      <c r="C390" s="117">
        <f>'Initial Client Information'!C390</f>
        <v>0</v>
      </c>
      <c r="D390" s="118">
        <f>'Initial Client Information'!D390</f>
        <v>0</v>
      </c>
      <c r="E390" s="130">
        <f>'Initial Client Information'!E390</f>
        <v>0</v>
      </c>
      <c r="F390" s="140"/>
      <c r="G390" s="136"/>
      <c r="H390" s="136"/>
      <c r="I390" s="142"/>
      <c r="J390" s="176">
        <f>'Discharge Information'!F390</f>
        <v>0</v>
      </c>
      <c r="K390" s="87"/>
    </row>
    <row r="391" spans="1:11" ht="60" customHeight="1" x14ac:dyDescent="0.25">
      <c r="A391" s="1">
        <f t="shared" si="5"/>
        <v>379</v>
      </c>
      <c r="B391" s="116">
        <f>'Initial Client Information'!B391</f>
        <v>0</v>
      </c>
      <c r="C391" s="117">
        <f>'Initial Client Information'!C391</f>
        <v>0</v>
      </c>
      <c r="D391" s="118">
        <f>'Initial Client Information'!D391</f>
        <v>0</v>
      </c>
      <c r="E391" s="130">
        <f>'Initial Client Information'!E391</f>
        <v>0</v>
      </c>
      <c r="F391" s="140"/>
      <c r="G391" s="136"/>
      <c r="H391" s="136"/>
      <c r="I391" s="142"/>
      <c r="J391" s="176">
        <f>'Discharge Information'!F391</f>
        <v>0</v>
      </c>
      <c r="K391" s="87"/>
    </row>
    <row r="392" spans="1:11" ht="60" customHeight="1" x14ac:dyDescent="0.25">
      <c r="A392" s="1">
        <f t="shared" si="5"/>
        <v>380</v>
      </c>
      <c r="B392" s="116">
        <f>'Initial Client Information'!B392</f>
        <v>0</v>
      </c>
      <c r="C392" s="117">
        <f>'Initial Client Information'!C392</f>
        <v>0</v>
      </c>
      <c r="D392" s="118">
        <f>'Initial Client Information'!D392</f>
        <v>0</v>
      </c>
      <c r="E392" s="130">
        <f>'Initial Client Information'!E392</f>
        <v>0</v>
      </c>
      <c r="F392" s="140"/>
      <c r="G392" s="136"/>
      <c r="H392" s="136"/>
      <c r="I392" s="142"/>
      <c r="J392" s="176">
        <f>'Discharge Information'!F392</f>
        <v>0</v>
      </c>
      <c r="K392" s="87"/>
    </row>
    <row r="393" spans="1:11" ht="60" customHeight="1" x14ac:dyDescent="0.25">
      <c r="A393" s="1">
        <f t="shared" si="5"/>
        <v>381</v>
      </c>
      <c r="B393" s="116">
        <f>'Initial Client Information'!B393</f>
        <v>0</v>
      </c>
      <c r="C393" s="117">
        <f>'Initial Client Information'!C393</f>
        <v>0</v>
      </c>
      <c r="D393" s="118">
        <f>'Initial Client Information'!D393</f>
        <v>0</v>
      </c>
      <c r="E393" s="130">
        <f>'Initial Client Information'!E393</f>
        <v>0</v>
      </c>
      <c r="F393" s="140"/>
      <c r="G393" s="136"/>
      <c r="H393" s="136"/>
      <c r="I393" s="142"/>
      <c r="J393" s="176">
        <f>'Discharge Information'!F393</f>
        <v>0</v>
      </c>
      <c r="K393" s="87"/>
    </row>
    <row r="394" spans="1:11" ht="60" customHeight="1" x14ac:dyDescent="0.25">
      <c r="A394" s="1">
        <f t="shared" si="5"/>
        <v>382</v>
      </c>
      <c r="B394" s="116">
        <f>'Initial Client Information'!B394</f>
        <v>0</v>
      </c>
      <c r="C394" s="117">
        <f>'Initial Client Information'!C394</f>
        <v>0</v>
      </c>
      <c r="D394" s="118">
        <f>'Initial Client Information'!D394</f>
        <v>0</v>
      </c>
      <c r="E394" s="130">
        <f>'Initial Client Information'!E394</f>
        <v>0</v>
      </c>
      <c r="F394" s="140"/>
      <c r="G394" s="136"/>
      <c r="H394" s="136"/>
      <c r="I394" s="142"/>
      <c r="J394" s="176">
        <f>'Discharge Information'!F394</f>
        <v>0</v>
      </c>
      <c r="K394" s="87"/>
    </row>
    <row r="395" spans="1:11" ht="60" customHeight="1" x14ac:dyDescent="0.25">
      <c r="A395" s="1">
        <f t="shared" si="5"/>
        <v>383</v>
      </c>
      <c r="B395" s="116">
        <f>'Initial Client Information'!B395</f>
        <v>0</v>
      </c>
      <c r="C395" s="117">
        <f>'Initial Client Information'!C395</f>
        <v>0</v>
      </c>
      <c r="D395" s="118">
        <f>'Initial Client Information'!D395</f>
        <v>0</v>
      </c>
      <c r="E395" s="130">
        <f>'Initial Client Information'!E395</f>
        <v>0</v>
      </c>
      <c r="F395" s="140"/>
      <c r="G395" s="136"/>
      <c r="H395" s="136"/>
      <c r="I395" s="142"/>
      <c r="J395" s="176">
        <f>'Discharge Information'!F395</f>
        <v>0</v>
      </c>
      <c r="K395" s="87"/>
    </row>
    <row r="396" spans="1:11" ht="60" customHeight="1" x14ac:dyDescent="0.25">
      <c r="A396" s="1">
        <f t="shared" si="5"/>
        <v>384</v>
      </c>
      <c r="B396" s="116">
        <f>'Initial Client Information'!B396</f>
        <v>0</v>
      </c>
      <c r="C396" s="117">
        <f>'Initial Client Information'!C396</f>
        <v>0</v>
      </c>
      <c r="D396" s="118">
        <f>'Initial Client Information'!D396</f>
        <v>0</v>
      </c>
      <c r="E396" s="130">
        <f>'Initial Client Information'!E396</f>
        <v>0</v>
      </c>
      <c r="F396" s="140"/>
      <c r="G396" s="136"/>
      <c r="H396" s="136"/>
      <c r="I396" s="142"/>
      <c r="J396" s="176">
        <f>'Discharge Information'!F396</f>
        <v>0</v>
      </c>
      <c r="K396" s="87"/>
    </row>
    <row r="397" spans="1:11" ht="60" customHeight="1" x14ac:dyDescent="0.25">
      <c r="A397" s="1">
        <f t="shared" si="5"/>
        <v>385</v>
      </c>
      <c r="B397" s="116">
        <f>'Initial Client Information'!B397</f>
        <v>0</v>
      </c>
      <c r="C397" s="117">
        <f>'Initial Client Information'!C397</f>
        <v>0</v>
      </c>
      <c r="D397" s="118">
        <f>'Initial Client Information'!D397</f>
        <v>0</v>
      </c>
      <c r="E397" s="130">
        <f>'Initial Client Information'!E397</f>
        <v>0</v>
      </c>
      <c r="F397" s="140"/>
      <c r="G397" s="136"/>
      <c r="H397" s="136"/>
      <c r="I397" s="142"/>
      <c r="J397" s="176">
        <f>'Discharge Information'!F397</f>
        <v>0</v>
      </c>
      <c r="K397" s="87"/>
    </row>
    <row r="398" spans="1:11" ht="60" customHeight="1" x14ac:dyDescent="0.25">
      <c r="A398" s="1">
        <f t="shared" ref="A398:A461" si="6">ROW(A386)</f>
        <v>386</v>
      </c>
      <c r="B398" s="116">
        <f>'Initial Client Information'!B398</f>
        <v>0</v>
      </c>
      <c r="C398" s="117">
        <f>'Initial Client Information'!C398</f>
        <v>0</v>
      </c>
      <c r="D398" s="118">
        <f>'Initial Client Information'!D398</f>
        <v>0</v>
      </c>
      <c r="E398" s="130">
        <f>'Initial Client Information'!E398</f>
        <v>0</v>
      </c>
      <c r="F398" s="140"/>
      <c r="G398" s="136"/>
      <c r="H398" s="136"/>
      <c r="I398" s="142"/>
      <c r="J398" s="176">
        <f>'Discharge Information'!F398</f>
        <v>0</v>
      </c>
      <c r="K398" s="87"/>
    </row>
    <row r="399" spans="1:11" ht="60" customHeight="1" x14ac:dyDescent="0.25">
      <c r="A399" s="1">
        <f t="shared" si="6"/>
        <v>387</v>
      </c>
      <c r="B399" s="116">
        <f>'Initial Client Information'!B399</f>
        <v>0</v>
      </c>
      <c r="C399" s="117">
        <f>'Initial Client Information'!C399</f>
        <v>0</v>
      </c>
      <c r="D399" s="118">
        <f>'Initial Client Information'!D399</f>
        <v>0</v>
      </c>
      <c r="E399" s="130">
        <f>'Initial Client Information'!E399</f>
        <v>0</v>
      </c>
      <c r="F399" s="140"/>
      <c r="G399" s="136"/>
      <c r="H399" s="136"/>
      <c r="I399" s="142"/>
      <c r="J399" s="176">
        <f>'Discharge Information'!F399</f>
        <v>0</v>
      </c>
      <c r="K399" s="87"/>
    </row>
    <row r="400" spans="1:11" ht="60" customHeight="1" x14ac:dyDescent="0.25">
      <c r="A400" s="1">
        <f t="shared" si="6"/>
        <v>388</v>
      </c>
      <c r="B400" s="116">
        <f>'Initial Client Information'!B400</f>
        <v>0</v>
      </c>
      <c r="C400" s="117">
        <f>'Initial Client Information'!C400</f>
        <v>0</v>
      </c>
      <c r="D400" s="118">
        <f>'Initial Client Information'!D400</f>
        <v>0</v>
      </c>
      <c r="E400" s="130">
        <f>'Initial Client Information'!E400</f>
        <v>0</v>
      </c>
      <c r="F400" s="140"/>
      <c r="G400" s="136"/>
      <c r="H400" s="136"/>
      <c r="I400" s="142"/>
      <c r="J400" s="176">
        <f>'Discharge Information'!F400</f>
        <v>0</v>
      </c>
      <c r="K400" s="87"/>
    </row>
    <row r="401" spans="1:11" ht="60" customHeight="1" x14ac:dyDescent="0.25">
      <c r="A401" s="1">
        <f t="shared" si="6"/>
        <v>389</v>
      </c>
      <c r="B401" s="116">
        <f>'Initial Client Information'!B401</f>
        <v>0</v>
      </c>
      <c r="C401" s="117">
        <f>'Initial Client Information'!C401</f>
        <v>0</v>
      </c>
      <c r="D401" s="118">
        <f>'Initial Client Information'!D401</f>
        <v>0</v>
      </c>
      <c r="E401" s="130">
        <f>'Initial Client Information'!E401</f>
        <v>0</v>
      </c>
      <c r="F401" s="140"/>
      <c r="G401" s="136"/>
      <c r="H401" s="136"/>
      <c r="I401" s="142"/>
      <c r="J401" s="176">
        <f>'Discharge Information'!F401</f>
        <v>0</v>
      </c>
      <c r="K401" s="87"/>
    </row>
    <row r="402" spans="1:11" ht="60" customHeight="1" x14ac:dyDescent="0.25">
      <c r="A402" s="1">
        <f t="shared" si="6"/>
        <v>390</v>
      </c>
      <c r="B402" s="116">
        <f>'Initial Client Information'!B402</f>
        <v>0</v>
      </c>
      <c r="C402" s="117">
        <f>'Initial Client Information'!C402</f>
        <v>0</v>
      </c>
      <c r="D402" s="118">
        <f>'Initial Client Information'!D402</f>
        <v>0</v>
      </c>
      <c r="E402" s="130">
        <f>'Initial Client Information'!E402</f>
        <v>0</v>
      </c>
      <c r="F402" s="140"/>
      <c r="G402" s="136"/>
      <c r="H402" s="136"/>
      <c r="I402" s="142"/>
      <c r="J402" s="176">
        <f>'Discharge Information'!F402</f>
        <v>0</v>
      </c>
      <c r="K402" s="87"/>
    </row>
    <row r="403" spans="1:11" ht="60" customHeight="1" x14ac:dyDescent="0.25">
      <c r="A403" s="1">
        <f t="shared" si="6"/>
        <v>391</v>
      </c>
      <c r="B403" s="116">
        <f>'Initial Client Information'!B403</f>
        <v>0</v>
      </c>
      <c r="C403" s="117">
        <f>'Initial Client Information'!C403</f>
        <v>0</v>
      </c>
      <c r="D403" s="118">
        <f>'Initial Client Information'!D403</f>
        <v>0</v>
      </c>
      <c r="E403" s="130">
        <f>'Initial Client Information'!E403</f>
        <v>0</v>
      </c>
      <c r="F403" s="140"/>
      <c r="G403" s="136"/>
      <c r="H403" s="136"/>
      <c r="I403" s="142"/>
      <c r="J403" s="176">
        <f>'Discharge Information'!F403</f>
        <v>0</v>
      </c>
      <c r="K403" s="87"/>
    </row>
    <row r="404" spans="1:11" ht="60" customHeight="1" x14ac:dyDescent="0.25">
      <c r="A404" s="1">
        <f t="shared" si="6"/>
        <v>392</v>
      </c>
      <c r="B404" s="116">
        <f>'Initial Client Information'!B404</f>
        <v>0</v>
      </c>
      <c r="C404" s="117">
        <f>'Initial Client Information'!C404</f>
        <v>0</v>
      </c>
      <c r="D404" s="118">
        <f>'Initial Client Information'!D404</f>
        <v>0</v>
      </c>
      <c r="E404" s="130">
        <f>'Initial Client Information'!E404</f>
        <v>0</v>
      </c>
      <c r="F404" s="140"/>
      <c r="G404" s="136"/>
      <c r="H404" s="136"/>
      <c r="I404" s="142"/>
      <c r="J404" s="176">
        <f>'Discharge Information'!F404</f>
        <v>0</v>
      </c>
      <c r="K404" s="87"/>
    </row>
    <row r="405" spans="1:11" ht="60" customHeight="1" x14ac:dyDescent="0.25">
      <c r="A405" s="1">
        <f t="shared" si="6"/>
        <v>393</v>
      </c>
      <c r="B405" s="116">
        <f>'Initial Client Information'!B405</f>
        <v>0</v>
      </c>
      <c r="C405" s="117">
        <f>'Initial Client Information'!C405</f>
        <v>0</v>
      </c>
      <c r="D405" s="118">
        <f>'Initial Client Information'!D405</f>
        <v>0</v>
      </c>
      <c r="E405" s="130">
        <f>'Initial Client Information'!E405</f>
        <v>0</v>
      </c>
      <c r="F405" s="140"/>
      <c r="G405" s="136"/>
      <c r="H405" s="136"/>
      <c r="I405" s="142"/>
      <c r="J405" s="176">
        <f>'Discharge Information'!F405</f>
        <v>0</v>
      </c>
      <c r="K405" s="87"/>
    </row>
    <row r="406" spans="1:11" ht="60" customHeight="1" x14ac:dyDescent="0.25">
      <c r="A406" s="1">
        <f t="shared" si="6"/>
        <v>394</v>
      </c>
      <c r="B406" s="116">
        <f>'Initial Client Information'!B406</f>
        <v>0</v>
      </c>
      <c r="C406" s="117">
        <f>'Initial Client Information'!C406</f>
        <v>0</v>
      </c>
      <c r="D406" s="118">
        <f>'Initial Client Information'!D406</f>
        <v>0</v>
      </c>
      <c r="E406" s="130">
        <f>'Initial Client Information'!E406</f>
        <v>0</v>
      </c>
      <c r="F406" s="140"/>
      <c r="G406" s="136"/>
      <c r="H406" s="136"/>
      <c r="I406" s="142"/>
      <c r="J406" s="176">
        <f>'Discharge Information'!F406</f>
        <v>0</v>
      </c>
      <c r="K406" s="87"/>
    </row>
    <row r="407" spans="1:11" ht="60" customHeight="1" x14ac:dyDescent="0.25">
      <c r="A407" s="1">
        <f t="shared" si="6"/>
        <v>395</v>
      </c>
      <c r="B407" s="116">
        <f>'Initial Client Information'!B407</f>
        <v>0</v>
      </c>
      <c r="C407" s="117">
        <f>'Initial Client Information'!C407</f>
        <v>0</v>
      </c>
      <c r="D407" s="118">
        <f>'Initial Client Information'!D407</f>
        <v>0</v>
      </c>
      <c r="E407" s="130">
        <f>'Initial Client Information'!E407</f>
        <v>0</v>
      </c>
      <c r="F407" s="140"/>
      <c r="G407" s="136"/>
      <c r="H407" s="136"/>
      <c r="I407" s="142"/>
      <c r="J407" s="176">
        <f>'Discharge Information'!F407</f>
        <v>0</v>
      </c>
      <c r="K407" s="87"/>
    </row>
    <row r="408" spans="1:11" ht="60" customHeight="1" x14ac:dyDescent="0.25">
      <c r="A408" s="1">
        <f t="shared" si="6"/>
        <v>396</v>
      </c>
      <c r="B408" s="116">
        <f>'Initial Client Information'!B408</f>
        <v>0</v>
      </c>
      <c r="C408" s="117">
        <f>'Initial Client Information'!C408</f>
        <v>0</v>
      </c>
      <c r="D408" s="118">
        <f>'Initial Client Information'!D408</f>
        <v>0</v>
      </c>
      <c r="E408" s="130">
        <f>'Initial Client Information'!E408</f>
        <v>0</v>
      </c>
      <c r="F408" s="140"/>
      <c r="G408" s="136"/>
      <c r="H408" s="136"/>
      <c r="I408" s="142"/>
      <c r="J408" s="176">
        <f>'Discharge Information'!F408</f>
        <v>0</v>
      </c>
      <c r="K408" s="87"/>
    </row>
    <row r="409" spans="1:11" ht="60" customHeight="1" x14ac:dyDescent="0.25">
      <c r="A409" s="1">
        <f t="shared" si="6"/>
        <v>397</v>
      </c>
      <c r="B409" s="116">
        <f>'Initial Client Information'!B409</f>
        <v>0</v>
      </c>
      <c r="C409" s="117">
        <f>'Initial Client Information'!C409</f>
        <v>0</v>
      </c>
      <c r="D409" s="118">
        <f>'Initial Client Information'!D409</f>
        <v>0</v>
      </c>
      <c r="E409" s="130">
        <f>'Initial Client Information'!E409</f>
        <v>0</v>
      </c>
      <c r="F409" s="140"/>
      <c r="G409" s="136"/>
      <c r="H409" s="136"/>
      <c r="I409" s="142"/>
      <c r="J409" s="176">
        <f>'Discharge Information'!F409</f>
        <v>0</v>
      </c>
      <c r="K409" s="87"/>
    </row>
    <row r="410" spans="1:11" ht="60" customHeight="1" x14ac:dyDescent="0.25">
      <c r="A410" s="1">
        <f t="shared" si="6"/>
        <v>398</v>
      </c>
      <c r="B410" s="116">
        <f>'Initial Client Information'!B410</f>
        <v>0</v>
      </c>
      <c r="C410" s="117">
        <f>'Initial Client Information'!C410</f>
        <v>0</v>
      </c>
      <c r="D410" s="118">
        <f>'Initial Client Information'!D410</f>
        <v>0</v>
      </c>
      <c r="E410" s="130">
        <f>'Initial Client Information'!E410</f>
        <v>0</v>
      </c>
      <c r="F410" s="140"/>
      <c r="G410" s="136"/>
      <c r="H410" s="136"/>
      <c r="I410" s="142"/>
      <c r="J410" s="176">
        <f>'Discharge Information'!F410</f>
        <v>0</v>
      </c>
      <c r="K410" s="87"/>
    </row>
    <row r="411" spans="1:11" ht="60" customHeight="1" x14ac:dyDescent="0.25">
      <c r="A411" s="1">
        <f t="shared" si="6"/>
        <v>399</v>
      </c>
      <c r="B411" s="116">
        <f>'Initial Client Information'!B411</f>
        <v>0</v>
      </c>
      <c r="C411" s="117">
        <f>'Initial Client Information'!C411</f>
        <v>0</v>
      </c>
      <c r="D411" s="118">
        <f>'Initial Client Information'!D411</f>
        <v>0</v>
      </c>
      <c r="E411" s="130">
        <f>'Initial Client Information'!E411</f>
        <v>0</v>
      </c>
      <c r="F411" s="140"/>
      <c r="G411" s="136"/>
      <c r="H411" s="136"/>
      <c r="I411" s="142"/>
      <c r="J411" s="176">
        <f>'Discharge Information'!F411</f>
        <v>0</v>
      </c>
      <c r="K411" s="87"/>
    </row>
    <row r="412" spans="1:11" ht="60" customHeight="1" x14ac:dyDescent="0.25">
      <c r="A412" s="1">
        <f t="shared" si="6"/>
        <v>400</v>
      </c>
      <c r="B412" s="116">
        <f>'Initial Client Information'!B412</f>
        <v>0</v>
      </c>
      <c r="C412" s="117">
        <f>'Initial Client Information'!C412</f>
        <v>0</v>
      </c>
      <c r="D412" s="118">
        <f>'Initial Client Information'!D412</f>
        <v>0</v>
      </c>
      <c r="E412" s="130">
        <f>'Initial Client Information'!E412</f>
        <v>0</v>
      </c>
      <c r="F412" s="140"/>
      <c r="G412" s="136"/>
      <c r="H412" s="136"/>
      <c r="I412" s="142"/>
      <c r="J412" s="176">
        <f>'Discharge Information'!F412</f>
        <v>0</v>
      </c>
      <c r="K412" s="87"/>
    </row>
    <row r="413" spans="1:11" ht="60" customHeight="1" x14ac:dyDescent="0.25">
      <c r="A413" s="1">
        <f t="shared" si="6"/>
        <v>401</v>
      </c>
      <c r="B413" s="116">
        <f>'Initial Client Information'!B413</f>
        <v>0</v>
      </c>
      <c r="C413" s="117">
        <f>'Initial Client Information'!C413</f>
        <v>0</v>
      </c>
      <c r="D413" s="118">
        <f>'Initial Client Information'!D413</f>
        <v>0</v>
      </c>
      <c r="E413" s="130">
        <f>'Initial Client Information'!E413</f>
        <v>0</v>
      </c>
      <c r="F413" s="140"/>
      <c r="G413" s="136"/>
      <c r="H413" s="136"/>
      <c r="I413" s="142"/>
      <c r="J413" s="176">
        <f>'Discharge Information'!F413</f>
        <v>0</v>
      </c>
      <c r="K413" s="87"/>
    </row>
    <row r="414" spans="1:11" ht="60" customHeight="1" x14ac:dyDescent="0.25">
      <c r="A414" s="1">
        <f t="shared" si="6"/>
        <v>402</v>
      </c>
      <c r="B414" s="116">
        <f>'Initial Client Information'!B414</f>
        <v>0</v>
      </c>
      <c r="C414" s="117">
        <f>'Initial Client Information'!C414</f>
        <v>0</v>
      </c>
      <c r="D414" s="118">
        <f>'Initial Client Information'!D414</f>
        <v>0</v>
      </c>
      <c r="E414" s="130">
        <f>'Initial Client Information'!E414</f>
        <v>0</v>
      </c>
      <c r="F414" s="140"/>
      <c r="G414" s="136"/>
      <c r="H414" s="136"/>
      <c r="I414" s="142"/>
      <c r="J414" s="176">
        <f>'Discharge Information'!F414</f>
        <v>0</v>
      </c>
      <c r="K414" s="87"/>
    </row>
    <row r="415" spans="1:11" ht="60" customHeight="1" x14ac:dyDescent="0.25">
      <c r="A415" s="1">
        <f t="shared" si="6"/>
        <v>403</v>
      </c>
      <c r="B415" s="116">
        <f>'Initial Client Information'!B415</f>
        <v>0</v>
      </c>
      <c r="C415" s="117">
        <f>'Initial Client Information'!C415</f>
        <v>0</v>
      </c>
      <c r="D415" s="118">
        <f>'Initial Client Information'!D415</f>
        <v>0</v>
      </c>
      <c r="E415" s="130">
        <f>'Initial Client Information'!E415</f>
        <v>0</v>
      </c>
      <c r="F415" s="140"/>
      <c r="G415" s="136"/>
      <c r="H415" s="136"/>
      <c r="I415" s="142"/>
      <c r="J415" s="176">
        <f>'Discharge Information'!F415</f>
        <v>0</v>
      </c>
      <c r="K415" s="87"/>
    </row>
    <row r="416" spans="1:11" ht="60" customHeight="1" x14ac:dyDescent="0.25">
      <c r="A416" s="1">
        <f t="shared" si="6"/>
        <v>404</v>
      </c>
      <c r="B416" s="116">
        <f>'Initial Client Information'!B416</f>
        <v>0</v>
      </c>
      <c r="C416" s="117">
        <f>'Initial Client Information'!C416</f>
        <v>0</v>
      </c>
      <c r="D416" s="118">
        <f>'Initial Client Information'!D416</f>
        <v>0</v>
      </c>
      <c r="E416" s="130">
        <f>'Initial Client Information'!E416</f>
        <v>0</v>
      </c>
      <c r="F416" s="140"/>
      <c r="G416" s="136"/>
      <c r="H416" s="136"/>
      <c r="I416" s="142"/>
      <c r="J416" s="176">
        <f>'Discharge Information'!F416</f>
        <v>0</v>
      </c>
      <c r="K416" s="87"/>
    </row>
    <row r="417" spans="1:11" ht="60" customHeight="1" x14ac:dyDescent="0.25">
      <c r="A417" s="1">
        <f t="shared" si="6"/>
        <v>405</v>
      </c>
      <c r="B417" s="116">
        <f>'Initial Client Information'!B417</f>
        <v>0</v>
      </c>
      <c r="C417" s="117">
        <f>'Initial Client Information'!C417</f>
        <v>0</v>
      </c>
      <c r="D417" s="118">
        <f>'Initial Client Information'!D417</f>
        <v>0</v>
      </c>
      <c r="E417" s="130">
        <f>'Initial Client Information'!E417</f>
        <v>0</v>
      </c>
      <c r="F417" s="140"/>
      <c r="G417" s="136"/>
      <c r="H417" s="136"/>
      <c r="I417" s="142"/>
      <c r="J417" s="176">
        <f>'Discharge Information'!F417</f>
        <v>0</v>
      </c>
      <c r="K417" s="87"/>
    </row>
    <row r="418" spans="1:11" ht="60" customHeight="1" x14ac:dyDescent="0.25">
      <c r="A418" s="1">
        <f t="shared" si="6"/>
        <v>406</v>
      </c>
      <c r="B418" s="116">
        <f>'Initial Client Information'!B418</f>
        <v>0</v>
      </c>
      <c r="C418" s="117">
        <f>'Initial Client Information'!C418</f>
        <v>0</v>
      </c>
      <c r="D418" s="118">
        <f>'Initial Client Information'!D418</f>
        <v>0</v>
      </c>
      <c r="E418" s="130">
        <f>'Initial Client Information'!E418</f>
        <v>0</v>
      </c>
      <c r="F418" s="140"/>
      <c r="G418" s="136"/>
      <c r="H418" s="136"/>
      <c r="I418" s="142"/>
      <c r="J418" s="176">
        <f>'Discharge Information'!F418</f>
        <v>0</v>
      </c>
      <c r="K418" s="87"/>
    </row>
    <row r="419" spans="1:11" ht="60" customHeight="1" x14ac:dyDescent="0.25">
      <c r="A419" s="1">
        <f t="shared" si="6"/>
        <v>407</v>
      </c>
      <c r="B419" s="116">
        <f>'Initial Client Information'!B419</f>
        <v>0</v>
      </c>
      <c r="C419" s="117">
        <f>'Initial Client Information'!C419</f>
        <v>0</v>
      </c>
      <c r="D419" s="118">
        <f>'Initial Client Information'!D419</f>
        <v>0</v>
      </c>
      <c r="E419" s="130">
        <f>'Initial Client Information'!E419</f>
        <v>0</v>
      </c>
      <c r="F419" s="140"/>
      <c r="G419" s="136"/>
      <c r="H419" s="136"/>
      <c r="I419" s="142"/>
      <c r="J419" s="176">
        <f>'Discharge Information'!F419</f>
        <v>0</v>
      </c>
      <c r="K419" s="87"/>
    </row>
    <row r="420" spans="1:11" ht="60" customHeight="1" x14ac:dyDescent="0.25">
      <c r="A420" s="1">
        <f t="shared" si="6"/>
        <v>408</v>
      </c>
      <c r="B420" s="116">
        <f>'Initial Client Information'!B420</f>
        <v>0</v>
      </c>
      <c r="C420" s="117">
        <f>'Initial Client Information'!C420</f>
        <v>0</v>
      </c>
      <c r="D420" s="118">
        <f>'Initial Client Information'!D420</f>
        <v>0</v>
      </c>
      <c r="E420" s="130">
        <f>'Initial Client Information'!E420</f>
        <v>0</v>
      </c>
      <c r="F420" s="140"/>
      <c r="G420" s="136"/>
      <c r="H420" s="136"/>
      <c r="I420" s="142"/>
      <c r="J420" s="176">
        <f>'Discharge Information'!F420</f>
        <v>0</v>
      </c>
      <c r="K420" s="87"/>
    </row>
    <row r="421" spans="1:11" ht="60" customHeight="1" x14ac:dyDescent="0.25">
      <c r="A421" s="1">
        <f t="shared" si="6"/>
        <v>409</v>
      </c>
      <c r="B421" s="116">
        <f>'Initial Client Information'!B421</f>
        <v>0</v>
      </c>
      <c r="C421" s="117">
        <f>'Initial Client Information'!C421</f>
        <v>0</v>
      </c>
      <c r="D421" s="118">
        <f>'Initial Client Information'!D421</f>
        <v>0</v>
      </c>
      <c r="E421" s="130">
        <f>'Initial Client Information'!E421</f>
        <v>0</v>
      </c>
      <c r="F421" s="140"/>
      <c r="G421" s="136"/>
      <c r="H421" s="136"/>
      <c r="I421" s="142"/>
      <c r="J421" s="176">
        <f>'Discharge Information'!F421</f>
        <v>0</v>
      </c>
      <c r="K421" s="87"/>
    </row>
    <row r="422" spans="1:11" ht="60" customHeight="1" x14ac:dyDescent="0.25">
      <c r="A422" s="1">
        <f t="shared" si="6"/>
        <v>410</v>
      </c>
      <c r="B422" s="116">
        <f>'Initial Client Information'!B422</f>
        <v>0</v>
      </c>
      <c r="C422" s="117">
        <f>'Initial Client Information'!C422</f>
        <v>0</v>
      </c>
      <c r="D422" s="118">
        <f>'Initial Client Information'!D422</f>
        <v>0</v>
      </c>
      <c r="E422" s="130">
        <f>'Initial Client Information'!E422</f>
        <v>0</v>
      </c>
      <c r="F422" s="140"/>
      <c r="G422" s="136"/>
      <c r="H422" s="136"/>
      <c r="I422" s="142"/>
      <c r="J422" s="176">
        <f>'Discharge Information'!F422</f>
        <v>0</v>
      </c>
      <c r="K422" s="87"/>
    </row>
    <row r="423" spans="1:11" ht="60" customHeight="1" x14ac:dyDescent="0.25">
      <c r="A423" s="1">
        <f t="shared" si="6"/>
        <v>411</v>
      </c>
      <c r="B423" s="116">
        <f>'Initial Client Information'!B423</f>
        <v>0</v>
      </c>
      <c r="C423" s="117">
        <f>'Initial Client Information'!C423</f>
        <v>0</v>
      </c>
      <c r="D423" s="118">
        <f>'Initial Client Information'!D423</f>
        <v>0</v>
      </c>
      <c r="E423" s="130">
        <f>'Initial Client Information'!E423</f>
        <v>0</v>
      </c>
      <c r="F423" s="140"/>
      <c r="G423" s="136"/>
      <c r="H423" s="136"/>
      <c r="I423" s="142"/>
      <c r="J423" s="176">
        <f>'Discharge Information'!F423</f>
        <v>0</v>
      </c>
      <c r="K423" s="87"/>
    </row>
    <row r="424" spans="1:11" ht="60" customHeight="1" x14ac:dyDescent="0.25">
      <c r="A424" s="1">
        <f t="shared" si="6"/>
        <v>412</v>
      </c>
      <c r="B424" s="116">
        <f>'Initial Client Information'!B424</f>
        <v>0</v>
      </c>
      <c r="C424" s="117">
        <f>'Initial Client Information'!C424</f>
        <v>0</v>
      </c>
      <c r="D424" s="118">
        <f>'Initial Client Information'!D424</f>
        <v>0</v>
      </c>
      <c r="E424" s="130">
        <f>'Initial Client Information'!E424</f>
        <v>0</v>
      </c>
      <c r="F424" s="140"/>
      <c r="G424" s="136"/>
      <c r="H424" s="136"/>
      <c r="I424" s="142"/>
      <c r="J424" s="176">
        <f>'Discharge Information'!F424</f>
        <v>0</v>
      </c>
      <c r="K424" s="87"/>
    </row>
    <row r="425" spans="1:11" ht="60" customHeight="1" x14ac:dyDescent="0.25">
      <c r="A425" s="1">
        <f t="shared" si="6"/>
        <v>413</v>
      </c>
      <c r="B425" s="116">
        <f>'Initial Client Information'!B425</f>
        <v>0</v>
      </c>
      <c r="C425" s="117">
        <f>'Initial Client Information'!C425</f>
        <v>0</v>
      </c>
      <c r="D425" s="118">
        <f>'Initial Client Information'!D425</f>
        <v>0</v>
      </c>
      <c r="E425" s="130">
        <f>'Initial Client Information'!E425</f>
        <v>0</v>
      </c>
      <c r="F425" s="140"/>
      <c r="G425" s="136"/>
      <c r="H425" s="136"/>
      <c r="I425" s="142"/>
      <c r="J425" s="176">
        <f>'Discharge Information'!F425</f>
        <v>0</v>
      </c>
      <c r="K425" s="87"/>
    </row>
    <row r="426" spans="1:11" ht="60" customHeight="1" x14ac:dyDescent="0.25">
      <c r="A426" s="1">
        <f t="shared" si="6"/>
        <v>414</v>
      </c>
      <c r="B426" s="116">
        <f>'Initial Client Information'!B426</f>
        <v>0</v>
      </c>
      <c r="C426" s="117">
        <f>'Initial Client Information'!C426</f>
        <v>0</v>
      </c>
      <c r="D426" s="118">
        <f>'Initial Client Information'!D426</f>
        <v>0</v>
      </c>
      <c r="E426" s="130">
        <f>'Initial Client Information'!E426</f>
        <v>0</v>
      </c>
      <c r="F426" s="140"/>
      <c r="G426" s="136"/>
      <c r="H426" s="136"/>
      <c r="I426" s="142"/>
      <c r="J426" s="176">
        <f>'Discharge Information'!F426</f>
        <v>0</v>
      </c>
      <c r="K426" s="87"/>
    </row>
    <row r="427" spans="1:11" ht="60" customHeight="1" x14ac:dyDescent="0.25">
      <c r="A427" s="1">
        <f t="shared" si="6"/>
        <v>415</v>
      </c>
      <c r="B427" s="116">
        <f>'Initial Client Information'!B427</f>
        <v>0</v>
      </c>
      <c r="C427" s="117">
        <f>'Initial Client Information'!C427</f>
        <v>0</v>
      </c>
      <c r="D427" s="118">
        <f>'Initial Client Information'!D427</f>
        <v>0</v>
      </c>
      <c r="E427" s="130">
        <f>'Initial Client Information'!E427</f>
        <v>0</v>
      </c>
      <c r="F427" s="140"/>
      <c r="G427" s="136"/>
      <c r="H427" s="136"/>
      <c r="I427" s="142"/>
      <c r="J427" s="176">
        <f>'Discharge Information'!F427</f>
        <v>0</v>
      </c>
      <c r="K427" s="87"/>
    </row>
    <row r="428" spans="1:11" ht="60" customHeight="1" x14ac:dyDescent="0.25">
      <c r="A428" s="1">
        <f t="shared" si="6"/>
        <v>416</v>
      </c>
      <c r="B428" s="116">
        <f>'Initial Client Information'!B428</f>
        <v>0</v>
      </c>
      <c r="C428" s="117">
        <f>'Initial Client Information'!C428</f>
        <v>0</v>
      </c>
      <c r="D428" s="118">
        <f>'Initial Client Information'!D428</f>
        <v>0</v>
      </c>
      <c r="E428" s="130">
        <f>'Initial Client Information'!E428</f>
        <v>0</v>
      </c>
      <c r="F428" s="140"/>
      <c r="G428" s="136"/>
      <c r="H428" s="136"/>
      <c r="I428" s="142"/>
      <c r="J428" s="176">
        <f>'Discharge Information'!F428</f>
        <v>0</v>
      </c>
      <c r="K428" s="87"/>
    </row>
    <row r="429" spans="1:11" ht="60" customHeight="1" x14ac:dyDescent="0.25">
      <c r="A429" s="1">
        <f t="shared" si="6"/>
        <v>417</v>
      </c>
      <c r="B429" s="116">
        <f>'Initial Client Information'!B429</f>
        <v>0</v>
      </c>
      <c r="C429" s="117">
        <f>'Initial Client Information'!C429</f>
        <v>0</v>
      </c>
      <c r="D429" s="118">
        <f>'Initial Client Information'!D429</f>
        <v>0</v>
      </c>
      <c r="E429" s="130">
        <f>'Initial Client Information'!E429</f>
        <v>0</v>
      </c>
      <c r="F429" s="140"/>
      <c r="G429" s="136"/>
      <c r="H429" s="136"/>
      <c r="I429" s="142"/>
      <c r="J429" s="176">
        <f>'Discharge Information'!F429</f>
        <v>0</v>
      </c>
      <c r="K429" s="87"/>
    </row>
    <row r="430" spans="1:11" ht="60" customHeight="1" x14ac:dyDescent="0.25">
      <c r="A430" s="1">
        <f t="shared" si="6"/>
        <v>418</v>
      </c>
      <c r="B430" s="116">
        <f>'Initial Client Information'!B430</f>
        <v>0</v>
      </c>
      <c r="C430" s="117">
        <f>'Initial Client Information'!C430</f>
        <v>0</v>
      </c>
      <c r="D430" s="118">
        <f>'Initial Client Information'!D430</f>
        <v>0</v>
      </c>
      <c r="E430" s="130">
        <f>'Initial Client Information'!E430</f>
        <v>0</v>
      </c>
      <c r="F430" s="140"/>
      <c r="G430" s="136"/>
      <c r="H430" s="136"/>
      <c r="I430" s="142"/>
      <c r="J430" s="176">
        <f>'Discharge Information'!F430</f>
        <v>0</v>
      </c>
      <c r="K430" s="87"/>
    </row>
    <row r="431" spans="1:11" ht="60" customHeight="1" x14ac:dyDescent="0.25">
      <c r="A431" s="1">
        <f t="shared" si="6"/>
        <v>419</v>
      </c>
      <c r="B431" s="116">
        <f>'Initial Client Information'!B431</f>
        <v>0</v>
      </c>
      <c r="C431" s="117">
        <f>'Initial Client Information'!C431</f>
        <v>0</v>
      </c>
      <c r="D431" s="118">
        <f>'Initial Client Information'!D431</f>
        <v>0</v>
      </c>
      <c r="E431" s="130">
        <f>'Initial Client Information'!E431</f>
        <v>0</v>
      </c>
      <c r="F431" s="140"/>
      <c r="G431" s="136"/>
      <c r="H431" s="136"/>
      <c r="I431" s="142"/>
      <c r="J431" s="176">
        <f>'Discharge Information'!F431</f>
        <v>0</v>
      </c>
      <c r="K431" s="87"/>
    </row>
    <row r="432" spans="1:11" ht="60" customHeight="1" x14ac:dyDescent="0.25">
      <c r="A432" s="1">
        <f t="shared" si="6"/>
        <v>420</v>
      </c>
      <c r="B432" s="116">
        <f>'Initial Client Information'!B432</f>
        <v>0</v>
      </c>
      <c r="C432" s="117">
        <f>'Initial Client Information'!C432</f>
        <v>0</v>
      </c>
      <c r="D432" s="118">
        <f>'Initial Client Information'!D432</f>
        <v>0</v>
      </c>
      <c r="E432" s="130">
        <f>'Initial Client Information'!E432</f>
        <v>0</v>
      </c>
      <c r="F432" s="140"/>
      <c r="G432" s="136"/>
      <c r="H432" s="136"/>
      <c r="I432" s="142"/>
      <c r="J432" s="176">
        <f>'Discharge Information'!F432</f>
        <v>0</v>
      </c>
      <c r="K432" s="87"/>
    </row>
    <row r="433" spans="1:11" ht="60" customHeight="1" x14ac:dyDescent="0.25">
      <c r="A433" s="1">
        <f t="shared" si="6"/>
        <v>421</v>
      </c>
      <c r="B433" s="116">
        <f>'Initial Client Information'!B433</f>
        <v>0</v>
      </c>
      <c r="C433" s="117">
        <f>'Initial Client Information'!C433</f>
        <v>0</v>
      </c>
      <c r="D433" s="118">
        <f>'Initial Client Information'!D433</f>
        <v>0</v>
      </c>
      <c r="E433" s="130">
        <f>'Initial Client Information'!E433</f>
        <v>0</v>
      </c>
      <c r="F433" s="140"/>
      <c r="G433" s="136"/>
      <c r="H433" s="136"/>
      <c r="I433" s="142"/>
      <c r="J433" s="176">
        <f>'Discharge Information'!F433</f>
        <v>0</v>
      </c>
      <c r="K433" s="87"/>
    </row>
    <row r="434" spans="1:11" ht="60" customHeight="1" x14ac:dyDescent="0.25">
      <c r="A434" s="1">
        <f t="shared" si="6"/>
        <v>422</v>
      </c>
      <c r="B434" s="116">
        <f>'Initial Client Information'!B434</f>
        <v>0</v>
      </c>
      <c r="C434" s="117">
        <f>'Initial Client Information'!C434</f>
        <v>0</v>
      </c>
      <c r="D434" s="118">
        <f>'Initial Client Information'!D434</f>
        <v>0</v>
      </c>
      <c r="E434" s="130">
        <f>'Initial Client Information'!E434</f>
        <v>0</v>
      </c>
      <c r="F434" s="140"/>
      <c r="G434" s="136"/>
      <c r="H434" s="136"/>
      <c r="I434" s="142"/>
      <c r="J434" s="176">
        <f>'Discharge Information'!F434</f>
        <v>0</v>
      </c>
      <c r="K434" s="87"/>
    </row>
    <row r="435" spans="1:11" ht="60" customHeight="1" x14ac:dyDescent="0.25">
      <c r="A435" s="1">
        <f t="shared" si="6"/>
        <v>423</v>
      </c>
      <c r="B435" s="116">
        <f>'Initial Client Information'!B435</f>
        <v>0</v>
      </c>
      <c r="C435" s="117">
        <f>'Initial Client Information'!C435</f>
        <v>0</v>
      </c>
      <c r="D435" s="118">
        <f>'Initial Client Information'!D435</f>
        <v>0</v>
      </c>
      <c r="E435" s="130">
        <f>'Initial Client Information'!E435</f>
        <v>0</v>
      </c>
      <c r="F435" s="140"/>
      <c r="G435" s="136"/>
      <c r="H435" s="136"/>
      <c r="I435" s="142"/>
      <c r="J435" s="176">
        <f>'Discharge Information'!F435</f>
        <v>0</v>
      </c>
      <c r="K435" s="87"/>
    </row>
    <row r="436" spans="1:11" ht="60" customHeight="1" x14ac:dyDescent="0.25">
      <c r="A436" s="1">
        <f t="shared" si="6"/>
        <v>424</v>
      </c>
      <c r="B436" s="116">
        <f>'Initial Client Information'!B436</f>
        <v>0</v>
      </c>
      <c r="C436" s="117">
        <f>'Initial Client Information'!C436</f>
        <v>0</v>
      </c>
      <c r="D436" s="118">
        <f>'Initial Client Information'!D436</f>
        <v>0</v>
      </c>
      <c r="E436" s="130">
        <f>'Initial Client Information'!E436</f>
        <v>0</v>
      </c>
      <c r="F436" s="140"/>
      <c r="G436" s="136"/>
      <c r="H436" s="136"/>
      <c r="I436" s="142"/>
      <c r="J436" s="176">
        <f>'Discharge Information'!F436</f>
        <v>0</v>
      </c>
      <c r="K436" s="87"/>
    </row>
    <row r="437" spans="1:11" ht="60" customHeight="1" x14ac:dyDescent="0.25">
      <c r="A437" s="1">
        <f t="shared" si="6"/>
        <v>425</v>
      </c>
      <c r="B437" s="116">
        <f>'Initial Client Information'!B437</f>
        <v>0</v>
      </c>
      <c r="C437" s="117">
        <f>'Initial Client Information'!C437</f>
        <v>0</v>
      </c>
      <c r="D437" s="118">
        <f>'Initial Client Information'!D437</f>
        <v>0</v>
      </c>
      <c r="E437" s="130">
        <f>'Initial Client Information'!E437</f>
        <v>0</v>
      </c>
      <c r="F437" s="140"/>
      <c r="G437" s="136"/>
      <c r="H437" s="136"/>
      <c r="I437" s="142"/>
      <c r="J437" s="176">
        <f>'Discharge Information'!F437</f>
        <v>0</v>
      </c>
      <c r="K437" s="87"/>
    </row>
    <row r="438" spans="1:11" ht="60" customHeight="1" x14ac:dyDescent="0.25">
      <c r="A438" s="1">
        <f t="shared" si="6"/>
        <v>426</v>
      </c>
      <c r="B438" s="116">
        <f>'Initial Client Information'!B438</f>
        <v>0</v>
      </c>
      <c r="C438" s="117">
        <f>'Initial Client Information'!C438</f>
        <v>0</v>
      </c>
      <c r="D438" s="118">
        <f>'Initial Client Information'!D438</f>
        <v>0</v>
      </c>
      <c r="E438" s="130">
        <f>'Initial Client Information'!E438</f>
        <v>0</v>
      </c>
      <c r="F438" s="140"/>
      <c r="G438" s="136"/>
      <c r="H438" s="136"/>
      <c r="I438" s="142"/>
      <c r="J438" s="176">
        <f>'Discharge Information'!F438</f>
        <v>0</v>
      </c>
      <c r="K438" s="87"/>
    </row>
    <row r="439" spans="1:11" ht="60" customHeight="1" x14ac:dyDescent="0.25">
      <c r="A439" s="1">
        <f t="shared" si="6"/>
        <v>427</v>
      </c>
      <c r="B439" s="116">
        <f>'Initial Client Information'!B439</f>
        <v>0</v>
      </c>
      <c r="C439" s="117">
        <f>'Initial Client Information'!C439</f>
        <v>0</v>
      </c>
      <c r="D439" s="118">
        <f>'Initial Client Information'!D439</f>
        <v>0</v>
      </c>
      <c r="E439" s="130">
        <f>'Initial Client Information'!E439</f>
        <v>0</v>
      </c>
      <c r="F439" s="140"/>
      <c r="G439" s="136"/>
      <c r="H439" s="136"/>
      <c r="I439" s="142"/>
      <c r="J439" s="176">
        <f>'Discharge Information'!F439</f>
        <v>0</v>
      </c>
      <c r="K439" s="87"/>
    </row>
    <row r="440" spans="1:11" ht="60" customHeight="1" x14ac:dyDescent="0.25">
      <c r="A440" s="1">
        <f t="shared" si="6"/>
        <v>428</v>
      </c>
      <c r="B440" s="116">
        <f>'Initial Client Information'!B440</f>
        <v>0</v>
      </c>
      <c r="C440" s="117">
        <f>'Initial Client Information'!C440</f>
        <v>0</v>
      </c>
      <c r="D440" s="118">
        <f>'Initial Client Information'!D440</f>
        <v>0</v>
      </c>
      <c r="E440" s="130">
        <f>'Initial Client Information'!E440</f>
        <v>0</v>
      </c>
      <c r="F440" s="140"/>
      <c r="G440" s="136"/>
      <c r="H440" s="136"/>
      <c r="I440" s="142"/>
      <c r="J440" s="176">
        <f>'Discharge Information'!F440</f>
        <v>0</v>
      </c>
      <c r="K440" s="87"/>
    </row>
    <row r="441" spans="1:11" ht="60" customHeight="1" x14ac:dyDescent="0.25">
      <c r="A441" s="1">
        <f t="shared" si="6"/>
        <v>429</v>
      </c>
      <c r="B441" s="116">
        <f>'Initial Client Information'!B441</f>
        <v>0</v>
      </c>
      <c r="C441" s="117">
        <f>'Initial Client Information'!C441</f>
        <v>0</v>
      </c>
      <c r="D441" s="118">
        <f>'Initial Client Information'!D441</f>
        <v>0</v>
      </c>
      <c r="E441" s="130">
        <f>'Initial Client Information'!E441</f>
        <v>0</v>
      </c>
      <c r="F441" s="140"/>
      <c r="G441" s="136"/>
      <c r="H441" s="136"/>
      <c r="I441" s="142"/>
      <c r="J441" s="176">
        <f>'Discharge Information'!F441</f>
        <v>0</v>
      </c>
      <c r="K441" s="87"/>
    </row>
    <row r="442" spans="1:11" ht="60" customHeight="1" x14ac:dyDescent="0.25">
      <c r="A442" s="1">
        <f t="shared" si="6"/>
        <v>430</v>
      </c>
      <c r="B442" s="116">
        <f>'Initial Client Information'!B442</f>
        <v>0</v>
      </c>
      <c r="C442" s="117">
        <f>'Initial Client Information'!C442</f>
        <v>0</v>
      </c>
      <c r="D442" s="118">
        <f>'Initial Client Information'!D442</f>
        <v>0</v>
      </c>
      <c r="E442" s="130">
        <f>'Initial Client Information'!E442</f>
        <v>0</v>
      </c>
      <c r="F442" s="140"/>
      <c r="G442" s="136"/>
      <c r="H442" s="136"/>
      <c r="I442" s="142"/>
      <c r="J442" s="176">
        <f>'Discharge Information'!F442</f>
        <v>0</v>
      </c>
      <c r="K442" s="87"/>
    </row>
    <row r="443" spans="1:11" ht="60" customHeight="1" x14ac:dyDescent="0.25">
      <c r="A443" s="1">
        <f t="shared" si="6"/>
        <v>431</v>
      </c>
      <c r="B443" s="116">
        <f>'Initial Client Information'!B443</f>
        <v>0</v>
      </c>
      <c r="C443" s="117">
        <f>'Initial Client Information'!C443</f>
        <v>0</v>
      </c>
      <c r="D443" s="118">
        <f>'Initial Client Information'!D443</f>
        <v>0</v>
      </c>
      <c r="E443" s="130">
        <f>'Initial Client Information'!E443</f>
        <v>0</v>
      </c>
      <c r="F443" s="140"/>
      <c r="G443" s="136"/>
      <c r="H443" s="136"/>
      <c r="I443" s="142"/>
      <c r="J443" s="176">
        <f>'Discharge Information'!F443</f>
        <v>0</v>
      </c>
      <c r="K443" s="87"/>
    </row>
    <row r="444" spans="1:11" ht="60" customHeight="1" x14ac:dyDescent="0.25">
      <c r="A444" s="1">
        <f t="shared" si="6"/>
        <v>432</v>
      </c>
      <c r="B444" s="116">
        <f>'Initial Client Information'!B444</f>
        <v>0</v>
      </c>
      <c r="C444" s="117">
        <f>'Initial Client Information'!C444</f>
        <v>0</v>
      </c>
      <c r="D444" s="118">
        <f>'Initial Client Information'!D444</f>
        <v>0</v>
      </c>
      <c r="E444" s="130">
        <f>'Initial Client Information'!E444</f>
        <v>0</v>
      </c>
      <c r="F444" s="140"/>
      <c r="G444" s="136"/>
      <c r="H444" s="136"/>
      <c r="I444" s="142"/>
      <c r="J444" s="176">
        <f>'Discharge Information'!F444</f>
        <v>0</v>
      </c>
      <c r="K444" s="87"/>
    </row>
    <row r="445" spans="1:11" ht="60" customHeight="1" x14ac:dyDescent="0.25">
      <c r="A445" s="1">
        <f t="shared" si="6"/>
        <v>433</v>
      </c>
      <c r="B445" s="116">
        <f>'Initial Client Information'!B445</f>
        <v>0</v>
      </c>
      <c r="C445" s="117">
        <f>'Initial Client Information'!C445</f>
        <v>0</v>
      </c>
      <c r="D445" s="118">
        <f>'Initial Client Information'!D445</f>
        <v>0</v>
      </c>
      <c r="E445" s="130">
        <f>'Initial Client Information'!E445</f>
        <v>0</v>
      </c>
      <c r="F445" s="140"/>
      <c r="G445" s="136"/>
      <c r="H445" s="136"/>
      <c r="I445" s="142"/>
      <c r="J445" s="176">
        <f>'Discharge Information'!F445</f>
        <v>0</v>
      </c>
      <c r="K445" s="87"/>
    </row>
    <row r="446" spans="1:11" ht="60" customHeight="1" x14ac:dyDescent="0.25">
      <c r="A446" s="1">
        <f t="shared" si="6"/>
        <v>434</v>
      </c>
      <c r="B446" s="116">
        <f>'Initial Client Information'!B446</f>
        <v>0</v>
      </c>
      <c r="C446" s="117">
        <f>'Initial Client Information'!C446</f>
        <v>0</v>
      </c>
      <c r="D446" s="118">
        <f>'Initial Client Information'!D446</f>
        <v>0</v>
      </c>
      <c r="E446" s="130">
        <f>'Initial Client Information'!E446</f>
        <v>0</v>
      </c>
      <c r="F446" s="140"/>
      <c r="G446" s="136"/>
      <c r="H446" s="136"/>
      <c r="I446" s="142"/>
      <c r="J446" s="176">
        <f>'Discharge Information'!F446</f>
        <v>0</v>
      </c>
      <c r="K446" s="87"/>
    </row>
    <row r="447" spans="1:11" ht="60" customHeight="1" x14ac:dyDescent="0.25">
      <c r="A447" s="1">
        <f t="shared" si="6"/>
        <v>435</v>
      </c>
      <c r="B447" s="116">
        <f>'Initial Client Information'!B447</f>
        <v>0</v>
      </c>
      <c r="C447" s="117">
        <f>'Initial Client Information'!C447</f>
        <v>0</v>
      </c>
      <c r="D447" s="118">
        <f>'Initial Client Information'!D447</f>
        <v>0</v>
      </c>
      <c r="E447" s="130">
        <f>'Initial Client Information'!E447</f>
        <v>0</v>
      </c>
      <c r="F447" s="140"/>
      <c r="G447" s="136"/>
      <c r="H447" s="136"/>
      <c r="I447" s="142"/>
      <c r="J447" s="176">
        <f>'Discharge Information'!F447</f>
        <v>0</v>
      </c>
      <c r="K447" s="87"/>
    </row>
    <row r="448" spans="1:11" ht="60" customHeight="1" x14ac:dyDescent="0.25">
      <c r="A448" s="1">
        <f t="shared" si="6"/>
        <v>436</v>
      </c>
      <c r="B448" s="116">
        <f>'Initial Client Information'!B448</f>
        <v>0</v>
      </c>
      <c r="C448" s="117">
        <f>'Initial Client Information'!C448</f>
        <v>0</v>
      </c>
      <c r="D448" s="118">
        <f>'Initial Client Information'!D448</f>
        <v>0</v>
      </c>
      <c r="E448" s="130">
        <f>'Initial Client Information'!E448</f>
        <v>0</v>
      </c>
      <c r="F448" s="140"/>
      <c r="G448" s="136"/>
      <c r="H448" s="136"/>
      <c r="I448" s="142"/>
      <c r="J448" s="176">
        <f>'Discharge Information'!F448</f>
        <v>0</v>
      </c>
      <c r="K448" s="87"/>
    </row>
    <row r="449" spans="1:11" ht="60" customHeight="1" x14ac:dyDescent="0.25">
      <c r="A449" s="1">
        <f t="shared" si="6"/>
        <v>437</v>
      </c>
      <c r="B449" s="116">
        <f>'Initial Client Information'!B449</f>
        <v>0</v>
      </c>
      <c r="C449" s="117">
        <f>'Initial Client Information'!C449</f>
        <v>0</v>
      </c>
      <c r="D449" s="118">
        <f>'Initial Client Information'!D449</f>
        <v>0</v>
      </c>
      <c r="E449" s="130">
        <f>'Initial Client Information'!E449</f>
        <v>0</v>
      </c>
      <c r="F449" s="140"/>
      <c r="G449" s="136"/>
      <c r="H449" s="136"/>
      <c r="I449" s="142"/>
      <c r="J449" s="176">
        <f>'Discharge Information'!F449</f>
        <v>0</v>
      </c>
      <c r="K449" s="87"/>
    </row>
    <row r="450" spans="1:11" ht="60" customHeight="1" x14ac:dyDescent="0.25">
      <c r="A450" s="1">
        <f t="shared" si="6"/>
        <v>438</v>
      </c>
      <c r="B450" s="116">
        <f>'Initial Client Information'!B450</f>
        <v>0</v>
      </c>
      <c r="C450" s="117">
        <f>'Initial Client Information'!C450</f>
        <v>0</v>
      </c>
      <c r="D450" s="118">
        <f>'Initial Client Information'!D450</f>
        <v>0</v>
      </c>
      <c r="E450" s="130">
        <f>'Initial Client Information'!E450</f>
        <v>0</v>
      </c>
      <c r="F450" s="140"/>
      <c r="G450" s="136"/>
      <c r="H450" s="136"/>
      <c r="I450" s="142"/>
      <c r="J450" s="176">
        <f>'Discharge Information'!F450</f>
        <v>0</v>
      </c>
      <c r="K450" s="87"/>
    </row>
    <row r="451" spans="1:11" ht="60" customHeight="1" x14ac:dyDescent="0.25">
      <c r="A451" s="1">
        <f t="shared" si="6"/>
        <v>439</v>
      </c>
      <c r="B451" s="116">
        <f>'Initial Client Information'!B451</f>
        <v>0</v>
      </c>
      <c r="C451" s="117">
        <f>'Initial Client Information'!C451</f>
        <v>0</v>
      </c>
      <c r="D451" s="118">
        <f>'Initial Client Information'!D451</f>
        <v>0</v>
      </c>
      <c r="E451" s="130">
        <f>'Initial Client Information'!E451</f>
        <v>0</v>
      </c>
      <c r="F451" s="140"/>
      <c r="G451" s="136"/>
      <c r="H451" s="136"/>
      <c r="I451" s="142"/>
      <c r="J451" s="176">
        <f>'Discharge Information'!F451</f>
        <v>0</v>
      </c>
      <c r="K451" s="87"/>
    </row>
    <row r="452" spans="1:11" ht="60" customHeight="1" x14ac:dyDescent="0.25">
      <c r="A452" s="1">
        <f t="shared" si="6"/>
        <v>440</v>
      </c>
      <c r="B452" s="116">
        <f>'Initial Client Information'!B452</f>
        <v>0</v>
      </c>
      <c r="C452" s="117">
        <f>'Initial Client Information'!C452</f>
        <v>0</v>
      </c>
      <c r="D452" s="118">
        <f>'Initial Client Information'!D452</f>
        <v>0</v>
      </c>
      <c r="E452" s="130">
        <f>'Initial Client Information'!E452</f>
        <v>0</v>
      </c>
      <c r="F452" s="140"/>
      <c r="G452" s="136"/>
      <c r="H452" s="136"/>
      <c r="I452" s="142"/>
      <c r="J452" s="176">
        <f>'Discharge Information'!F452</f>
        <v>0</v>
      </c>
      <c r="K452" s="87"/>
    </row>
    <row r="453" spans="1:11" ht="60" customHeight="1" x14ac:dyDescent="0.25">
      <c r="A453" s="1">
        <f t="shared" si="6"/>
        <v>441</v>
      </c>
      <c r="B453" s="116">
        <f>'Initial Client Information'!B453</f>
        <v>0</v>
      </c>
      <c r="C453" s="117">
        <f>'Initial Client Information'!C453</f>
        <v>0</v>
      </c>
      <c r="D453" s="118">
        <f>'Initial Client Information'!D453</f>
        <v>0</v>
      </c>
      <c r="E453" s="130">
        <f>'Initial Client Information'!E453</f>
        <v>0</v>
      </c>
      <c r="F453" s="140"/>
      <c r="G453" s="136"/>
      <c r="H453" s="136"/>
      <c r="I453" s="142"/>
      <c r="J453" s="176">
        <f>'Discharge Information'!F453</f>
        <v>0</v>
      </c>
      <c r="K453" s="87"/>
    </row>
    <row r="454" spans="1:11" ht="60" customHeight="1" x14ac:dyDescent="0.25">
      <c r="A454" s="1">
        <f t="shared" si="6"/>
        <v>442</v>
      </c>
      <c r="B454" s="116">
        <f>'Initial Client Information'!B454</f>
        <v>0</v>
      </c>
      <c r="C454" s="117">
        <f>'Initial Client Information'!C454</f>
        <v>0</v>
      </c>
      <c r="D454" s="118">
        <f>'Initial Client Information'!D454</f>
        <v>0</v>
      </c>
      <c r="E454" s="130">
        <f>'Initial Client Information'!E454</f>
        <v>0</v>
      </c>
      <c r="F454" s="140"/>
      <c r="G454" s="136"/>
      <c r="H454" s="136"/>
      <c r="I454" s="142"/>
      <c r="J454" s="176">
        <f>'Discharge Information'!F454</f>
        <v>0</v>
      </c>
      <c r="K454" s="87"/>
    </row>
    <row r="455" spans="1:11" ht="60" customHeight="1" x14ac:dyDescent="0.25">
      <c r="A455" s="1">
        <f t="shared" si="6"/>
        <v>443</v>
      </c>
      <c r="B455" s="116">
        <f>'Initial Client Information'!B455</f>
        <v>0</v>
      </c>
      <c r="C455" s="117">
        <f>'Initial Client Information'!C455</f>
        <v>0</v>
      </c>
      <c r="D455" s="118">
        <f>'Initial Client Information'!D455</f>
        <v>0</v>
      </c>
      <c r="E455" s="130">
        <f>'Initial Client Information'!E455</f>
        <v>0</v>
      </c>
      <c r="F455" s="140"/>
      <c r="G455" s="136"/>
      <c r="H455" s="136"/>
      <c r="I455" s="142"/>
      <c r="J455" s="176">
        <f>'Discharge Information'!F455</f>
        <v>0</v>
      </c>
      <c r="K455" s="87"/>
    </row>
    <row r="456" spans="1:11" ht="60" customHeight="1" x14ac:dyDescent="0.25">
      <c r="A456" s="1">
        <f t="shared" si="6"/>
        <v>444</v>
      </c>
      <c r="B456" s="116">
        <f>'Initial Client Information'!B456</f>
        <v>0</v>
      </c>
      <c r="C456" s="117">
        <f>'Initial Client Information'!C456</f>
        <v>0</v>
      </c>
      <c r="D456" s="118">
        <f>'Initial Client Information'!D456</f>
        <v>0</v>
      </c>
      <c r="E456" s="130">
        <f>'Initial Client Information'!E456</f>
        <v>0</v>
      </c>
      <c r="F456" s="140"/>
      <c r="G456" s="136"/>
      <c r="H456" s="136"/>
      <c r="I456" s="142"/>
      <c r="J456" s="176">
        <f>'Discharge Information'!F456</f>
        <v>0</v>
      </c>
      <c r="K456" s="87"/>
    </row>
    <row r="457" spans="1:11" ht="60" customHeight="1" x14ac:dyDescent="0.25">
      <c r="A457" s="1">
        <f t="shared" si="6"/>
        <v>445</v>
      </c>
      <c r="B457" s="116">
        <f>'Initial Client Information'!B457</f>
        <v>0</v>
      </c>
      <c r="C457" s="117">
        <f>'Initial Client Information'!C457</f>
        <v>0</v>
      </c>
      <c r="D457" s="118">
        <f>'Initial Client Information'!D457</f>
        <v>0</v>
      </c>
      <c r="E457" s="130">
        <f>'Initial Client Information'!E457</f>
        <v>0</v>
      </c>
      <c r="F457" s="140"/>
      <c r="G457" s="136"/>
      <c r="H457" s="136"/>
      <c r="I457" s="142"/>
      <c r="J457" s="176">
        <f>'Discharge Information'!F457</f>
        <v>0</v>
      </c>
      <c r="K457" s="87"/>
    </row>
    <row r="458" spans="1:11" ht="60" customHeight="1" x14ac:dyDescent="0.25">
      <c r="A458" s="1">
        <f t="shared" si="6"/>
        <v>446</v>
      </c>
      <c r="B458" s="116">
        <f>'Initial Client Information'!B458</f>
        <v>0</v>
      </c>
      <c r="C458" s="117">
        <f>'Initial Client Information'!C458</f>
        <v>0</v>
      </c>
      <c r="D458" s="118">
        <f>'Initial Client Information'!D458</f>
        <v>0</v>
      </c>
      <c r="E458" s="130">
        <f>'Initial Client Information'!E458</f>
        <v>0</v>
      </c>
      <c r="F458" s="140"/>
      <c r="G458" s="136"/>
      <c r="H458" s="136"/>
      <c r="I458" s="142"/>
      <c r="J458" s="176">
        <f>'Discharge Information'!F458</f>
        <v>0</v>
      </c>
      <c r="K458" s="87"/>
    </row>
    <row r="459" spans="1:11" ht="60" customHeight="1" x14ac:dyDescent="0.25">
      <c r="A459" s="1">
        <f t="shared" si="6"/>
        <v>447</v>
      </c>
      <c r="B459" s="116">
        <f>'Initial Client Information'!B459</f>
        <v>0</v>
      </c>
      <c r="C459" s="117">
        <f>'Initial Client Information'!C459</f>
        <v>0</v>
      </c>
      <c r="D459" s="118">
        <f>'Initial Client Information'!D459</f>
        <v>0</v>
      </c>
      <c r="E459" s="130">
        <f>'Initial Client Information'!E459</f>
        <v>0</v>
      </c>
      <c r="F459" s="140"/>
      <c r="G459" s="136"/>
      <c r="H459" s="136"/>
      <c r="I459" s="142"/>
      <c r="J459" s="176">
        <f>'Discharge Information'!F459</f>
        <v>0</v>
      </c>
      <c r="K459" s="87"/>
    </row>
    <row r="460" spans="1:11" ht="60" customHeight="1" x14ac:dyDescent="0.25">
      <c r="A460" s="1">
        <f t="shared" si="6"/>
        <v>448</v>
      </c>
      <c r="B460" s="116">
        <f>'Initial Client Information'!B460</f>
        <v>0</v>
      </c>
      <c r="C460" s="117">
        <f>'Initial Client Information'!C460</f>
        <v>0</v>
      </c>
      <c r="D460" s="118">
        <f>'Initial Client Information'!D460</f>
        <v>0</v>
      </c>
      <c r="E460" s="130">
        <f>'Initial Client Information'!E460</f>
        <v>0</v>
      </c>
      <c r="F460" s="140"/>
      <c r="G460" s="136"/>
      <c r="H460" s="136"/>
      <c r="I460" s="142"/>
      <c r="J460" s="176">
        <f>'Discharge Information'!F460</f>
        <v>0</v>
      </c>
      <c r="K460" s="87"/>
    </row>
    <row r="461" spans="1:11" ht="60" customHeight="1" x14ac:dyDescent="0.25">
      <c r="A461" s="1">
        <f t="shared" si="6"/>
        <v>449</v>
      </c>
      <c r="B461" s="116">
        <f>'Initial Client Information'!B461</f>
        <v>0</v>
      </c>
      <c r="C461" s="117">
        <f>'Initial Client Information'!C461</f>
        <v>0</v>
      </c>
      <c r="D461" s="118">
        <f>'Initial Client Information'!D461</f>
        <v>0</v>
      </c>
      <c r="E461" s="130">
        <f>'Initial Client Information'!E461</f>
        <v>0</v>
      </c>
      <c r="F461" s="140"/>
      <c r="G461" s="136"/>
      <c r="H461" s="136"/>
      <c r="I461" s="142"/>
      <c r="J461" s="176">
        <f>'Discharge Information'!F461</f>
        <v>0</v>
      </c>
      <c r="K461" s="87"/>
    </row>
    <row r="462" spans="1:11" ht="60" customHeight="1" x14ac:dyDescent="0.25">
      <c r="A462" s="1">
        <f t="shared" ref="A462:A512" si="7">ROW(A450)</f>
        <v>450</v>
      </c>
      <c r="B462" s="116">
        <f>'Initial Client Information'!B462</f>
        <v>0</v>
      </c>
      <c r="C462" s="117">
        <f>'Initial Client Information'!C462</f>
        <v>0</v>
      </c>
      <c r="D462" s="118">
        <f>'Initial Client Information'!D462</f>
        <v>0</v>
      </c>
      <c r="E462" s="130">
        <f>'Initial Client Information'!E462</f>
        <v>0</v>
      </c>
      <c r="F462" s="140"/>
      <c r="G462" s="136"/>
      <c r="H462" s="136"/>
      <c r="I462" s="142"/>
      <c r="J462" s="176">
        <f>'Discharge Information'!F462</f>
        <v>0</v>
      </c>
      <c r="K462" s="87"/>
    </row>
    <row r="463" spans="1:11" ht="60" customHeight="1" x14ac:dyDescent="0.25">
      <c r="A463" s="1">
        <f t="shared" si="7"/>
        <v>451</v>
      </c>
      <c r="B463" s="116">
        <f>'Initial Client Information'!B463</f>
        <v>0</v>
      </c>
      <c r="C463" s="117">
        <f>'Initial Client Information'!C463</f>
        <v>0</v>
      </c>
      <c r="D463" s="118">
        <f>'Initial Client Information'!D463</f>
        <v>0</v>
      </c>
      <c r="E463" s="130">
        <f>'Initial Client Information'!E463</f>
        <v>0</v>
      </c>
      <c r="F463" s="140"/>
      <c r="G463" s="136"/>
      <c r="H463" s="136"/>
      <c r="I463" s="142"/>
      <c r="J463" s="176">
        <f>'Discharge Information'!F463</f>
        <v>0</v>
      </c>
      <c r="K463" s="87"/>
    </row>
    <row r="464" spans="1:11" ht="60" customHeight="1" x14ac:dyDescent="0.25">
      <c r="A464" s="1">
        <f t="shared" si="7"/>
        <v>452</v>
      </c>
      <c r="B464" s="116">
        <f>'Initial Client Information'!B464</f>
        <v>0</v>
      </c>
      <c r="C464" s="117">
        <f>'Initial Client Information'!C464</f>
        <v>0</v>
      </c>
      <c r="D464" s="118">
        <f>'Initial Client Information'!D464</f>
        <v>0</v>
      </c>
      <c r="E464" s="130">
        <f>'Initial Client Information'!E464</f>
        <v>0</v>
      </c>
      <c r="F464" s="140"/>
      <c r="G464" s="136"/>
      <c r="H464" s="136"/>
      <c r="I464" s="142"/>
      <c r="J464" s="176">
        <f>'Discharge Information'!F464</f>
        <v>0</v>
      </c>
      <c r="K464" s="87"/>
    </row>
    <row r="465" spans="1:11" ht="60" customHeight="1" x14ac:dyDescent="0.25">
      <c r="A465" s="1">
        <f t="shared" si="7"/>
        <v>453</v>
      </c>
      <c r="B465" s="116">
        <f>'Initial Client Information'!B465</f>
        <v>0</v>
      </c>
      <c r="C465" s="117">
        <f>'Initial Client Information'!C465</f>
        <v>0</v>
      </c>
      <c r="D465" s="118">
        <f>'Initial Client Information'!D465</f>
        <v>0</v>
      </c>
      <c r="E465" s="130">
        <f>'Initial Client Information'!E465</f>
        <v>0</v>
      </c>
      <c r="F465" s="140"/>
      <c r="G465" s="136"/>
      <c r="H465" s="136"/>
      <c r="I465" s="142"/>
      <c r="J465" s="176">
        <f>'Discharge Information'!F465</f>
        <v>0</v>
      </c>
      <c r="K465" s="87"/>
    </row>
    <row r="466" spans="1:11" ht="60" customHeight="1" x14ac:dyDescent="0.25">
      <c r="A466" s="1">
        <f t="shared" si="7"/>
        <v>454</v>
      </c>
      <c r="B466" s="116">
        <f>'Initial Client Information'!B466</f>
        <v>0</v>
      </c>
      <c r="C466" s="117">
        <f>'Initial Client Information'!C466</f>
        <v>0</v>
      </c>
      <c r="D466" s="118">
        <f>'Initial Client Information'!D466</f>
        <v>0</v>
      </c>
      <c r="E466" s="130">
        <f>'Initial Client Information'!E466</f>
        <v>0</v>
      </c>
      <c r="F466" s="140"/>
      <c r="G466" s="136"/>
      <c r="H466" s="136"/>
      <c r="I466" s="142"/>
      <c r="J466" s="176">
        <f>'Discharge Information'!F466</f>
        <v>0</v>
      </c>
      <c r="K466" s="87"/>
    </row>
    <row r="467" spans="1:11" ht="60" customHeight="1" x14ac:dyDescent="0.25">
      <c r="A467" s="1">
        <f t="shared" si="7"/>
        <v>455</v>
      </c>
      <c r="B467" s="116">
        <f>'Initial Client Information'!B467</f>
        <v>0</v>
      </c>
      <c r="C467" s="117">
        <f>'Initial Client Information'!C467</f>
        <v>0</v>
      </c>
      <c r="D467" s="118">
        <f>'Initial Client Information'!D467</f>
        <v>0</v>
      </c>
      <c r="E467" s="130">
        <f>'Initial Client Information'!E467</f>
        <v>0</v>
      </c>
      <c r="F467" s="140"/>
      <c r="G467" s="136"/>
      <c r="H467" s="136"/>
      <c r="I467" s="142"/>
      <c r="J467" s="176">
        <f>'Discharge Information'!F467</f>
        <v>0</v>
      </c>
      <c r="K467" s="87"/>
    </row>
    <row r="468" spans="1:11" ht="60" customHeight="1" x14ac:dyDescent="0.25">
      <c r="A468" s="1">
        <f t="shared" si="7"/>
        <v>456</v>
      </c>
      <c r="B468" s="116">
        <f>'Initial Client Information'!B468</f>
        <v>0</v>
      </c>
      <c r="C468" s="117">
        <f>'Initial Client Information'!C468</f>
        <v>0</v>
      </c>
      <c r="D468" s="118">
        <f>'Initial Client Information'!D468</f>
        <v>0</v>
      </c>
      <c r="E468" s="130">
        <f>'Initial Client Information'!E468</f>
        <v>0</v>
      </c>
      <c r="F468" s="140"/>
      <c r="G468" s="136"/>
      <c r="H468" s="136"/>
      <c r="I468" s="142"/>
      <c r="J468" s="176">
        <f>'Discharge Information'!F468</f>
        <v>0</v>
      </c>
      <c r="K468" s="87"/>
    </row>
    <row r="469" spans="1:11" ht="60" customHeight="1" x14ac:dyDescent="0.25">
      <c r="A469" s="1">
        <f t="shared" si="7"/>
        <v>457</v>
      </c>
      <c r="B469" s="116">
        <f>'Initial Client Information'!B469</f>
        <v>0</v>
      </c>
      <c r="C469" s="117">
        <f>'Initial Client Information'!C469</f>
        <v>0</v>
      </c>
      <c r="D469" s="118">
        <f>'Initial Client Information'!D469</f>
        <v>0</v>
      </c>
      <c r="E469" s="130">
        <f>'Initial Client Information'!E469</f>
        <v>0</v>
      </c>
      <c r="F469" s="140"/>
      <c r="G469" s="136"/>
      <c r="H469" s="136"/>
      <c r="I469" s="142"/>
      <c r="J469" s="176">
        <f>'Discharge Information'!F469</f>
        <v>0</v>
      </c>
      <c r="K469" s="87"/>
    </row>
    <row r="470" spans="1:11" ht="60" customHeight="1" x14ac:dyDescent="0.25">
      <c r="A470" s="1">
        <f t="shared" si="7"/>
        <v>458</v>
      </c>
      <c r="B470" s="116">
        <f>'Initial Client Information'!B470</f>
        <v>0</v>
      </c>
      <c r="C470" s="117">
        <f>'Initial Client Information'!C470</f>
        <v>0</v>
      </c>
      <c r="D470" s="118">
        <f>'Initial Client Information'!D470</f>
        <v>0</v>
      </c>
      <c r="E470" s="130">
        <f>'Initial Client Information'!E470</f>
        <v>0</v>
      </c>
      <c r="F470" s="140"/>
      <c r="G470" s="136"/>
      <c r="H470" s="136"/>
      <c r="I470" s="142"/>
      <c r="J470" s="176">
        <f>'Discharge Information'!F470</f>
        <v>0</v>
      </c>
      <c r="K470" s="87"/>
    </row>
    <row r="471" spans="1:11" ht="60" customHeight="1" x14ac:dyDescent="0.25">
      <c r="A471" s="1">
        <f t="shared" si="7"/>
        <v>459</v>
      </c>
      <c r="B471" s="116">
        <f>'Initial Client Information'!B471</f>
        <v>0</v>
      </c>
      <c r="C471" s="117">
        <f>'Initial Client Information'!C471</f>
        <v>0</v>
      </c>
      <c r="D471" s="118">
        <f>'Initial Client Information'!D471</f>
        <v>0</v>
      </c>
      <c r="E471" s="130">
        <f>'Initial Client Information'!E471</f>
        <v>0</v>
      </c>
      <c r="F471" s="140"/>
      <c r="G471" s="136"/>
      <c r="H471" s="136"/>
      <c r="I471" s="142"/>
      <c r="J471" s="176">
        <f>'Discharge Information'!F471</f>
        <v>0</v>
      </c>
      <c r="K471" s="87"/>
    </row>
    <row r="472" spans="1:11" ht="60" customHeight="1" x14ac:dyDescent="0.25">
      <c r="A472" s="1">
        <f t="shared" si="7"/>
        <v>460</v>
      </c>
      <c r="B472" s="116">
        <f>'Initial Client Information'!B472</f>
        <v>0</v>
      </c>
      <c r="C472" s="117">
        <f>'Initial Client Information'!C472</f>
        <v>0</v>
      </c>
      <c r="D472" s="118">
        <f>'Initial Client Information'!D472</f>
        <v>0</v>
      </c>
      <c r="E472" s="130">
        <f>'Initial Client Information'!E472</f>
        <v>0</v>
      </c>
      <c r="F472" s="140"/>
      <c r="G472" s="136"/>
      <c r="H472" s="136"/>
      <c r="I472" s="142"/>
      <c r="J472" s="176">
        <f>'Discharge Information'!F472</f>
        <v>0</v>
      </c>
      <c r="K472" s="87"/>
    </row>
    <row r="473" spans="1:11" ht="60" customHeight="1" x14ac:dyDescent="0.25">
      <c r="A473" s="1">
        <f t="shared" si="7"/>
        <v>461</v>
      </c>
      <c r="B473" s="116">
        <f>'Initial Client Information'!B473</f>
        <v>0</v>
      </c>
      <c r="C473" s="117">
        <f>'Initial Client Information'!C473</f>
        <v>0</v>
      </c>
      <c r="D473" s="118">
        <f>'Initial Client Information'!D473</f>
        <v>0</v>
      </c>
      <c r="E473" s="130">
        <f>'Initial Client Information'!E473</f>
        <v>0</v>
      </c>
      <c r="F473" s="140"/>
      <c r="G473" s="136"/>
      <c r="H473" s="136"/>
      <c r="I473" s="142"/>
      <c r="J473" s="176">
        <f>'Discharge Information'!F473</f>
        <v>0</v>
      </c>
      <c r="K473" s="87"/>
    </row>
    <row r="474" spans="1:11" ht="60" customHeight="1" x14ac:dyDescent="0.25">
      <c r="A474" s="1">
        <f t="shared" si="7"/>
        <v>462</v>
      </c>
      <c r="B474" s="116">
        <f>'Initial Client Information'!B474</f>
        <v>0</v>
      </c>
      <c r="C474" s="117">
        <f>'Initial Client Information'!C474</f>
        <v>0</v>
      </c>
      <c r="D474" s="118">
        <f>'Initial Client Information'!D474</f>
        <v>0</v>
      </c>
      <c r="E474" s="130">
        <f>'Initial Client Information'!E474</f>
        <v>0</v>
      </c>
      <c r="F474" s="140"/>
      <c r="G474" s="136"/>
      <c r="H474" s="136"/>
      <c r="I474" s="142"/>
      <c r="J474" s="176">
        <f>'Discharge Information'!F474</f>
        <v>0</v>
      </c>
      <c r="K474" s="87"/>
    </row>
    <row r="475" spans="1:11" ht="60" customHeight="1" x14ac:dyDescent="0.25">
      <c r="A475" s="1">
        <f t="shared" si="7"/>
        <v>463</v>
      </c>
      <c r="B475" s="116">
        <f>'Initial Client Information'!B475</f>
        <v>0</v>
      </c>
      <c r="C475" s="117">
        <f>'Initial Client Information'!C475</f>
        <v>0</v>
      </c>
      <c r="D475" s="118">
        <f>'Initial Client Information'!D475</f>
        <v>0</v>
      </c>
      <c r="E475" s="130">
        <f>'Initial Client Information'!E475</f>
        <v>0</v>
      </c>
      <c r="F475" s="140"/>
      <c r="G475" s="136"/>
      <c r="H475" s="136"/>
      <c r="I475" s="142"/>
      <c r="J475" s="176">
        <f>'Discharge Information'!F475</f>
        <v>0</v>
      </c>
      <c r="K475" s="87"/>
    </row>
    <row r="476" spans="1:11" ht="60" customHeight="1" x14ac:dyDescent="0.25">
      <c r="A476" s="1">
        <f t="shared" si="7"/>
        <v>464</v>
      </c>
      <c r="B476" s="116">
        <f>'Initial Client Information'!B476</f>
        <v>0</v>
      </c>
      <c r="C476" s="117">
        <f>'Initial Client Information'!C476</f>
        <v>0</v>
      </c>
      <c r="D476" s="118">
        <f>'Initial Client Information'!D476</f>
        <v>0</v>
      </c>
      <c r="E476" s="130">
        <f>'Initial Client Information'!E476</f>
        <v>0</v>
      </c>
      <c r="F476" s="140"/>
      <c r="G476" s="136"/>
      <c r="H476" s="136"/>
      <c r="I476" s="142"/>
      <c r="J476" s="176">
        <f>'Discharge Information'!F476</f>
        <v>0</v>
      </c>
      <c r="K476" s="87"/>
    </row>
    <row r="477" spans="1:11" ht="60" customHeight="1" x14ac:dyDescent="0.25">
      <c r="A477" s="1">
        <f t="shared" si="7"/>
        <v>465</v>
      </c>
      <c r="B477" s="116">
        <f>'Initial Client Information'!B477</f>
        <v>0</v>
      </c>
      <c r="C477" s="117">
        <f>'Initial Client Information'!C477</f>
        <v>0</v>
      </c>
      <c r="D477" s="118">
        <f>'Initial Client Information'!D477</f>
        <v>0</v>
      </c>
      <c r="E477" s="130">
        <f>'Initial Client Information'!E477</f>
        <v>0</v>
      </c>
      <c r="F477" s="140"/>
      <c r="G477" s="136"/>
      <c r="H477" s="136"/>
      <c r="I477" s="142"/>
      <c r="J477" s="176">
        <f>'Discharge Information'!F477</f>
        <v>0</v>
      </c>
      <c r="K477" s="87"/>
    </row>
    <row r="478" spans="1:11" ht="60" customHeight="1" x14ac:dyDescent="0.25">
      <c r="A478" s="1">
        <f t="shared" si="7"/>
        <v>466</v>
      </c>
      <c r="B478" s="116">
        <f>'Initial Client Information'!B478</f>
        <v>0</v>
      </c>
      <c r="C478" s="117">
        <f>'Initial Client Information'!C478</f>
        <v>0</v>
      </c>
      <c r="D478" s="118">
        <f>'Initial Client Information'!D478</f>
        <v>0</v>
      </c>
      <c r="E478" s="130">
        <f>'Initial Client Information'!E478</f>
        <v>0</v>
      </c>
      <c r="F478" s="140"/>
      <c r="G478" s="136"/>
      <c r="H478" s="136"/>
      <c r="I478" s="142"/>
      <c r="J478" s="176">
        <f>'Discharge Information'!F478</f>
        <v>0</v>
      </c>
      <c r="K478" s="87"/>
    </row>
    <row r="479" spans="1:11" ht="60" customHeight="1" x14ac:dyDescent="0.25">
      <c r="A479" s="1">
        <f t="shared" si="7"/>
        <v>467</v>
      </c>
      <c r="B479" s="116">
        <f>'Initial Client Information'!B479</f>
        <v>0</v>
      </c>
      <c r="C479" s="117">
        <f>'Initial Client Information'!C479</f>
        <v>0</v>
      </c>
      <c r="D479" s="118">
        <f>'Initial Client Information'!D479</f>
        <v>0</v>
      </c>
      <c r="E479" s="130">
        <f>'Initial Client Information'!E479</f>
        <v>0</v>
      </c>
      <c r="F479" s="140"/>
      <c r="G479" s="136"/>
      <c r="H479" s="136"/>
      <c r="I479" s="142"/>
      <c r="J479" s="176">
        <f>'Discharge Information'!F479</f>
        <v>0</v>
      </c>
      <c r="K479" s="87"/>
    </row>
    <row r="480" spans="1:11" ht="60" customHeight="1" x14ac:dyDescent="0.25">
      <c r="A480" s="1">
        <f t="shared" si="7"/>
        <v>468</v>
      </c>
      <c r="B480" s="116">
        <f>'Initial Client Information'!B480</f>
        <v>0</v>
      </c>
      <c r="C480" s="117">
        <f>'Initial Client Information'!C480</f>
        <v>0</v>
      </c>
      <c r="D480" s="118">
        <f>'Initial Client Information'!D480</f>
        <v>0</v>
      </c>
      <c r="E480" s="130">
        <f>'Initial Client Information'!E480</f>
        <v>0</v>
      </c>
      <c r="F480" s="140"/>
      <c r="G480" s="136"/>
      <c r="H480" s="136"/>
      <c r="I480" s="142"/>
      <c r="J480" s="176">
        <f>'Discharge Information'!F480</f>
        <v>0</v>
      </c>
      <c r="K480" s="87"/>
    </row>
    <row r="481" spans="1:11" ht="60" customHeight="1" x14ac:dyDescent="0.25">
      <c r="A481" s="1">
        <f t="shared" si="7"/>
        <v>469</v>
      </c>
      <c r="B481" s="116">
        <f>'Initial Client Information'!B481</f>
        <v>0</v>
      </c>
      <c r="C481" s="117">
        <f>'Initial Client Information'!C481</f>
        <v>0</v>
      </c>
      <c r="D481" s="118">
        <f>'Initial Client Information'!D481</f>
        <v>0</v>
      </c>
      <c r="E481" s="130">
        <f>'Initial Client Information'!E481</f>
        <v>0</v>
      </c>
      <c r="F481" s="140"/>
      <c r="G481" s="136"/>
      <c r="H481" s="136"/>
      <c r="I481" s="142"/>
      <c r="J481" s="176">
        <f>'Discharge Information'!F481</f>
        <v>0</v>
      </c>
      <c r="K481" s="87"/>
    </row>
    <row r="482" spans="1:11" ht="60" customHeight="1" x14ac:dyDescent="0.25">
      <c r="A482" s="1">
        <f t="shared" si="7"/>
        <v>470</v>
      </c>
      <c r="B482" s="116">
        <f>'Initial Client Information'!B482</f>
        <v>0</v>
      </c>
      <c r="C482" s="117">
        <f>'Initial Client Information'!C482</f>
        <v>0</v>
      </c>
      <c r="D482" s="118">
        <f>'Initial Client Information'!D482</f>
        <v>0</v>
      </c>
      <c r="E482" s="130">
        <f>'Initial Client Information'!E482</f>
        <v>0</v>
      </c>
      <c r="F482" s="140"/>
      <c r="G482" s="136"/>
      <c r="H482" s="136"/>
      <c r="I482" s="142"/>
      <c r="J482" s="176">
        <f>'Discharge Information'!F482</f>
        <v>0</v>
      </c>
      <c r="K482" s="87"/>
    </row>
    <row r="483" spans="1:11" ht="60" customHeight="1" x14ac:dyDescent="0.25">
      <c r="A483" s="1">
        <f t="shared" si="7"/>
        <v>471</v>
      </c>
      <c r="B483" s="116">
        <f>'Initial Client Information'!B483</f>
        <v>0</v>
      </c>
      <c r="C483" s="117">
        <f>'Initial Client Information'!C483</f>
        <v>0</v>
      </c>
      <c r="D483" s="118">
        <f>'Initial Client Information'!D483</f>
        <v>0</v>
      </c>
      <c r="E483" s="130">
        <f>'Initial Client Information'!E483</f>
        <v>0</v>
      </c>
      <c r="F483" s="140"/>
      <c r="G483" s="136"/>
      <c r="H483" s="136"/>
      <c r="I483" s="142"/>
      <c r="J483" s="176">
        <f>'Discharge Information'!F483</f>
        <v>0</v>
      </c>
      <c r="K483" s="87"/>
    </row>
    <row r="484" spans="1:11" ht="60" customHeight="1" x14ac:dyDescent="0.25">
      <c r="A484" s="1">
        <f t="shared" si="7"/>
        <v>472</v>
      </c>
      <c r="B484" s="116">
        <f>'Initial Client Information'!B484</f>
        <v>0</v>
      </c>
      <c r="C484" s="117">
        <f>'Initial Client Information'!C484</f>
        <v>0</v>
      </c>
      <c r="D484" s="118">
        <f>'Initial Client Information'!D484</f>
        <v>0</v>
      </c>
      <c r="E484" s="130">
        <f>'Initial Client Information'!E484</f>
        <v>0</v>
      </c>
      <c r="F484" s="140"/>
      <c r="G484" s="136"/>
      <c r="H484" s="136"/>
      <c r="I484" s="142"/>
      <c r="J484" s="176">
        <f>'Discharge Information'!F484</f>
        <v>0</v>
      </c>
      <c r="K484" s="87"/>
    </row>
    <row r="485" spans="1:11" ht="60" customHeight="1" x14ac:dyDescent="0.25">
      <c r="A485" s="1">
        <f t="shared" si="7"/>
        <v>473</v>
      </c>
      <c r="B485" s="116">
        <f>'Initial Client Information'!B485</f>
        <v>0</v>
      </c>
      <c r="C485" s="117">
        <f>'Initial Client Information'!C485</f>
        <v>0</v>
      </c>
      <c r="D485" s="118">
        <f>'Initial Client Information'!D485</f>
        <v>0</v>
      </c>
      <c r="E485" s="130">
        <f>'Initial Client Information'!E485</f>
        <v>0</v>
      </c>
      <c r="F485" s="140"/>
      <c r="G485" s="136"/>
      <c r="H485" s="136"/>
      <c r="I485" s="142"/>
      <c r="J485" s="176">
        <f>'Discharge Information'!F485</f>
        <v>0</v>
      </c>
      <c r="K485" s="87"/>
    </row>
    <row r="486" spans="1:11" ht="60" customHeight="1" x14ac:dyDescent="0.25">
      <c r="A486" s="1">
        <f t="shared" si="7"/>
        <v>474</v>
      </c>
      <c r="B486" s="116">
        <f>'Initial Client Information'!B486</f>
        <v>0</v>
      </c>
      <c r="C486" s="117">
        <f>'Initial Client Information'!C486</f>
        <v>0</v>
      </c>
      <c r="D486" s="118">
        <f>'Initial Client Information'!D486</f>
        <v>0</v>
      </c>
      <c r="E486" s="130">
        <f>'Initial Client Information'!E486</f>
        <v>0</v>
      </c>
      <c r="F486" s="140"/>
      <c r="G486" s="136"/>
      <c r="H486" s="136"/>
      <c r="I486" s="142"/>
      <c r="J486" s="176">
        <f>'Discharge Information'!F486</f>
        <v>0</v>
      </c>
      <c r="K486" s="87"/>
    </row>
    <row r="487" spans="1:11" ht="60" customHeight="1" x14ac:dyDescent="0.25">
      <c r="A487" s="1">
        <f t="shared" si="7"/>
        <v>475</v>
      </c>
      <c r="B487" s="116">
        <f>'Initial Client Information'!B487</f>
        <v>0</v>
      </c>
      <c r="C487" s="117">
        <f>'Initial Client Information'!C487</f>
        <v>0</v>
      </c>
      <c r="D487" s="118">
        <f>'Initial Client Information'!D487</f>
        <v>0</v>
      </c>
      <c r="E487" s="130">
        <f>'Initial Client Information'!E487</f>
        <v>0</v>
      </c>
      <c r="F487" s="140"/>
      <c r="G487" s="136"/>
      <c r="H487" s="136"/>
      <c r="I487" s="142"/>
      <c r="J487" s="176">
        <f>'Discharge Information'!F487</f>
        <v>0</v>
      </c>
      <c r="K487" s="87"/>
    </row>
    <row r="488" spans="1:11" ht="60" customHeight="1" x14ac:dyDescent="0.25">
      <c r="A488" s="1">
        <f t="shared" si="7"/>
        <v>476</v>
      </c>
      <c r="B488" s="116">
        <f>'Initial Client Information'!B488</f>
        <v>0</v>
      </c>
      <c r="C488" s="117">
        <f>'Initial Client Information'!C488</f>
        <v>0</v>
      </c>
      <c r="D488" s="118">
        <f>'Initial Client Information'!D488</f>
        <v>0</v>
      </c>
      <c r="E488" s="130">
        <f>'Initial Client Information'!E488</f>
        <v>0</v>
      </c>
      <c r="F488" s="140"/>
      <c r="G488" s="136"/>
      <c r="H488" s="136"/>
      <c r="I488" s="142"/>
      <c r="J488" s="176">
        <f>'Discharge Information'!F488</f>
        <v>0</v>
      </c>
      <c r="K488" s="87"/>
    </row>
    <row r="489" spans="1:11" ht="60" customHeight="1" x14ac:dyDescent="0.25">
      <c r="A489" s="1">
        <f t="shared" si="7"/>
        <v>477</v>
      </c>
      <c r="B489" s="116">
        <f>'Initial Client Information'!B489</f>
        <v>0</v>
      </c>
      <c r="C489" s="117">
        <f>'Initial Client Information'!C489</f>
        <v>0</v>
      </c>
      <c r="D489" s="118">
        <f>'Initial Client Information'!D489</f>
        <v>0</v>
      </c>
      <c r="E489" s="130">
        <f>'Initial Client Information'!E489</f>
        <v>0</v>
      </c>
      <c r="F489" s="140"/>
      <c r="G489" s="136"/>
      <c r="H489" s="136"/>
      <c r="I489" s="142"/>
      <c r="J489" s="176">
        <f>'Discharge Information'!F489</f>
        <v>0</v>
      </c>
      <c r="K489" s="87"/>
    </row>
    <row r="490" spans="1:11" ht="60" customHeight="1" x14ac:dyDescent="0.25">
      <c r="A490" s="1">
        <f t="shared" si="7"/>
        <v>478</v>
      </c>
      <c r="B490" s="116">
        <f>'Initial Client Information'!B490</f>
        <v>0</v>
      </c>
      <c r="C490" s="117">
        <f>'Initial Client Information'!C490</f>
        <v>0</v>
      </c>
      <c r="D490" s="118">
        <f>'Initial Client Information'!D490</f>
        <v>0</v>
      </c>
      <c r="E490" s="130">
        <f>'Initial Client Information'!E490</f>
        <v>0</v>
      </c>
      <c r="F490" s="140"/>
      <c r="G490" s="136"/>
      <c r="H490" s="136"/>
      <c r="I490" s="142"/>
      <c r="J490" s="176">
        <f>'Discharge Information'!F490</f>
        <v>0</v>
      </c>
      <c r="K490" s="87"/>
    </row>
    <row r="491" spans="1:11" ht="60" customHeight="1" x14ac:dyDescent="0.25">
      <c r="A491" s="1">
        <f t="shared" si="7"/>
        <v>479</v>
      </c>
      <c r="B491" s="116">
        <f>'Initial Client Information'!B491</f>
        <v>0</v>
      </c>
      <c r="C491" s="117">
        <f>'Initial Client Information'!C491</f>
        <v>0</v>
      </c>
      <c r="D491" s="118">
        <f>'Initial Client Information'!D491</f>
        <v>0</v>
      </c>
      <c r="E491" s="130">
        <f>'Initial Client Information'!E491</f>
        <v>0</v>
      </c>
      <c r="F491" s="140"/>
      <c r="G491" s="136"/>
      <c r="H491" s="136"/>
      <c r="I491" s="142"/>
      <c r="J491" s="176">
        <f>'Discharge Information'!F491</f>
        <v>0</v>
      </c>
      <c r="K491" s="87"/>
    </row>
    <row r="492" spans="1:11" ht="60" customHeight="1" x14ac:dyDescent="0.25">
      <c r="A492" s="1">
        <f t="shared" si="7"/>
        <v>480</v>
      </c>
      <c r="B492" s="116">
        <f>'Initial Client Information'!B492</f>
        <v>0</v>
      </c>
      <c r="C492" s="117">
        <f>'Initial Client Information'!C492</f>
        <v>0</v>
      </c>
      <c r="D492" s="118">
        <f>'Initial Client Information'!D492</f>
        <v>0</v>
      </c>
      <c r="E492" s="130">
        <f>'Initial Client Information'!E492</f>
        <v>0</v>
      </c>
      <c r="F492" s="140"/>
      <c r="G492" s="136"/>
      <c r="H492" s="136"/>
      <c r="I492" s="142"/>
      <c r="J492" s="176">
        <f>'Discharge Information'!F492</f>
        <v>0</v>
      </c>
      <c r="K492" s="87"/>
    </row>
    <row r="493" spans="1:11" ht="60" customHeight="1" x14ac:dyDescent="0.25">
      <c r="A493" s="1">
        <f t="shared" si="7"/>
        <v>481</v>
      </c>
      <c r="B493" s="116">
        <f>'Initial Client Information'!B493</f>
        <v>0</v>
      </c>
      <c r="C493" s="117">
        <f>'Initial Client Information'!C493</f>
        <v>0</v>
      </c>
      <c r="D493" s="118">
        <f>'Initial Client Information'!D493</f>
        <v>0</v>
      </c>
      <c r="E493" s="130">
        <f>'Initial Client Information'!E493</f>
        <v>0</v>
      </c>
      <c r="F493" s="140"/>
      <c r="G493" s="136"/>
      <c r="H493" s="136"/>
      <c r="I493" s="142"/>
      <c r="J493" s="176">
        <f>'Discharge Information'!F493</f>
        <v>0</v>
      </c>
      <c r="K493" s="87"/>
    </row>
    <row r="494" spans="1:11" ht="60" customHeight="1" x14ac:dyDescent="0.25">
      <c r="A494" s="1">
        <f t="shared" si="7"/>
        <v>482</v>
      </c>
      <c r="B494" s="116">
        <f>'Initial Client Information'!B494</f>
        <v>0</v>
      </c>
      <c r="C494" s="117">
        <f>'Initial Client Information'!C494</f>
        <v>0</v>
      </c>
      <c r="D494" s="118">
        <f>'Initial Client Information'!D494</f>
        <v>0</v>
      </c>
      <c r="E494" s="130">
        <f>'Initial Client Information'!E494</f>
        <v>0</v>
      </c>
      <c r="F494" s="140"/>
      <c r="G494" s="136"/>
      <c r="H494" s="136"/>
      <c r="I494" s="142"/>
      <c r="J494" s="176">
        <f>'Discharge Information'!F494</f>
        <v>0</v>
      </c>
      <c r="K494" s="87"/>
    </row>
    <row r="495" spans="1:11" ht="60" customHeight="1" x14ac:dyDescent="0.25">
      <c r="A495" s="1">
        <f t="shared" si="7"/>
        <v>483</v>
      </c>
      <c r="B495" s="116">
        <f>'Initial Client Information'!B495</f>
        <v>0</v>
      </c>
      <c r="C495" s="117">
        <f>'Initial Client Information'!C495</f>
        <v>0</v>
      </c>
      <c r="D495" s="118">
        <f>'Initial Client Information'!D495</f>
        <v>0</v>
      </c>
      <c r="E495" s="130">
        <f>'Initial Client Information'!E495</f>
        <v>0</v>
      </c>
      <c r="F495" s="140"/>
      <c r="G495" s="136"/>
      <c r="H495" s="136"/>
      <c r="I495" s="142"/>
      <c r="J495" s="176">
        <f>'Discharge Information'!F495</f>
        <v>0</v>
      </c>
      <c r="K495" s="87"/>
    </row>
    <row r="496" spans="1:11" ht="60" customHeight="1" x14ac:dyDescent="0.25">
      <c r="A496" s="1">
        <f t="shared" si="7"/>
        <v>484</v>
      </c>
      <c r="B496" s="116">
        <f>'Initial Client Information'!B496</f>
        <v>0</v>
      </c>
      <c r="C496" s="117">
        <f>'Initial Client Information'!C496</f>
        <v>0</v>
      </c>
      <c r="D496" s="118">
        <f>'Initial Client Information'!D496</f>
        <v>0</v>
      </c>
      <c r="E496" s="130">
        <f>'Initial Client Information'!E496</f>
        <v>0</v>
      </c>
      <c r="F496" s="140"/>
      <c r="G496" s="136"/>
      <c r="H496" s="136"/>
      <c r="I496" s="142"/>
      <c r="J496" s="176">
        <f>'Discharge Information'!F496</f>
        <v>0</v>
      </c>
      <c r="K496" s="87"/>
    </row>
    <row r="497" spans="1:11" ht="60" customHeight="1" x14ac:dyDescent="0.25">
      <c r="A497" s="1">
        <f t="shared" si="7"/>
        <v>485</v>
      </c>
      <c r="B497" s="116">
        <f>'Initial Client Information'!B497</f>
        <v>0</v>
      </c>
      <c r="C497" s="117">
        <f>'Initial Client Information'!C497</f>
        <v>0</v>
      </c>
      <c r="D497" s="118">
        <f>'Initial Client Information'!D497</f>
        <v>0</v>
      </c>
      <c r="E497" s="130">
        <f>'Initial Client Information'!E497</f>
        <v>0</v>
      </c>
      <c r="F497" s="140"/>
      <c r="G497" s="136"/>
      <c r="H497" s="136"/>
      <c r="I497" s="142"/>
      <c r="J497" s="176">
        <f>'Discharge Information'!F497</f>
        <v>0</v>
      </c>
      <c r="K497" s="87"/>
    </row>
    <row r="498" spans="1:11" ht="60" customHeight="1" x14ac:dyDescent="0.25">
      <c r="A498" s="1">
        <f t="shared" si="7"/>
        <v>486</v>
      </c>
      <c r="B498" s="116">
        <f>'Initial Client Information'!B498</f>
        <v>0</v>
      </c>
      <c r="C498" s="117">
        <f>'Initial Client Information'!C498</f>
        <v>0</v>
      </c>
      <c r="D498" s="118">
        <f>'Initial Client Information'!D498</f>
        <v>0</v>
      </c>
      <c r="E498" s="130">
        <f>'Initial Client Information'!E498</f>
        <v>0</v>
      </c>
      <c r="F498" s="140"/>
      <c r="G498" s="136"/>
      <c r="H498" s="136"/>
      <c r="I498" s="142"/>
      <c r="J498" s="176">
        <f>'Discharge Information'!F498</f>
        <v>0</v>
      </c>
      <c r="K498" s="87"/>
    </row>
    <row r="499" spans="1:11" ht="60" customHeight="1" x14ac:dyDescent="0.25">
      <c r="A499" s="1">
        <f t="shared" si="7"/>
        <v>487</v>
      </c>
      <c r="B499" s="116">
        <f>'Initial Client Information'!B499</f>
        <v>0</v>
      </c>
      <c r="C499" s="117">
        <f>'Initial Client Information'!C499</f>
        <v>0</v>
      </c>
      <c r="D499" s="118">
        <f>'Initial Client Information'!D499</f>
        <v>0</v>
      </c>
      <c r="E499" s="130">
        <f>'Initial Client Information'!E499</f>
        <v>0</v>
      </c>
      <c r="F499" s="140"/>
      <c r="G499" s="136"/>
      <c r="H499" s="136"/>
      <c r="I499" s="142"/>
      <c r="J499" s="176">
        <f>'Discharge Information'!F499</f>
        <v>0</v>
      </c>
      <c r="K499" s="87"/>
    </row>
    <row r="500" spans="1:11" ht="60" customHeight="1" x14ac:dyDescent="0.25">
      <c r="A500" s="1">
        <f t="shared" si="7"/>
        <v>488</v>
      </c>
      <c r="B500" s="116">
        <f>'Initial Client Information'!B500</f>
        <v>0</v>
      </c>
      <c r="C500" s="117">
        <f>'Initial Client Information'!C500</f>
        <v>0</v>
      </c>
      <c r="D500" s="118">
        <f>'Initial Client Information'!D500</f>
        <v>0</v>
      </c>
      <c r="E500" s="130">
        <f>'Initial Client Information'!E500</f>
        <v>0</v>
      </c>
      <c r="F500" s="140"/>
      <c r="G500" s="136"/>
      <c r="H500" s="136"/>
      <c r="I500" s="142"/>
      <c r="J500" s="176">
        <f>'Discharge Information'!F500</f>
        <v>0</v>
      </c>
      <c r="K500" s="87"/>
    </row>
    <row r="501" spans="1:11" ht="60" customHeight="1" x14ac:dyDescent="0.25">
      <c r="A501" s="1">
        <f t="shared" si="7"/>
        <v>489</v>
      </c>
      <c r="B501" s="116">
        <f>'Initial Client Information'!B501</f>
        <v>0</v>
      </c>
      <c r="C501" s="117">
        <f>'Initial Client Information'!C501</f>
        <v>0</v>
      </c>
      <c r="D501" s="118">
        <f>'Initial Client Information'!D501</f>
        <v>0</v>
      </c>
      <c r="E501" s="130">
        <f>'Initial Client Information'!E501</f>
        <v>0</v>
      </c>
      <c r="F501" s="140"/>
      <c r="G501" s="136"/>
      <c r="H501" s="136"/>
      <c r="I501" s="142"/>
      <c r="J501" s="176">
        <f>'Discharge Information'!F501</f>
        <v>0</v>
      </c>
      <c r="K501" s="87"/>
    </row>
    <row r="502" spans="1:11" ht="60" customHeight="1" x14ac:dyDescent="0.25">
      <c r="A502" s="1">
        <f t="shared" si="7"/>
        <v>490</v>
      </c>
      <c r="B502" s="116">
        <f>'Initial Client Information'!B502</f>
        <v>0</v>
      </c>
      <c r="C502" s="117">
        <f>'Initial Client Information'!C502</f>
        <v>0</v>
      </c>
      <c r="D502" s="118">
        <f>'Initial Client Information'!D502</f>
        <v>0</v>
      </c>
      <c r="E502" s="130">
        <f>'Initial Client Information'!E502</f>
        <v>0</v>
      </c>
      <c r="F502" s="140"/>
      <c r="G502" s="136"/>
      <c r="H502" s="136"/>
      <c r="I502" s="142"/>
      <c r="J502" s="176">
        <f>'Discharge Information'!F502</f>
        <v>0</v>
      </c>
      <c r="K502" s="87"/>
    </row>
    <row r="503" spans="1:11" ht="60" customHeight="1" x14ac:dyDescent="0.25">
      <c r="A503" s="1">
        <f t="shared" si="7"/>
        <v>491</v>
      </c>
      <c r="B503" s="116">
        <f>'Initial Client Information'!B503</f>
        <v>0</v>
      </c>
      <c r="C503" s="117">
        <f>'Initial Client Information'!C503</f>
        <v>0</v>
      </c>
      <c r="D503" s="118">
        <f>'Initial Client Information'!D503</f>
        <v>0</v>
      </c>
      <c r="E503" s="130">
        <f>'Initial Client Information'!E503</f>
        <v>0</v>
      </c>
      <c r="F503" s="140"/>
      <c r="G503" s="136"/>
      <c r="H503" s="136"/>
      <c r="I503" s="142"/>
      <c r="J503" s="176">
        <f>'Discharge Information'!F503</f>
        <v>0</v>
      </c>
      <c r="K503" s="87"/>
    </row>
    <row r="504" spans="1:11" ht="60" customHeight="1" x14ac:dyDescent="0.25">
      <c r="A504" s="1">
        <f t="shared" si="7"/>
        <v>492</v>
      </c>
      <c r="B504" s="116">
        <f>'Initial Client Information'!B504</f>
        <v>0</v>
      </c>
      <c r="C504" s="117">
        <f>'Initial Client Information'!C504</f>
        <v>0</v>
      </c>
      <c r="D504" s="118">
        <f>'Initial Client Information'!D504</f>
        <v>0</v>
      </c>
      <c r="E504" s="130">
        <f>'Initial Client Information'!E504</f>
        <v>0</v>
      </c>
      <c r="F504" s="140"/>
      <c r="G504" s="136"/>
      <c r="H504" s="136"/>
      <c r="I504" s="142"/>
      <c r="J504" s="176">
        <f>'Discharge Information'!F504</f>
        <v>0</v>
      </c>
      <c r="K504" s="87"/>
    </row>
    <row r="505" spans="1:11" ht="60" customHeight="1" x14ac:dyDescent="0.25">
      <c r="A505" s="1">
        <f t="shared" si="7"/>
        <v>493</v>
      </c>
      <c r="B505" s="116">
        <f>'Initial Client Information'!B505</f>
        <v>0</v>
      </c>
      <c r="C505" s="117">
        <f>'Initial Client Information'!C505</f>
        <v>0</v>
      </c>
      <c r="D505" s="118">
        <f>'Initial Client Information'!D505</f>
        <v>0</v>
      </c>
      <c r="E505" s="130">
        <f>'Initial Client Information'!E505</f>
        <v>0</v>
      </c>
      <c r="F505" s="140"/>
      <c r="G505" s="136"/>
      <c r="H505" s="136"/>
      <c r="I505" s="142"/>
      <c r="J505" s="176">
        <f>'Discharge Information'!F505</f>
        <v>0</v>
      </c>
      <c r="K505" s="87"/>
    </row>
    <row r="506" spans="1:11" ht="60" customHeight="1" x14ac:dyDescent="0.25">
      <c r="A506" s="1">
        <f t="shared" si="7"/>
        <v>494</v>
      </c>
      <c r="B506" s="116">
        <f>'Initial Client Information'!B506</f>
        <v>0</v>
      </c>
      <c r="C506" s="117">
        <f>'Initial Client Information'!C506</f>
        <v>0</v>
      </c>
      <c r="D506" s="118">
        <f>'Initial Client Information'!D506</f>
        <v>0</v>
      </c>
      <c r="E506" s="130">
        <f>'Initial Client Information'!E506</f>
        <v>0</v>
      </c>
      <c r="F506" s="140"/>
      <c r="G506" s="136"/>
      <c r="H506" s="136"/>
      <c r="I506" s="142"/>
      <c r="J506" s="176">
        <f>'Discharge Information'!F506</f>
        <v>0</v>
      </c>
      <c r="K506" s="87"/>
    </row>
    <row r="507" spans="1:11" ht="60" customHeight="1" x14ac:dyDescent="0.25">
      <c r="A507" s="1">
        <f t="shared" si="7"/>
        <v>495</v>
      </c>
      <c r="B507" s="116">
        <f>'Initial Client Information'!B507</f>
        <v>0</v>
      </c>
      <c r="C507" s="117">
        <f>'Initial Client Information'!C507</f>
        <v>0</v>
      </c>
      <c r="D507" s="118">
        <f>'Initial Client Information'!D507</f>
        <v>0</v>
      </c>
      <c r="E507" s="130">
        <f>'Initial Client Information'!E507</f>
        <v>0</v>
      </c>
      <c r="F507" s="140"/>
      <c r="G507" s="136"/>
      <c r="H507" s="136"/>
      <c r="I507" s="142"/>
      <c r="J507" s="176">
        <f>'Discharge Information'!F507</f>
        <v>0</v>
      </c>
      <c r="K507" s="87"/>
    </row>
    <row r="508" spans="1:11" ht="60" customHeight="1" x14ac:dyDescent="0.25">
      <c r="A508" s="1">
        <f t="shared" si="7"/>
        <v>496</v>
      </c>
      <c r="B508" s="116">
        <f>'Initial Client Information'!B508</f>
        <v>0</v>
      </c>
      <c r="C508" s="117">
        <f>'Initial Client Information'!C508</f>
        <v>0</v>
      </c>
      <c r="D508" s="118">
        <f>'Initial Client Information'!D508</f>
        <v>0</v>
      </c>
      <c r="E508" s="130">
        <f>'Initial Client Information'!E508</f>
        <v>0</v>
      </c>
      <c r="F508" s="140"/>
      <c r="G508" s="136"/>
      <c r="H508" s="136"/>
      <c r="I508" s="142"/>
      <c r="J508" s="176">
        <f>'Discharge Information'!F508</f>
        <v>0</v>
      </c>
      <c r="K508" s="87"/>
    </row>
    <row r="509" spans="1:11" ht="60" customHeight="1" x14ac:dyDescent="0.25">
      <c r="A509" s="1">
        <f t="shared" si="7"/>
        <v>497</v>
      </c>
      <c r="B509" s="116">
        <f>'Initial Client Information'!B509</f>
        <v>0</v>
      </c>
      <c r="C509" s="117">
        <f>'Initial Client Information'!C509</f>
        <v>0</v>
      </c>
      <c r="D509" s="118">
        <f>'Initial Client Information'!D509</f>
        <v>0</v>
      </c>
      <c r="E509" s="130">
        <f>'Initial Client Information'!E509</f>
        <v>0</v>
      </c>
      <c r="F509" s="140"/>
      <c r="G509" s="136"/>
      <c r="H509" s="136"/>
      <c r="I509" s="142"/>
      <c r="J509" s="176">
        <f>'Discharge Information'!F509</f>
        <v>0</v>
      </c>
      <c r="K509" s="87"/>
    </row>
    <row r="510" spans="1:11" ht="60" customHeight="1" x14ac:dyDescent="0.25">
      <c r="A510" s="1">
        <f t="shared" si="7"/>
        <v>498</v>
      </c>
      <c r="B510" s="116">
        <f>'Initial Client Information'!B510</f>
        <v>0</v>
      </c>
      <c r="C510" s="117">
        <f>'Initial Client Information'!C510</f>
        <v>0</v>
      </c>
      <c r="D510" s="118">
        <f>'Initial Client Information'!D510</f>
        <v>0</v>
      </c>
      <c r="E510" s="130">
        <f>'Initial Client Information'!E510</f>
        <v>0</v>
      </c>
      <c r="F510" s="140"/>
      <c r="G510" s="136"/>
      <c r="H510" s="136"/>
      <c r="I510" s="142"/>
      <c r="J510" s="176">
        <f>'Discharge Information'!F510</f>
        <v>0</v>
      </c>
      <c r="K510" s="87"/>
    </row>
    <row r="511" spans="1:11" ht="60" customHeight="1" x14ac:dyDescent="0.25">
      <c r="A511" s="1">
        <f t="shared" si="7"/>
        <v>499</v>
      </c>
      <c r="B511" s="116">
        <f>'Initial Client Information'!B511</f>
        <v>0</v>
      </c>
      <c r="C511" s="117">
        <f>'Initial Client Information'!C511</f>
        <v>0</v>
      </c>
      <c r="D511" s="118">
        <f>'Initial Client Information'!D511</f>
        <v>0</v>
      </c>
      <c r="E511" s="130">
        <f>'Initial Client Information'!E511</f>
        <v>0</v>
      </c>
      <c r="F511" s="140"/>
      <c r="G511" s="136"/>
      <c r="H511" s="136"/>
      <c r="I511" s="142"/>
      <c r="J511" s="176">
        <f>'Discharge Information'!F511</f>
        <v>0</v>
      </c>
      <c r="K511" s="87"/>
    </row>
    <row r="512" spans="1:11" ht="60" customHeight="1" x14ac:dyDescent="0.25">
      <c r="A512" s="1">
        <f t="shared" si="7"/>
        <v>500</v>
      </c>
      <c r="B512" s="116">
        <f>'Initial Client Information'!B512</f>
        <v>0</v>
      </c>
      <c r="C512" s="117">
        <f>'Initial Client Information'!C512</f>
        <v>0</v>
      </c>
      <c r="D512" s="118">
        <f>'Initial Client Information'!D512</f>
        <v>0</v>
      </c>
      <c r="E512" s="130">
        <f>'Initial Client Information'!E512</f>
        <v>0</v>
      </c>
      <c r="F512" s="140"/>
      <c r="G512" s="136"/>
      <c r="H512" s="136"/>
      <c r="I512" s="142"/>
      <c r="J512" s="176">
        <f>'Discharge Information'!F512</f>
        <v>0</v>
      </c>
      <c r="K512" s="87"/>
    </row>
  </sheetData>
  <sheetProtection algorithmName="SHA-512" hashValue="VVGXlGs8MxB6syCZ661UQOoPMEMcxmJkwqjKxTU6M1aMA88ZYOPJ811myIYrHWiVgoiPtjB3uEJJPDUgA3yJyQ==" saltValue="I2We8BdJrUe+9a5xfMqVuQ==" spinCount="100000" sheet="1" objects="1" scenarios="1"/>
  <mergeCells count="19">
    <mergeCell ref="A9:D9"/>
    <mergeCell ref="E9:F9"/>
    <mergeCell ref="A10:K10"/>
    <mergeCell ref="A2:K2"/>
    <mergeCell ref="A3:K3"/>
    <mergeCell ref="A4:K4"/>
    <mergeCell ref="A5:D5"/>
    <mergeCell ref="A11:K11"/>
    <mergeCell ref="I5:J5"/>
    <mergeCell ref="I6:J6"/>
    <mergeCell ref="I7:J7"/>
    <mergeCell ref="I8:J8"/>
    <mergeCell ref="I9:J9"/>
    <mergeCell ref="A6:D6"/>
    <mergeCell ref="A7:D8"/>
    <mergeCell ref="E5:H5"/>
    <mergeCell ref="E6:H6"/>
    <mergeCell ref="E7:H8"/>
    <mergeCell ref="G9:H9"/>
  </mergeCells>
  <conditionalFormatting sqref="A13:E512 K13:K512">
    <cfRule type="expression" dxfId="47" priority="657">
      <formula>#REF!&gt;=7/1/2021</formula>
    </cfRule>
  </conditionalFormatting>
  <conditionalFormatting sqref="A13:K512">
    <cfRule type="expression" dxfId="46" priority="1">
      <formula>$J13&gt;=7/1/2021</formula>
    </cfRule>
  </conditionalFormatting>
  <conditionalFormatting sqref="F13:G512 J13:J512">
    <cfRule type="expression" dxfId="45" priority="2">
      <formula>#REF!&gt;=7/1/2021</formula>
    </cfRule>
    <cfRule type="expression" dxfId="44" priority="3">
      <formula>#REF!&gt;=7/1/2021</formula>
    </cfRule>
  </conditionalFormatting>
  <conditionalFormatting sqref="F13:G512">
    <cfRule type="expression" dxfId="43" priority="7">
      <formula>$F13="Other (List in Note Section)"</formula>
    </cfRule>
  </conditionalFormatting>
  <conditionalFormatting sqref="J13:J512">
    <cfRule type="expression" dxfId="42" priority="4">
      <formula>#REF!&gt;=7/1/2021</formula>
    </cfRule>
  </conditionalFormatting>
  <dataValidations count="3">
    <dataValidation allowBlank="1" showInputMessage="1" showErrorMessage="1" prompt="Note Section for Column F" sqref="G13:H512" xr:uid="{8405D5D8-106D-4CC0-A0BC-6E3F629279B8}"/>
    <dataValidation allowBlank="1" showInputMessage="1" showErrorMessage="1" prompt="General Note Section for Quarterly Tab. Do NOT include any identifying information.  " sqref="K13:K512" xr:uid="{B17E46D3-B8DA-4FB0-A985-65C1F00E0196}"/>
    <dataValidation allowBlank="1" showInputMessage="1" showErrorMessage="1" prompt="will auto populate from Initial Client Information tab. " sqref="B13:E512" xr:uid="{670F5F46-4DA0-4DB7-A400-6A8DA98250C2}"/>
  </dataValidations>
  <pageMargins left="0.25" right="0.25" top="0.75" bottom="0.75" header="0.3" footer="0.3"/>
  <pageSetup paperSize="3"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A48FF2C0-D56C-41C1-BD90-0E5510ABE398}">
          <x14:formula1>
            <xm:f>boxes!$Z$41:$Z$47</xm:f>
          </x14:formula1>
          <xm:sqref>G9</xm:sqref>
        </x14:dataValidation>
        <x14:dataValidation type="list" allowBlank="1" showInputMessage="1" showErrorMessage="1" prompt="Select an option from drop-down list. " xr:uid="{E3D9AD26-2BA9-4A65-90A4-EDA1C608DD4E}">
          <x14:formula1>
            <xm:f>boxes!$AB$51:$AB$56</xm:f>
          </x14:formula1>
          <xm:sqref>F13:F512</xm:sqref>
        </x14:dataValidation>
        <x14:dataValidation type="list" allowBlank="1" showInputMessage="1" showErrorMessage="1" xr:uid="{F0DC8E3B-7CDA-47C8-9AB5-FB4EFFEC7EC4}">
          <x14:formula1>
            <xm:f>boxes!$B$2:$B$13</xm:f>
          </x14:formula1>
          <xm:sqref>E9:F9</xm:sqref>
        </x14:dataValidation>
        <x14:dataValidation type="list" allowBlank="1" showInputMessage="1" showErrorMessage="1" prompt="Select an option from drop-down box. " xr:uid="{B1FC6C12-8EFC-4B84-A1B5-6E582304C1D0}">
          <x14:formula1>
            <xm:f>boxes!$M$9:$M$10</xm:f>
          </x14:formula1>
          <xm:sqref>I13:I512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CB26C-AE54-4BE7-AB45-E6B1B26E7B43}">
  <sheetPr>
    <tabColor rgb="FFFFC000"/>
  </sheetPr>
  <dimension ref="A1:K512"/>
  <sheetViews>
    <sheetView showZeros="0" zoomScale="110" zoomScaleNormal="110" workbookViewId="0">
      <pane ySplit="1" topLeftCell="A2" activePane="bottomLeft" state="frozen"/>
      <selection pane="bottomLeft" activeCell="I13" sqref="I13"/>
    </sheetView>
  </sheetViews>
  <sheetFormatPr defaultColWidth="8.85546875" defaultRowHeight="15" x14ac:dyDescent="0.25"/>
  <cols>
    <col min="1" max="1" width="4.28515625" customWidth="1"/>
    <col min="2" max="2" width="14.7109375" customWidth="1"/>
    <col min="3" max="3" width="14.42578125" customWidth="1"/>
    <col min="4" max="4" width="11.42578125" customWidth="1"/>
    <col min="5" max="5" width="11.28515625" customWidth="1"/>
    <col min="6" max="8" width="16.85546875" customWidth="1"/>
    <col min="9" max="9" width="22.7109375" customWidth="1"/>
    <col min="10" max="10" width="20.140625" customWidth="1"/>
    <col min="11" max="11" width="61.140625" customWidth="1"/>
  </cols>
  <sheetData>
    <row r="1" spans="1:11" ht="50.1" customHeight="1" thickTop="1" thickBot="1" x14ac:dyDescent="0.3">
      <c r="A1" s="11" t="s">
        <v>15</v>
      </c>
      <c r="B1" s="126" t="s">
        <v>532</v>
      </c>
      <c r="C1" s="126" t="s">
        <v>269</v>
      </c>
      <c r="D1" s="127" t="s">
        <v>445</v>
      </c>
      <c r="E1" s="128" t="s">
        <v>443</v>
      </c>
      <c r="F1" s="153" t="s">
        <v>528</v>
      </c>
      <c r="G1" s="154" t="s">
        <v>494</v>
      </c>
      <c r="H1" s="156" t="s">
        <v>529</v>
      </c>
      <c r="I1" s="147" t="s">
        <v>547</v>
      </c>
      <c r="J1" s="129" t="s">
        <v>514</v>
      </c>
      <c r="K1" s="22" t="s">
        <v>464</v>
      </c>
    </row>
    <row r="2" spans="1:11" ht="16.5" thickTop="1" x14ac:dyDescent="0.25">
      <c r="A2" s="258" t="str">
        <f>'INITIAL SETUP'!A1</f>
        <v>WV Bureau for Behavioral Health - Adult Mental Health Services (Group Homes, Day Support)  R20240601</v>
      </c>
      <c r="B2" s="259"/>
      <c r="C2" s="259"/>
      <c r="D2" s="259"/>
      <c r="E2" s="259"/>
      <c r="F2" s="262"/>
      <c r="G2" s="262"/>
      <c r="H2" s="262"/>
      <c r="I2" s="262"/>
      <c r="J2" s="259"/>
      <c r="K2" s="260"/>
    </row>
    <row r="3" spans="1:11" ht="15.75" x14ac:dyDescent="0.25">
      <c r="A3" s="261" t="str">
        <f>'INITIAL SETUP'!A2</f>
        <v>Grant Year:  FY 2025 (07/01/2024 - 06/30/2025)</v>
      </c>
      <c r="B3" s="262"/>
      <c r="C3" s="262"/>
      <c r="D3" s="262"/>
      <c r="E3" s="262"/>
      <c r="F3" s="262"/>
      <c r="G3" s="262"/>
      <c r="H3" s="262"/>
      <c r="I3" s="262"/>
      <c r="J3" s="262"/>
      <c r="K3" s="263"/>
    </row>
    <row r="4" spans="1:11" x14ac:dyDescent="0.25">
      <c r="A4" s="225" t="str">
        <f>'INITIAL SETUP'!A3</f>
        <v xml:space="preserve">Program reports need to be submitted electronically, via e-mail to BBHReporting@wv.gov  within 25 calendar days of the end of each month </v>
      </c>
      <c r="B4" s="226"/>
      <c r="C4" s="226"/>
      <c r="D4" s="226"/>
      <c r="E4" s="226"/>
      <c r="F4" s="226"/>
      <c r="G4" s="226"/>
      <c r="H4" s="226"/>
      <c r="I4" s="226"/>
      <c r="J4" s="226"/>
      <c r="K4" s="227"/>
    </row>
    <row r="5" spans="1:11" x14ac:dyDescent="0.25">
      <c r="A5" s="206" t="s">
        <v>8</v>
      </c>
      <c r="B5" s="206"/>
      <c r="C5" s="206"/>
      <c r="D5" s="206"/>
      <c r="E5" s="266">
        <f>'INITIAL SETUP'!L4</f>
        <v>0</v>
      </c>
      <c r="F5" s="267"/>
      <c r="G5" s="267"/>
      <c r="H5" s="268"/>
      <c r="I5" s="210" t="s">
        <v>2</v>
      </c>
      <c r="J5" s="212"/>
      <c r="K5" s="42">
        <f>'INITIAL SETUP'!AJ4</f>
        <v>0</v>
      </c>
    </row>
    <row r="6" spans="1:11" ht="30" customHeight="1" x14ac:dyDescent="0.25">
      <c r="A6" s="206" t="s">
        <v>10</v>
      </c>
      <c r="B6" s="206"/>
      <c r="C6" s="206"/>
      <c r="D6" s="206"/>
      <c r="E6" s="298">
        <f>'INITIAL SETUP'!L5</f>
        <v>0</v>
      </c>
      <c r="F6" s="299"/>
      <c r="G6" s="299"/>
      <c r="H6" s="306"/>
      <c r="I6" s="210" t="s">
        <v>9</v>
      </c>
      <c r="J6" s="212"/>
      <c r="K6" s="107">
        <f>'INITIAL SETUP'!AJ5</f>
        <v>0</v>
      </c>
    </row>
    <row r="7" spans="1:11" ht="15" customHeight="1" x14ac:dyDescent="0.25">
      <c r="A7" s="303" t="s">
        <v>0</v>
      </c>
      <c r="B7" s="303"/>
      <c r="C7" s="303"/>
      <c r="D7" s="303"/>
      <c r="E7" s="271">
        <f>'INITIAL SETUP'!L6</f>
        <v>0</v>
      </c>
      <c r="F7" s="272"/>
      <c r="G7" s="272"/>
      <c r="H7" s="273"/>
      <c r="I7" s="210" t="s">
        <v>166</v>
      </c>
      <c r="J7" s="212"/>
      <c r="K7" s="42">
        <f>'INITIAL SETUP'!AJ6</f>
        <v>0</v>
      </c>
    </row>
    <row r="8" spans="1:11" x14ac:dyDescent="0.25">
      <c r="A8" s="303"/>
      <c r="B8" s="303"/>
      <c r="C8" s="303"/>
      <c r="D8" s="303"/>
      <c r="E8" s="274"/>
      <c r="F8" s="275"/>
      <c r="G8" s="275"/>
      <c r="H8" s="276"/>
      <c r="I8" s="200" t="s">
        <v>12</v>
      </c>
      <c r="J8" s="202"/>
      <c r="K8" s="42">
        <f>'INITIAL SETUP'!AJ7</f>
        <v>0</v>
      </c>
    </row>
    <row r="9" spans="1:11" x14ac:dyDescent="0.25">
      <c r="A9" s="206" t="s">
        <v>11</v>
      </c>
      <c r="B9" s="206"/>
      <c r="C9" s="206"/>
      <c r="D9" s="206"/>
      <c r="E9" s="302" t="s">
        <v>21</v>
      </c>
      <c r="F9" s="302"/>
      <c r="G9" s="300">
        <v>2024</v>
      </c>
      <c r="H9" s="301"/>
      <c r="I9" s="200" t="s">
        <v>13</v>
      </c>
      <c r="J9" s="202"/>
      <c r="K9" s="44">
        <f>'INITIAL SETUP'!AJ8</f>
        <v>0</v>
      </c>
    </row>
    <row r="10" spans="1:11" ht="30" customHeight="1" x14ac:dyDescent="0.25">
      <c r="A10" s="297" t="s">
        <v>502</v>
      </c>
      <c r="B10" s="297"/>
      <c r="C10" s="297"/>
      <c r="D10" s="297"/>
      <c r="E10" s="297"/>
      <c r="F10" s="297"/>
      <c r="G10" s="297"/>
      <c r="H10" s="297"/>
      <c r="I10" s="297"/>
      <c r="J10" s="297"/>
      <c r="K10" s="297"/>
    </row>
    <row r="11" spans="1:11" ht="21" customHeight="1" thickBot="1" x14ac:dyDescent="0.3">
      <c r="A11" s="304" t="s">
        <v>539</v>
      </c>
      <c r="B11" s="304"/>
      <c r="C11" s="304"/>
      <c r="D11" s="304"/>
      <c r="E11" s="304"/>
      <c r="F11" s="305"/>
      <c r="G11" s="305"/>
      <c r="H11" s="305"/>
      <c r="I11" s="305"/>
      <c r="J11" s="304"/>
      <c r="K11" s="304"/>
    </row>
    <row r="12" spans="1:11" ht="70.150000000000006" customHeight="1" thickTop="1" x14ac:dyDescent="0.25">
      <c r="A12" s="11" t="s">
        <v>15</v>
      </c>
      <c r="B12" s="126" t="s">
        <v>532</v>
      </c>
      <c r="C12" s="126" t="s">
        <v>269</v>
      </c>
      <c r="D12" s="127" t="s">
        <v>445</v>
      </c>
      <c r="E12" s="128" t="s">
        <v>443</v>
      </c>
      <c r="F12" s="153" t="s">
        <v>528</v>
      </c>
      <c r="G12" s="154" t="s">
        <v>494</v>
      </c>
      <c r="H12" s="156" t="s">
        <v>529</v>
      </c>
      <c r="I12" s="157" t="s">
        <v>583</v>
      </c>
      <c r="J12" s="129" t="s">
        <v>514</v>
      </c>
      <c r="K12" s="143" t="s">
        <v>464</v>
      </c>
    </row>
    <row r="13" spans="1:11" ht="60" customHeight="1" x14ac:dyDescent="0.25">
      <c r="A13" s="1">
        <f>ROW(A1)</f>
        <v>1</v>
      </c>
      <c r="B13" s="116">
        <f>'Initial Client Information'!B13</f>
        <v>0</v>
      </c>
      <c r="C13" s="117">
        <f>'Initial Client Information'!C13</f>
        <v>0</v>
      </c>
      <c r="D13" s="118">
        <f>'Initial Client Information'!D13</f>
        <v>0</v>
      </c>
      <c r="E13" s="130">
        <f>'Initial Client Information'!E13</f>
        <v>0</v>
      </c>
      <c r="F13" s="140"/>
      <c r="G13" s="136"/>
      <c r="H13" s="141"/>
      <c r="I13" s="152"/>
      <c r="J13" s="176">
        <f>'Discharge Information'!F13</f>
        <v>0</v>
      </c>
      <c r="K13" s="87"/>
    </row>
    <row r="14" spans="1:11" ht="60" customHeight="1" x14ac:dyDescent="0.25">
      <c r="A14" s="1">
        <f t="shared" ref="A14:A77" si="0">ROW(A2)</f>
        <v>2</v>
      </c>
      <c r="B14" s="116">
        <f>'Initial Client Information'!B14</f>
        <v>0</v>
      </c>
      <c r="C14" s="117">
        <f>'Initial Client Information'!C14</f>
        <v>0</v>
      </c>
      <c r="D14" s="118">
        <f>'Initial Client Information'!D14</f>
        <v>0</v>
      </c>
      <c r="E14" s="130">
        <f>'Initial Client Information'!E14</f>
        <v>0</v>
      </c>
      <c r="F14" s="140"/>
      <c r="G14" s="136"/>
      <c r="H14" s="141"/>
      <c r="I14" s="142"/>
      <c r="J14" s="176">
        <f>'Discharge Information'!F14</f>
        <v>0</v>
      </c>
      <c r="K14" s="87"/>
    </row>
    <row r="15" spans="1:11" ht="60" customHeight="1" x14ac:dyDescent="0.25">
      <c r="A15" s="1">
        <f t="shared" si="0"/>
        <v>3</v>
      </c>
      <c r="B15" s="116">
        <f>'Initial Client Information'!B15</f>
        <v>0</v>
      </c>
      <c r="C15" s="117">
        <f>'Initial Client Information'!C15</f>
        <v>0</v>
      </c>
      <c r="D15" s="118">
        <f>'Initial Client Information'!D15</f>
        <v>0</v>
      </c>
      <c r="E15" s="130">
        <f>'Initial Client Information'!E15</f>
        <v>0</v>
      </c>
      <c r="F15" s="140"/>
      <c r="G15" s="136"/>
      <c r="H15" s="141"/>
      <c r="I15" s="142"/>
      <c r="J15" s="176">
        <f>'Discharge Information'!F15</f>
        <v>0</v>
      </c>
      <c r="K15" s="87"/>
    </row>
    <row r="16" spans="1:11" ht="60" customHeight="1" x14ac:dyDescent="0.25">
      <c r="A16" s="1">
        <f t="shared" si="0"/>
        <v>4</v>
      </c>
      <c r="B16" s="116">
        <f>'Initial Client Information'!B16</f>
        <v>0</v>
      </c>
      <c r="C16" s="117">
        <f>'Initial Client Information'!C16</f>
        <v>0</v>
      </c>
      <c r="D16" s="118">
        <f>'Initial Client Information'!D16</f>
        <v>0</v>
      </c>
      <c r="E16" s="130">
        <f>'Initial Client Information'!E16</f>
        <v>0</v>
      </c>
      <c r="F16" s="140"/>
      <c r="G16" s="136"/>
      <c r="H16" s="141"/>
      <c r="I16" s="142"/>
      <c r="J16" s="176">
        <f>'Discharge Information'!F16</f>
        <v>0</v>
      </c>
      <c r="K16" s="87"/>
    </row>
    <row r="17" spans="1:11" ht="60" customHeight="1" x14ac:dyDescent="0.25">
      <c r="A17" s="1">
        <f t="shared" si="0"/>
        <v>5</v>
      </c>
      <c r="B17" s="116">
        <f>'Initial Client Information'!B17</f>
        <v>0</v>
      </c>
      <c r="C17" s="117">
        <f>'Initial Client Information'!C17</f>
        <v>0</v>
      </c>
      <c r="D17" s="118">
        <f>'Initial Client Information'!D17</f>
        <v>0</v>
      </c>
      <c r="E17" s="130">
        <f>'Initial Client Information'!E17</f>
        <v>0</v>
      </c>
      <c r="F17" s="140"/>
      <c r="G17" s="136"/>
      <c r="H17" s="141"/>
      <c r="I17" s="142"/>
      <c r="J17" s="176">
        <f>'Discharge Information'!F17</f>
        <v>0</v>
      </c>
      <c r="K17" s="87"/>
    </row>
    <row r="18" spans="1:11" ht="60" customHeight="1" x14ac:dyDescent="0.25">
      <c r="A18" s="1">
        <f t="shared" si="0"/>
        <v>6</v>
      </c>
      <c r="B18" s="116">
        <f>'Initial Client Information'!B18</f>
        <v>0</v>
      </c>
      <c r="C18" s="117">
        <f>'Initial Client Information'!C18</f>
        <v>0</v>
      </c>
      <c r="D18" s="118">
        <f>'Initial Client Information'!D18</f>
        <v>0</v>
      </c>
      <c r="E18" s="130">
        <f>'Initial Client Information'!E18</f>
        <v>0</v>
      </c>
      <c r="F18" s="140"/>
      <c r="G18" s="136"/>
      <c r="H18" s="141"/>
      <c r="I18" s="142"/>
      <c r="J18" s="176">
        <f>'Discharge Information'!F18</f>
        <v>0</v>
      </c>
      <c r="K18" s="87"/>
    </row>
    <row r="19" spans="1:11" ht="60" customHeight="1" x14ac:dyDescent="0.25">
      <c r="A19" s="1">
        <f t="shared" si="0"/>
        <v>7</v>
      </c>
      <c r="B19" s="116">
        <f>'Initial Client Information'!B19</f>
        <v>0</v>
      </c>
      <c r="C19" s="117">
        <f>'Initial Client Information'!C19</f>
        <v>0</v>
      </c>
      <c r="D19" s="118">
        <f>'Initial Client Information'!D19</f>
        <v>0</v>
      </c>
      <c r="E19" s="130">
        <f>'Initial Client Information'!E19</f>
        <v>0</v>
      </c>
      <c r="F19" s="140"/>
      <c r="G19" s="136"/>
      <c r="H19" s="141"/>
      <c r="I19" s="142"/>
      <c r="J19" s="176">
        <f>'Discharge Information'!F19</f>
        <v>0</v>
      </c>
      <c r="K19" s="87"/>
    </row>
    <row r="20" spans="1:11" ht="60" customHeight="1" x14ac:dyDescent="0.25">
      <c r="A20" s="1">
        <f t="shared" si="0"/>
        <v>8</v>
      </c>
      <c r="B20" s="116">
        <f>'Initial Client Information'!B20</f>
        <v>0</v>
      </c>
      <c r="C20" s="117">
        <f>'Initial Client Information'!C20</f>
        <v>0</v>
      </c>
      <c r="D20" s="118">
        <f>'Initial Client Information'!D20</f>
        <v>0</v>
      </c>
      <c r="E20" s="130">
        <f>'Initial Client Information'!E20</f>
        <v>0</v>
      </c>
      <c r="F20" s="140"/>
      <c r="G20" s="136"/>
      <c r="H20" s="141"/>
      <c r="I20" s="142"/>
      <c r="J20" s="176">
        <f>'Discharge Information'!F20</f>
        <v>0</v>
      </c>
      <c r="K20" s="87"/>
    </row>
    <row r="21" spans="1:11" ht="60" customHeight="1" x14ac:dyDescent="0.25">
      <c r="A21" s="1">
        <f t="shared" si="0"/>
        <v>9</v>
      </c>
      <c r="B21" s="116">
        <f>'Initial Client Information'!B21</f>
        <v>0</v>
      </c>
      <c r="C21" s="117">
        <f>'Initial Client Information'!C21</f>
        <v>0</v>
      </c>
      <c r="D21" s="118">
        <f>'Initial Client Information'!D21</f>
        <v>0</v>
      </c>
      <c r="E21" s="130">
        <f>'Initial Client Information'!E21</f>
        <v>0</v>
      </c>
      <c r="F21" s="140"/>
      <c r="G21" s="136"/>
      <c r="H21" s="141"/>
      <c r="I21" s="142"/>
      <c r="J21" s="176">
        <f>'Discharge Information'!F21</f>
        <v>0</v>
      </c>
      <c r="K21" s="87"/>
    </row>
    <row r="22" spans="1:11" ht="60" customHeight="1" x14ac:dyDescent="0.25">
      <c r="A22" s="1">
        <f t="shared" si="0"/>
        <v>10</v>
      </c>
      <c r="B22" s="116">
        <f>'Initial Client Information'!B22</f>
        <v>0</v>
      </c>
      <c r="C22" s="117">
        <f>'Initial Client Information'!C22</f>
        <v>0</v>
      </c>
      <c r="D22" s="118">
        <f>'Initial Client Information'!D22</f>
        <v>0</v>
      </c>
      <c r="E22" s="130">
        <f>'Initial Client Information'!E22</f>
        <v>0</v>
      </c>
      <c r="F22" s="140"/>
      <c r="G22" s="136"/>
      <c r="H22" s="141"/>
      <c r="I22" s="142"/>
      <c r="J22" s="176">
        <f>'Discharge Information'!F22</f>
        <v>0</v>
      </c>
      <c r="K22" s="87"/>
    </row>
    <row r="23" spans="1:11" ht="60" customHeight="1" x14ac:dyDescent="0.25">
      <c r="A23" s="1">
        <f t="shared" si="0"/>
        <v>11</v>
      </c>
      <c r="B23" s="116">
        <f>'Initial Client Information'!B23</f>
        <v>0</v>
      </c>
      <c r="C23" s="117">
        <f>'Initial Client Information'!C23</f>
        <v>0</v>
      </c>
      <c r="D23" s="118">
        <f>'Initial Client Information'!D23</f>
        <v>0</v>
      </c>
      <c r="E23" s="130">
        <f>'Initial Client Information'!E23</f>
        <v>0</v>
      </c>
      <c r="F23" s="140"/>
      <c r="G23" s="136"/>
      <c r="H23" s="141"/>
      <c r="I23" s="142"/>
      <c r="J23" s="176">
        <f>'Discharge Information'!F23</f>
        <v>0</v>
      </c>
      <c r="K23" s="87"/>
    </row>
    <row r="24" spans="1:11" ht="60" customHeight="1" x14ac:dyDescent="0.25">
      <c r="A24" s="1">
        <f t="shared" si="0"/>
        <v>12</v>
      </c>
      <c r="B24" s="116">
        <f>'Initial Client Information'!B24</f>
        <v>0</v>
      </c>
      <c r="C24" s="117">
        <f>'Initial Client Information'!C24</f>
        <v>0</v>
      </c>
      <c r="D24" s="118">
        <f>'Initial Client Information'!D24</f>
        <v>0</v>
      </c>
      <c r="E24" s="130">
        <f>'Initial Client Information'!E24</f>
        <v>0</v>
      </c>
      <c r="F24" s="140"/>
      <c r="G24" s="136"/>
      <c r="H24" s="141"/>
      <c r="I24" s="142"/>
      <c r="J24" s="176">
        <f>'Discharge Information'!F24</f>
        <v>0</v>
      </c>
      <c r="K24" s="87"/>
    </row>
    <row r="25" spans="1:11" ht="60" customHeight="1" x14ac:dyDescent="0.25">
      <c r="A25" s="1">
        <f t="shared" si="0"/>
        <v>13</v>
      </c>
      <c r="B25" s="116">
        <f>'Initial Client Information'!B25</f>
        <v>0</v>
      </c>
      <c r="C25" s="117">
        <f>'Initial Client Information'!C25</f>
        <v>0</v>
      </c>
      <c r="D25" s="118">
        <f>'Initial Client Information'!D25</f>
        <v>0</v>
      </c>
      <c r="E25" s="130">
        <f>'Initial Client Information'!E25</f>
        <v>0</v>
      </c>
      <c r="F25" s="140"/>
      <c r="G25" s="136"/>
      <c r="H25" s="136"/>
      <c r="I25" s="142"/>
      <c r="J25" s="176">
        <f>'Discharge Information'!F25</f>
        <v>0</v>
      </c>
      <c r="K25" s="87"/>
    </row>
    <row r="26" spans="1:11" ht="60" customHeight="1" x14ac:dyDescent="0.25">
      <c r="A26" s="1">
        <f t="shared" si="0"/>
        <v>14</v>
      </c>
      <c r="B26" s="116">
        <f>'Initial Client Information'!B26</f>
        <v>0</v>
      </c>
      <c r="C26" s="117">
        <f>'Initial Client Information'!C26</f>
        <v>0</v>
      </c>
      <c r="D26" s="118">
        <f>'Initial Client Information'!D26</f>
        <v>0</v>
      </c>
      <c r="E26" s="130">
        <f>'Initial Client Information'!E26</f>
        <v>0</v>
      </c>
      <c r="F26" s="140"/>
      <c r="G26" s="136"/>
      <c r="H26" s="136"/>
      <c r="I26" s="142"/>
      <c r="J26" s="176">
        <f>'Discharge Information'!F26</f>
        <v>0</v>
      </c>
      <c r="K26" s="87"/>
    </row>
    <row r="27" spans="1:11" ht="60" customHeight="1" x14ac:dyDescent="0.25">
      <c r="A27" s="1">
        <f t="shared" si="0"/>
        <v>15</v>
      </c>
      <c r="B27" s="116">
        <f>'Initial Client Information'!B27</f>
        <v>0</v>
      </c>
      <c r="C27" s="117">
        <f>'Initial Client Information'!C27</f>
        <v>0</v>
      </c>
      <c r="D27" s="118">
        <f>'Initial Client Information'!D27</f>
        <v>0</v>
      </c>
      <c r="E27" s="130">
        <f>'Initial Client Information'!E27</f>
        <v>0</v>
      </c>
      <c r="F27" s="140"/>
      <c r="G27" s="136"/>
      <c r="H27" s="136"/>
      <c r="I27" s="142"/>
      <c r="J27" s="176">
        <f>'Discharge Information'!F27</f>
        <v>0</v>
      </c>
      <c r="K27" s="87"/>
    </row>
    <row r="28" spans="1:11" ht="60" customHeight="1" x14ac:dyDescent="0.25">
      <c r="A28" s="1">
        <f t="shared" si="0"/>
        <v>16</v>
      </c>
      <c r="B28" s="116">
        <f>'Initial Client Information'!B28</f>
        <v>0</v>
      </c>
      <c r="C28" s="117">
        <f>'Initial Client Information'!C28</f>
        <v>0</v>
      </c>
      <c r="D28" s="118">
        <f>'Initial Client Information'!D28</f>
        <v>0</v>
      </c>
      <c r="E28" s="130">
        <f>'Initial Client Information'!E28</f>
        <v>0</v>
      </c>
      <c r="F28" s="140"/>
      <c r="G28" s="136"/>
      <c r="H28" s="136"/>
      <c r="I28" s="142"/>
      <c r="J28" s="176">
        <f>'Discharge Information'!F28</f>
        <v>0</v>
      </c>
      <c r="K28" s="87"/>
    </row>
    <row r="29" spans="1:11" ht="60" customHeight="1" x14ac:dyDescent="0.25">
      <c r="A29" s="1">
        <f t="shared" si="0"/>
        <v>17</v>
      </c>
      <c r="B29" s="116">
        <f>'Initial Client Information'!B29</f>
        <v>0</v>
      </c>
      <c r="C29" s="117">
        <f>'Initial Client Information'!C29</f>
        <v>0</v>
      </c>
      <c r="D29" s="118">
        <f>'Initial Client Information'!D29</f>
        <v>0</v>
      </c>
      <c r="E29" s="130">
        <f>'Initial Client Information'!E29</f>
        <v>0</v>
      </c>
      <c r="F29" s="140"/>
      <c r="G29" s="136"/>
      <c r="H29" s="136"/>
      <c r="I29" s="142"/>
      <c r="J29" s="176">
        <f>'Discharge Information'!F29</f>
        <v>0</v>
      </c>
      <c r="K29" s="87"/>
    </row>
    <row r="30" spans="1:11" ht="60" customHeight="1" x14ac:dyDescent="0.25">
      <c r="A30" s="1">
        <f t="shared" si="0"/>
        <v>18</v>
      </c>
      <c r="B30" s="116">
        <f>'Initial Client Information'!B30</f>
        <v>0</v>
      </c>
      <c r="C30" s="117">
        <f>'Initial Client Information'!C30</f>
        <v>0</v>
      </c>
      <c r="D30" s="118">
        <f>'Initial Client Information'!D30</f>
        <v>0</v>
      </c>
      <c r="E30" s="130">
        <f>'Initial Client Information'!E30</f>
        <v>0</v>
      </c>
      <c r="F30" s="140"/>
      <c r="G30" s="136"/>
      <c r="H30" s="136"/>
      <c r="I30" s="142"/>
      <c r="J30" s="176">
        <f>'Discharge Information'!F30</f>
        <v>0</v>
      </c>
      <c r="K30" s="87"/>
    </row>
    <row r="31" spans="1:11" ht="60" customHeight="1" x14ac:dyDescent="0.25">
      <c r="A31" s="1">
        <f t="shared" si="0"/>
        <v>19</v>
      </c>
      <c r="B31" s="116">
        <f>'Initial Client Information'!B31</f>
        <v>0</v>
      </c>
      <c r="C31" s="117">
        <f>'Initial Client Information'!C31</f>
        <v>0</v>
      </c>
      <c r="D31" s="118">
        <f>'Initial Client Information'!D31</f>
        <v>0</v>
      </c>
      <c r="E31" s="130">
        <f>'Initial Client Information'!E31</f>
        <v>0</v>
      </c>
      <c r="F31" s="140"/>
      <c r="G31" s="136"/>
      <c r="H31" s="136"/>
      <c r="I31" s="142"/>
      <c r="J31" s="176">
        <f>'Discharge Information'!F31</f>
        <v>0</v>
      </c>
      <c r="K31" s="87"/>
    </row>
    <row r="32" spans="1:11" ht="60" customHeight="1" x14ac:dyDescent="0.25">
      <c r="A32" s="1">
        <f t="shared" si="0"/>
        <v>20</v>
      </c>
      <c r="B32" s="116">
        <f>'Initial Client Information'!B32</f>
        <v>0</v>
      </c>
      <c r="C32" s="117">
        <f>'Initial Client Information'!C32</f>
        <v>0</v>
      </c>
      <c r="D32" s="118">
        <f>'Initial Client Information'!D32</f>
        <v>0</v>
      </c>
      <c r="E32" s="130">
        <f>'Initial Client Information'!E32</f>
        <v>0</v>
      </c>
      <c r="F32" s="140"/>
      <c r="G32" s="136"/>
      <c r="H32" s="136"/>
      <c r="I32" s="142"/>
      <c r="J32" s="176">
        <f>'Discharge Information'!F32</f>
        <v>0</v>
      </c>
      <c r="K32" s="87"/>
    </row>
    <row r="33" spans="1:11" ht="60" customHeight="1" x14ac:dyDescent="0.25">
      <c r="A33" s="1">
        <f t="shared" si="0"/>
        <v>21</v>
      </c>
      <c r="B33" s="116">
        <f>'Initial Client Information'!B33</f>
        <v>0</v>
      </c>
      <c r="C33" s="117">
        <f>'Initial Client Information'!C33</f>
        <v>0</v>
      </c>
      <c r="D33" s="118">
        <f>'Initial Client Information'!D33</f>
        <v>0</v>
      </c>
      <c r="E33" s="130">
        <f>'Initial Client Information'!E33</f>
        <v>0</v>
      </c>
      <c r="F33" s="140"/>
      <c r="G33" s="136"/>
      <c r="H33" s="136"/>
      <c r="I33" s="142"/>
      <c r="J33" s="176">
        <f>'Discharge Information'!F33</f>
        <v>0</v>
      </c>
      <c r="K33" s="87"/>
    </row>
    <row r="34" spans="1:11" ht="60" customHeight="1" x14ac:dyDescent="0.25">
      <c r="A34" s="1">
        <f t="shared" si="0"/>
        <v>22</v>
      </c>
      <c r="B34" s="116">
        <f>'Initial Client Information'!B34</f>
        <v>0</v>
      </c>
      <c r="C34" s="117">
        <f>'Initial Client Information'!C34</f>
        <v>0</v>
      </c>
      <c r="D34" s="118">
        <f>'Initial Client Information'!D34</f>
        <v>0</v>
      </c>
      <c r="E34" s="130">
        <f>'Initial Client Information'!E34</f>
        <v>0</v>
      </c>
      <c r="F34" s="140"/>
      <c r="G34" s="136"/>
      <c r="H34" s="136"/>
      <c r="I34" s="142"/>
      <c r="J34" s="176">
        <f>'Discharge Information'!F34</f>
        <v>0</v>
      </c>
      <c r="K34" s="87"/>
    </row>
    <row r="35" spans="1:11" ht="60" customHeight="1" x14ac:dyDescent="0.25">
      <c r="A35" s="1">
        <f t="shared" si="0"/>
        <v>23</v>
      </c>
      <c r="B35" s="116">
        <f>'Initial Client Information'!B35</f>
        <v>0</v>
      </c>
      <c r="C35" s="117">
        <f>'Initial Client Information'!C35</f>
        <v>0</v>
      </c>
      <c r="D35" s="118">
        <f>'Initial Client Information'!D35</f>
        <v>0</v>
      </c>
      <c r="E35" s="130">
        <f>'Initial Client Information'!E35</f>
        <v>0</v>
      </c>
      <c r="F35" s="140"/>
      <c r="G35" s="136"/>
      <c r="H35" s="136"/>
      <c r="I35" s="142"/>
      <c r="J35" s="176">
        <f>'Discharge Information'!F35</f>
        <v>0</v>
      </c>
      <c r="K35" s="87"/>
    </row>
    <row r="36" spans="1:11" ht="60" customHeight="1" x14ac:dyDescent="0.25">
      <c r="A36" s="1">
        <f t="shared" si="0"/>
        <v>24</v>
      </c>
      <c r="B36" s="116">
        <f>'Initial Client Information'!B36</f>
        <v>0</v>
      </c>
      <c r="C36" s="117">
        <f>'Initial Client Information'!C36</f>
        <v>0</v>
      </c>
      <c r="D36" s="118">
        <f>'Initial Client Information'!D36</f>
        <v>0</v>
      </c>
      <c r="E36" s="130">
        <f>'Initial Client Information'!E36</f>
        <v>0</v>
      </c>
      <c r="F36" s="140"/>
      <c r="G36" s="136"/>
      <c r="H36" s="136"/>
      <c r="I36" s="142"/>
      <c r="J36" s="176">
        <f>'Discharge Information'!F36</f>
        <v>0</v>
      </c>
      <c r="K36" s="87"/>
    </row>
    <row r="37" spans="1:11" ht="60" customHeight="1" x14ac:dyDescent="0.25">
      <c r="A37" s="1">
        <f t="shared" si="0"/>
        <v>25</v>
      </c>
      <c r="B37" s="116">
        <f>'Initial Client Information'!B37</f>
        <v>0</v>
      </c>
      <c r="C37" s="117">
        <f>'Initial Client Information'!C37</f>
        <v>0</v>
      </c>
      <c r="D37" s="118">
        <f>'Initial Client Information'!D37</f>
        <v>0</v>
      </c>
      <c r="E37" s="130">
        <f>'Initial Client Information'!E37</f>
        <v>0</v>
      </c>
      <c r="F37" s="140"/>
      <c r="G37" s="136"/>
      <c r="H37" s="136"/>
      <c r="I37" s="142"/>
      <c r="J37" s="176">
        <f>'Discharge Information'!F37</f>
        <v>0</v>
      </c>
      <c r="K37" s="87"/>
    </row>
    <row r="38" spans="1:11" ht="60" customHeight="1" x14ac:dyDescent="0.25">
      <c r="A38" s="1">
        <f t="shared" si="0"/>
        <v>26</v>
      </c>
      <c r="B38" s="116">
        <f>'Initial Client Information'!B38</f>
        <v>0</v>
      </c>
      <c r="C38" s="117">
        <f>'Initial Client Information'!C38</f>
        <v>0</v>
      </c>
      <c r="D38" s="118">
        <f>'Initial Client Information'!D38</f>
        <v>0</v>
      </c>
      <c r="E38" s="130">
        <f>'Initial Client Information'!E38</f>
        <v>0</v>
      </c>
      <c r="F38" s="140"/>
      <c r="G38" s="136"/>
      <c r="H38" s="136"/>
      <c r="I38" s="142"/>
      <c r="J38" s="176">
        <f>'Discharge Information'!F38</f>
        <v>0</v>
      </c>
      <c r="K38" s="87"/>
    </row>
    <row r="39" spans="1:11" ht="60" customHeight="1" x14ac:dyDescent="0.25">
      <c r="A39" s="1">
        <f t="shared" si="0"/>
        <v>27</v>
      </c>
      <c r="B39" s="116">
        <f>'Initial Client Information'!B39</f>
        <v>0</v>
      </c>
      <c r="C39" s="117">
        <f>'Initial Client Information'!C39</f>
        <v>0</v>
      </c>
      <c r="D39" s="118">
        <f>'Initial Client Information'!D39</f>
        <v>0</v>
      </c>
      <c r="E39" s="130">
        <f>'Initial Client Information'!E39</f>
        <v>0</v>
      </c>
      <c r="F39" s="140"/>
      <c r="G39" s="136"/>
      <c r="H39" s="136"/>
      <c r="I39" s="142"/>
      <c r="J39" s="176">
        <f>'Discharge Information'!F39</f>
        <v>0</v>
      </c>
      <c r="K39" s="87"/>
    </row>
    <row r="40" spans="1:11" ht="60" customHeight="1" x14ac:dyDescent="0.25">
      <c r="A40" s="1">
        <f t="shared" si="0"/>
        <v>28</v>
      </c>
      <c r="B40" s="116">
        <f>'Initial Client Information'!B40</f>
        <v>0</v>
      </c>
      <c r="C40" s="117">
        <f>'Initial Client Information'!C40</f>
        <v>0</v>
      </c>
      <c r="D40" s="118">
        <f>'Initial Client Information'!D40</f>
        <v>0</v>
      </c>
      <c r="E40" s="130">
        <f>'Initial Client Information'!E40</f>
        <v>0</v>
      </c>
      <c r="F40" s="140"/>
      <c r="G40" s="136"/>
      <c r="H40" s="136"/>
      <c r="I40" s="142"/>
      <c r="J40" s="176">
        <f>'Discharge Information'!F40</f>
        <v>0</v>
      </c>
      <c r="K40" s="87"/>
    </row>
    <row r="41" spans="1:11" ht="60" customHeight="1" x14ac:dyDescent="0.25">
      <c r="A41" s="1">
        <f t="shared" si="0"/>
        <v>29</v>
      </c>
      <c r="B41" s="116">
        <f>'Initial Client Information'!B41</f>
        <v>0</v>
      </c>
      <c r="C41" s="117">
        <f>'Initial Client Information'!C41</f>
        <v>0</v>
      </c>
      <c r="D41" s="118">
        <f>'Initial Client Information'!D41</f>
        <v>0</v>
      </c>
      <c r="E41" s="130">
        <f>'Initial Client Information'!E41</f>
        <v>0</v>
      </c>
      <c r="F41" s="140"/>
      <c r="G41" s="136"/>
      <c r="H41" s="136"/>
      <c r="I41" s="142"/>
      <c r="J41" s="176">
        <f>'Discharge Information'!F41</f>
        <v>0</v>
      </c>
      <c r="K41" s="87"/>
    </row>
    <row r="42" spans="1:11" ht="60" customHeight="1" x14ac:dyDescent="0.25">
      <c r="A42" s="1">
        <f t="shared" si="0"/>
        <v>30</v>
      </c>
      <c r="B42" s="116">
        <f>'Initial Client Information'!B42</f>
        <v>0</v>
      </c>
      <c r="C42" s="117">
        <f>'Initial Client Information'!C42</f>
        <v>0</v>
      </c>
      <c r="D42" s="118">
        <f>'Initial Client Information'!D42</f>
        <v>0</v>
      </c>
      <c r="E42" s="130">
        <f>'Initial Client Information'!E42</f>
        <v>0</v>
      </c>
      <c r="F42" s="140"/>
      <c r="G42" s="136"/>
      <c r="H42" s="136"/>
      <c r="I42" s="142"/>
      <c r="J42" s="176">
        <f>'Discharge Information'!F42</f>
        <v>0</v>
      </c>
      <c r="K42" s="87"/>
    </row>
    <row r="43" spans="1:11" ht="60" customHeight="1" x14ac:dyDescent="0.25">
      <c r="A43" s="1">
        <f t="shared" si="0"/>
        <v>31</v>
      </c>
      <c r="B43" s="116">
        <f>'Initial Client Information'!B43</f>
        <v>0</v>
      </c>
      <c r="C43" s="117">
        <f>'Initial Client Information'!C43</f>
        <v>0</v>
      </c>
      <c r="D43" s="118">
        <f>'Initial Client Information'!D43</f>
        <v>0</v>
      </c>
      <c r="E43" s="130">
        <f>'Initial Client Information'!E43</f>
        <v>0</v>
      </c>
      <c r="F43" s="140"/>
      <c r="G43" s="136"/>
      <c r="H43" s="136"/>
      <c r="I43" s="142"/>
      <c r="J43" s="176">
        <f>'Discharge Information'!F43</f>
        <v>0</v>
      </c>
      <c r="K43" s="87"/>
    </row>
    <row r="44" spans="1:11" ht="60" customHeight="1" x14ac:dyDescent="0.25">
      <c r="A44" s="1">
        <f t="shared" si="0"/>
        <v>32</v>
      </c>
      <c r="B44" s="116">
        <f>'Initial Client Information'!B44</f>
        <v>0</v>
      </c>
      <c r="C44" s="117">
        <f>'Initial Client Information'!C44</f>
        <v>0</v>
      </c>
      <c r="D44" s="118">
        <f>'Initial Client Information'!D44</f>
        <v>0</v>
      </c>
      <c r="E44" s="130">
        <f>'Initial Client Information'!E44</f>
        <v>0</v>
      </c>
      <c r="F44" s="140"/>
      <c r="G44" s="136"/>
      <c r="H44" s="136"/>
      <c r="I44" s="142"/>
      <c r="J44" s="176">
        <f>'Discharge Information'!F44</f>
        <v>0</v>
      </c>
      <c r="K44" s="87"/>
    </row>
    <row r="45" spans="1:11" ht="60" customHeight="1" x14ac:dyDescent="0.25">
      <c r="A45" s="1">
        <f t="shared" si="0"/>
        <v>33</v>
      </c>
      <c r="B45" s="116">
        <f>'Initial Client Information'!B45</f>
        <v>0</v>
      </c>
      <c r="C45" s="117">
        <f>'Initial Client Information'!C45</f>
        <v>0</v>
      </c>
      <c r="D45" s="118">
        <f>'Initial Client Information'!D45</f>
        <v>0</v>
      </c>
      <c r="E45" s="130">
        <f>'Initial Client Information'!E45</f>
        <v>0</v>
      </c>
      <c r="F45" s="140"/>
      <c r="G45" s="136"/>
      <c r="H45" s="136"/>
      <c r="I45" s="142"/>
      <c r="J45" s="176">
        <f>'Discharge Information'!F45</f>
        <v>0</v>
      </c>
      <c r="K45" s="87"/>
    </row>
    <row r="46" spans="1:11" ht="60" customHeight="1" x14ac:dyDescent="0.25">
      <c r="A46" s="1">
        <f t="shared" si="0"/>
        <v>34</v>
      </c>
      <c r="B46" s="116">
        <f>'Initial Client Information'!B46</f>
        <v>0</v>
      </c>
      <c r="C46" s="117">
        <f>'Initial Client Information'!C46</f>
        <v>0</v>
      </c>
      <c r="D46" s="118">
        <f>'Initial Client Information'!D46</f>
        <v>0</v>
      </c>
      <c r="E46" s="130">
        <f>'Initial Client Information'!E46</f>
        <v>0</v>
      </c>
      <c r="F46" s="140"/>
      <c r="G46" s="136"/>
      <c r="H46" s="136"/>
      <c r="I46" s="142"/>
      <c r="J46" s="176">
        <f>'Discharge Information'!F46</f>
        <v>0</v>
      </c>
      <c r="K46" s="87"/>
    </row>
    <row r="47" spans="1:11" ht="60" customHeight="1" x14ac:dyDescent="0.25">
      <c r="A47" s="1">
        <f t="shared" si="0"/>
        <v>35</v>
      </c>
      <c r="B47" s="116">
        <f>'Initial Client Information'!B47</f>
        <v>0</v>
      </c>
      <c r="C47" s="117">
        <f>'Initial Client Information'!C47</f>
        <v>0</v>
      </c>
      <c r="D47" s="118">
        <f>'Initial Client Information'!D47</f>
        <v>0</v>
      </c>
      <c r="E47" s="130">
        <f>'Initial Client Information'!E47</f>
        <v>0</v>
      </c>
      <c r="F47" s="140"/>
      <c r="G47" s="136"/>
      <c r="H47" s="136"/>
      <c r="I47" s="142"/>
      <c r="J47" s="176">
        <f>'Discharge Information'!F47</f>
        <v>0</v>
      </c>
      <c r="K47" s="87"/>
    </row>
    <row r="48" spans="1:11" ht="60" customHeight="1" x14ac:dyDescent="0.25">
      <c r="A48" s="1">
        <f t="shared" si="0"/>
        <v>36</v>
      </c>
      <c r="B48" s="116">
        <f>'Initial Client Information'!B48</f>
        <v>0</v>
      </c>
      <c r="C48" s="117">
        <f>'Initial Client Information'!C48</f>
        <v>0</v>
      </c>
      <c r="D48" s="118">
        <f>'Initial Client Information'!D48</f>
        <v>0</v>
      </c>
      <c r="E48" s="130">
        <f>'Initial Client Information'!E48</f>
        <v>0</v>
      </c>
      <c r="F48" s="140"/>
      <c r="G48" s="136"/>
      <c r="H48" s="136"/>
      <c r="I48" s="142"/>
      <c r="J48" s="176">
        <f>'Discharge Information'!F48</f>
        <v>0</v>
      </c>
      <c r="K48" s="87"/>
    </row>
    <row r="49" spans="1:11" ht="60" customHeight="1" x14ac:dyDescent="0.25">
      <c r="A49" s="1">
        <f t="shared" si="0"/>
        <v>37</v>
      </c>
      <c r="B49" s="116">
        <f>'Initial Client Information'!B49</f>
        <v>0</v>
      </c>
      <c r="C49" s="117">
        <f>'Initial Client Information'!C49</f>
        <v>0</v>
      </c>
      <c r="D49" s="118">
        <f>'Initial Client Information'!D49</f>
        <v>0</v>
      </c>
      <c r="E49" s="130">
        <f>'Initial Client Information'!E49</f>
        <v>0</v>
      </c>
      <c r="F49" s="140"/>
      <c r="G49" s="136"/>
      <c r="H49" s="136"/>
      <c r="I49" s="142"/>
      <c r="J49" s="176">
        <f>'Discharge Information'!F49</f>
        <v>0</v>
      </c>
      <c r="K49" s="87"/>
    </row>
    <row r="50" spans="1:11" ht="60" customHeight="1" x14ac:dyDescent="0.25">
      <c r="A50" s="1">
        <f t="shared" si="0"/>
        <v>38</v>
      </c>
      <c r="B50" s="116">
        <f>'Initial Client Information'!B50</f>
        <v>0</v>
      </c>
      <c r="C50" s="117">
        <f>'Initial Client Information'!C50</f>
        <v>0</v>
      </c>
      <c r="D50" s="118">
        <f>'Initial Client Information'!D50</f>
        <v>0</v>
      </c>
      <c r="E50" s="130">
        <f>'Initial Client Information'!E50</f>
        <v>0</v>
      </c>
      <c r="F50" s="140"/>
      <c r="G50" s="136"/>
      <c r="H50" s="136"/>
      <c r="I50" s="142"/>
      <c r="J50" s="176">
        <f>'Discharge Information'!F50</f>
        <v>0</v>
      </c>
      <c r="K50" s="87"/>
    </row>
    <row r="51" spans="1:11" ht="60" customHeight="1" x14ac:dyDescent="0.25">
      <c r="A51" s="1">
        <f t="shared" si="0"/>
        <v>39</v>
      </c>
      <c r="B51" s="116">
        <f>'Initial Client Information'!B51</f>
        <v>0</v>
      </c>
      <c r="C51" s="117">
        <f>'Initial Client Information'!C51</f>
        <v>0</v>
      </c>
      <c r="D51" s="118">
        <f>'Initial Client Information'!D51</f>
        <v>0</v>
      </c>
      <c r="E51" s="130">
        <f>'Initial Client Information'!E51</f>
        <v>0</v>
      </c>
      <c r="F51" s="140"/>
      <c r="G51" s="136"/>
      <c r="H51" s="136"/>
      <c r="I51" s="142"/>
      <c r="J51" s="176">
        <f>'Discharge Information'!F51</f>
        <v>0</v>
      </c>
      <c r="K51" s="87"/>
    </row>
    <row r="52" spans="1:11" ht="60" customHeight="1" x14ac:dyDescent="0.25">
      <c r="A52" s="1">
        <f t="shared" si="0"/>
        <v>40</v>
      </c>
      <c r="B52" s="116">
        <f>'Initial Client Information'!B52</f>
        <v>0</v>
      </c>
      <c r="C52" s="117">
        <f>'Initial Client Information'!C52</f>
        <v>0</v>
      </c>
      <c r="D52" s="118">
        <f>'Initial Client Information'!D52</f>
        <v>0</v>
      </c>
      <c r="E52" s="130">
        <f>'Initial Client Information'!E52</f>
        <v>0</v>
      </c>
      <c r="F52" s="140"/>
      <c r="G52" s="136"/>
      <c r="H52" s="136"/>
      <c r="I52" s="142"/>
      <c r="J52" s="176">
        <f>'Discharge Information'!F52</f>
        <v>0</v>
      </c>
      <c r="K52" s="87"/>
    </row>
    <row r="53" spans="1:11" ht="60" customHeight="1" x14ac:dyDescent="0.25">
      <c r="A53" s="1">
        <f t="shared" si="0"/>
        <v>41</v>
      </c>
      <c r="B53" s="116">
        <f>'Initial Client Information'!B53</f>
        <v>0</v>
      </c>
      <c r="C53" s="117">
        <f>'Initial Client Information'!C53</f>
        <v>0</v>
      </c>
      <c r="D53" s="118">
        <f>'Initial Client Information'!D53</f>
        <v>0</v>
      </c>
      <c r="E53" s="130">
        <f>'Initial Client Information'!E53</f>
        <v>0</v>
      </c>
      <c r="F53" s="140"/>
      <c r="G53" s="136"/>
      <c r="H53" s="136"/>
      <c r="I53" s="142"/>
      <c r="J53" s="176">
        <f>'Discharge Information'!F53</f>
        <v>0</v>
      </c>
      <c r="K53" s="87"/>
    </row>
    <row r="54" spans="1:11" ht="60" customHeight="1" x14ac:dyDescent="0.25">
      <c r="A54" s="1">
        <f t="shared" si="0"/>
        <v>42</v>
      </c>
      <c r="B54" s="116">
        <f>'Initial Client Information'!B54</f>
        <v>0</v>
      </c>
      <c r="C54" s="117">
        <f>'Initial Client Information'!C54</f>
        <v>0</v>
      </c>
      <c r="D54" s="118">
        <f>'Initial Client Information'!D54</f>
        <v>0</v>
      </c>
      <c r="E54" s="130">
        <f>'Initial Client Information'!E54</f>
        <v>0</v>
      </c>
      <c r="F54" s="140"/>
      <c r="G54" s="136"/>
      <c r="H54" s="136"/>
      <c r="I54" s="142"/>
      <c r="J54" s="176">
        <f>'Discharge Information'!F54</f>
        <v>0</v>
      </c>
      <c r="K54" s="87"/>
    </row>
    <row r="55" spans="1:11" ht="60" customHeight="1" x14ac:dyDescent="0.25">
      <c r="A55" s="1">
        <f t="shared" si="0"/>
        <v>43</v>
      </c>
      <c r="B55" s="116">
        <f>'Initial Client Information'!B55</f>
        <v>0</v>
      </c>
      <c r="C55" s="117">
        <f>'Initial Client Information'!C55</f>
        <v>0</v>
      </c>
      <c r="D55" s="118">
        <f>'Initial Client Information'!D55</f>
        <v>0</v>
      </c>
      <c r="E55" s="130">
        <f>'Initial Client Information'!E55</f>
        <v>0</v>
      </c>
      <c r="F55" s="140"/>
      <c r="G55" s="136"/>
      <c r="H55" s="136"/>
      <c r="I55" s="142"/>
      <c r="J55" s="176">
        <f>'Discharge Information'!F55</f>
        <v>0</v>
      </c>
      <c r="K55" s="87"/>
    </row>
    <row r="56" spans="1:11" ht="60" customHeight="1" x14ac:dyDescent="0.25">
      <c r="A56" s="1">
        <f t="shared" si="0"/>
        <v>44</v>
      </c>
      <c r="B56" s="116">
        <f>'Initial Client Information'!B56</f>
        <v>0</v>
      </c>
      <c r="C56" s="117">
        <f>'Initial Client Information'!C56</f>
        <v>0</v>
      </c>
      <c r="D56" s="118">
        <f>'Initial Client Information'!D56</f>
        <v>0</v>
      </c>
      <c r="E56" s="130">
        <f>'Initial Client Information'!E56</f>
        <v>0</v>
      </c>
      <c r="F56" s="140"/>
      <c r="G56" s="136"/>
      <c r="H56" s="136"/>
      <c r="I56" s="142"/>
      <c r="J56" s="176">
        <f>'Discharge Information'!F56</f>
        <v>0</v>
      </c>
      <c r="K56" s="87"/>
    </row>
    <row r="57" spans="1:11" ht="60" customHeight="1" x14ac:dyDescent="0.25">
      <c r="A57" s="1">
        <f t="shared" si="0"/>
        <v>45</v>
      </c>
      <c r="B57" s="116">
        <f>'Initial Client Information'!B57</f>
        <v>0</v>
      </c>
      <c r="C57" s="117">
        <f>'Initial Client Information'!C57</f>
        <v>0</v>
      </c>
      <c r="D57" s="118">
        <f>'Initial Client Information'!D57</f>
        <v>0</v>
      </c>
      <c r="E57" s="130">
        <f>'Initial Client Information'!E57</f>
        <v>0</v>
      </c>
      <c r="F57" s="140"/>
      <c r="G57" s="136"/>
      <c r="H57" s="136"/>
      <c r="I57" s="142"/>
      <c r="J57" s="176">
        <f>'Discharge Information'!F57</f>
        <v>0</v>
      </c>
      <c r="K57" s="87"/>
    </row>
    <row r="58" spans="1:11" ht="60" customHeight="1" x14ac:dyDescent="0.25">
      <c r="A58" s="1">
        <f t="shared" si="0"/>
        <v>46</v>
      </c>
      <c r="B58" s="116">
        <f>'Initial Client Information'!B58</f>
        <v>0</v>
      </c>
      <c r="C58" s="117">
        <f>'Initial Client Information'!C58</f>
        <v>0</v>
      </c>
      <c r="D58" s="118">
        <f>'Initial Client Information'!D58</f>
        <v>0</v>
      </c>
      <c r="E58" s="130">
        <f>'Initial Client Information'!E58</f>
        <v>0</v>
      </c>
      <c r="F58" s="140"/>
      <c r="G58" s="136"/>
      <c r="H58" s="136"/>
      <c r="I58" s="142"/>
      <c r="J58" s="176">
        <f>'Discharge Information'!F58</f>
        <v>0</v>
      </c>
      <c r="K58" s="87"/>
    </row>
    <row r="59" spans="1:11" ht="60" customHeight="1" x14ac:dyDescent="0.25">
      <c r="A59" s="1">
        <f t="shared" si="0"/>
        <v>47</v>
      </c>
      <c r="B59" s="116">
        <f>'Initial Client Information'!B59</f>
        <v>0</v>
      </c>
      <c r="C59" s="117">
        <f>'Initial Client Information'!C59</f>
        <v>0</v>
      </c>
      <c r="D59" s="118">
        <f>'Initial Client Information'!D59</f>
        <v>0</v>
      </c>
      <c r="E59" s="130">
        <f>'Initial Client Information'!E59</f>
        <v>0</v>
      </c>
      <c r="F59" s="140"/>
      <c r="G59" s="136"/>
      <c r="H59" s="136"/>
      <c r="I59" s="142"/>
      <c r="J59" s="176">
        <f>'Discharge Information'!F59</f>
        <v>0</v>
      </c>
      <c r="K59" s="87"/>
    </row>
    <row r="60" spans="1:11" ht="60" customHeight="1" x14ac:dyDescent="0.25">
      <c r="A60" s="1">
        <f t="shared" si="0"/>
        <v>48</v>
      </c>
      <c r="B60" s="116">
        <f>'Initial Client Information'!B60</f>
        <v>0</v>
      </c>
      <c r="C60" s="117">
        <f>'Initial Client Information'!C60</f>
        <v>0</v>
      </c>
      <c r="D60" s="118">
        <f>'Initial Client Information'!D60</f>
        <v>0</v>
      </c>
      <c r="E60" s="130">
        <f>'Initial Client Information'!E60</f>
        <v>0</v>
      </c>
      <c r="F60" s="140"/>
      <c r="G60" s="136"/>
      <c r="H60" s="136"/>
      <c r="I60" s="142"/>
      <c r="J60" s="176">
        <f>'Discharge Information'!F60</f>
        <v>0</v>
      </c>
      <c r="K60" s="87"/>
    </row>
    <row r="61" spans="1:11" ht="60" customHeight="1" x14ac:dyDescent="0.25">
      <c r="A61" s="1">
        <f t="shared" si="0"/>
        <v>49</v>
      </c>
      <c r="B61" s="116">
        <f>'Initial Client Information'!B61</f>
        <v>0</v>
      </c>
      <c r="C61" s="117">
        <f>'Initial Client Information'!C61</f>
        <v>0</v>
      </c>
      <c r="D61" s="118">
        <f>'Initial Client Information'!D61</f>
        <v>0</v>
      </c>
      <c r="E61" s="130">
        <f>'Initial Client Information'!E61</f>
        <v>0</v>
      </c>
      <c r="F61" s="140"/>
      <c r="G61" s="136"/>
      <c r="H61" s="136"/>
      <c r="I61" s="142"/>
      <c r="J61" s="176">
        <f>'Discharge Information'!F61</f>
        <v>0</v>
      </c>
      <c r="K61" s="87"/>
    </row>
    <row r="62" spans="1:11" ht="60" customHeight="1" x14ac:dyDescent="0.25">
      <c r="A62" s="1">
        <f t="shared" si="0"/>
        <v>50</v>
      </c>
      <c r="B62" s="116">
        <f>'Initial Client Information'!B62</f>
        <v>0</v>
      </c>
      <c r="C62" s="117">
        <f>'Initial Client Information'!C62</f>
        <v>0</v>
      </c>
      <c r="D62" s="118">
        <f>'Initial Client Information'!D62</f>
        <v>0</v>
      </c>
      <c r="E62" s="130">
        <f>'Initial Client Information'!E62</f>
        <v>0</v>
      </c>
      <c r="F62" s="140"/>
      <c r="G62" s="136"/>
      <c r="H62" s="136"/>
      <c r="I62" s="142"/>
      <c r="J62" s="176">
        <f>'Discharge Information'!F62</f>
        <v>0</v>
      </c>
      <c r="K62" s="87"/>
    </row>
    <row r="63" spans="1:11" ht="60" customHeight="1" x14ac:dyDescent="0.25">
      <c r="A63" s="1">
        <f t="shared" si="0"/>
        <v>51</v>
      </c>
      <c r="B63" s="116">
        <f>'Initial Client Information'!B63</f>
        <v>0</v>
      </c>
      <c r="C63" s="117">
        <f>'Initial Client Information'!C63</f>
        <v>0</v>
      </c>
      <c r="D63" s="118">
        <f>'Initial Client Information'!D63</f>
        <v>0</v>
      </c>
      <c r="E63" s="130">
        <f>'Initial Client Information'!E63</f>
        <v>0</v>
      </c>
      <c r="F63" s="140"/>
      <c r="G63" s="136"/>
      <c r="H63" s="136"/>
      <c r="I63" s="142"/>
      <c r="J63" s="176">
        <f>'Discharge Information'!F63</f>
        <v>0</v>
      </c>
      <c r="K63" s="87"/>
    </row>
    <row r="64" spans="1:11" ht="60" customHeight="1" x14ac:dyDescent="0.25">
      <c r="A64" s="1">
        <f t="shared" si="0"/>
        <v>52</v>
      </c>
      <c r="B64" s="116">
        <f>'Initial Client Information'!B64</f>
        <v>0</v>
      </c>
      <c r="C64" s="117">
        <f>'Initial Client Information'!C64</f>
        <v>0</v>
      </c>
      <c r="D64" s="118">
        <f>'Initial Client Information'!D64</f>
        <v>0</v>
      </c>
      <c r="E64" s="130">
        <f>'Initial Client Information'!E64</f>
        <v>0</v>
      </c>
      <c r="F64" s="140"/>
      <c r="G64" s="136"/>
      <c r="H64" s="136"/>
      <c r="I64" s="142"/>
      <c r="J64" s="176">
        <f>'Discharge Information'!F64</f>
        <v>0</v>
      </c>
      <c r="K64" s="87"/>
    </row>
    <row r="65" spans="1:11" ht="60" customHeight="1" x14ac:dyDescent="0.25">
      <c r="A65" s="1">
        <f t="shared" si="0"/>
        <v>53</v>
      </c>
      <c r="B65" s="116">
        <f>'Initial Client Information'!B65</f>
        <v>0</v>
      </c>
      <c r="C65" s="117">
        <f>'Initial Client Information'!C65</f>
        <v>0</v>
      </c>
      <c r="D65" s="118">
        <f>'Initial Client Information'!D65</f>
        <v>0</v>
      </c>
      <c r="E65" s="130">
        <f>'Initial Client Information'!E65</f>
        <v>0</v>
      </c>
      <c r="F65" s="140"/>
      <c r="G65" s="136"/>
      <c r="H65" s="136"/>
      <c r="I65" s="142"/>
      <c r="J65" s="176">
        <f>'Discharge Information'!F65</f>
        <v>0</v>
      </c>
      <c r="K65" s="87"/>
    </row>
    <row r="66" spans="1:11" ht="60" customHeight="1" x14ac:dyDescent="0.25">
      <c r="A66" s="1">
        <f t="shared" si="0"/>
        <v>54</v>
      </c>
      <c r="B66" s="116">
        <f>'Initial Client Information'!B66</f>
        <v>0</v>
      </c>
      <c r="C66" s="117">
        <f>'Initial Client Information'!C66</f>
        <v>0</v>
      </c>
      <c r="D66" s="118">
        <f>'Initial Client Information'!D66</f>
        <v>0</v>
      </c>
      <c r="E66" s="130">
        <f>'Initial Client Information'!E66</f>
        <v>0</v>
      </c>
      <c r="F66" s="140"/>
      <c r="G66" s="136"/>
      <c r="H66" s="136"/>
      <c r="I66" s="142"/>
      <c r="J66" s="176">
        <f>'Discharge Information'!F66</f>
        <v>0</v>
      </c>
      <c r="K66" s="87"/>
    </row>
    <row r="67" spans="1:11" ht="60" customHeight="1" x14ac:dyDescent="0.25">
      <c r="A67" s="1">
        <f t="shared" si="0"/>
        <v>55</v>
      </c>
      <c r="B67" s="116">
        <f>'Initial Client Information'!B67</f>
        <v>0</v>
      </c>
      <c r="C67" s="117">
        <f>'Initial Client Information'!C67</f>
        <v>0</v>
      </c>
      <c r="D67" s="118">
        <f>'Initial Client Information'!D67</f>
        <v>0</v>
      </c>
      <c r="E67" s="130">
        <f>'Initial Client Information'!E67</f>
        <v>0</v>
      </c>
      <c r="F67" s="140"/>
      <c r="G67" s="136"/>
      <c r="H67" s="136"/>
      <c r="I67" s="142"/>
      <c r="J67" s="176">
        <f>'Discharge Information'!F67</f>
        <v>0</v>
      </c>
      <c r="K67" s="87"/>
    </row>
    <row r="68" spans="1:11" ht="60" customHeight="1" x14ac:dyDescent="0.25">
      <c r="A68" s="1">
        <f t="shared" si="0"/>
        <v>56</v>
      </c>
      <c r="B68" s="116">
        <f>'Initial Client Information'!B68</f>
        <v>0</v>
      </c>
      <c r="C68" s="117">
        <f>'Initial Client Information'!C68</f>
        <v>0</v>
      </c>
      <c r="D68" s="118">
        <f>'Initial Client Information'!D68</f>
        <v>0</v>
      </c>
      <c r="E68" s="130">
        <f>'Initial Client Information'!E68</f>
        <v>0</v>
      </c>
      <c r="F68" s="140"/>
      <c r="G68" s="136"/>
      <c r="H68" s="136"/>
      <c r="I68" s="142"/>
      <c r="J68" s="176">
        <f>'Discharge Information'!F68</f>
        <v>0</v>
      </c>
      <c r="K68" s="87"/>
    </row>
    <row r="69" spans="1:11" ht="60" customHeight="1" x14ac:dyDescent="0.25">
      <c r="A69" s="1">
        <f t="shared" si="0"/>
        <v>57</v>
      </c>
      <c r="B69" s="116">
        <f>'Initial Client Information'!B69</f>
        <v>0</v>
      </c>
      <c r="C69" s="117">
        <f>'Initial Client Information'!C69</f>
        <v>0</v>
      </c>
      <c r="D69" s="118">
        <f>'Initial Client Information'!D69</f>
        <v>0</v>
      </c>
      <c r="E69" s="130">
        <f>'Initial Client Information'!E69</f>
        <v>0</v>
      </c>
      <c r="F69" s="140"/>
      <c r="G69" s="136"/>
      <c r="H69" s="136"/>
      <c r="I69" s="142"/>
      <c r="J69" s="176">
        <f>'Discharge Information'!F69</f>
        <v>0</v>
      </c>
      <c r="K69" s="87"/>
    </row>
    <row r="70" spans="1:11" ht="60" customHeight="1" x14ac:dyDescent="0.25">
      <c r="A70" s="1">
        <f t="shared" si="0"/>
        <v>58</v>
      </c>
      <c r="B70" s="116">
        <f>'Initial Client Information'!B70</f>
        <v>0</v>
      </c>
      <c r="C70" s="117">
        <f>'Initial Client Information'!C70</f>
        <v>0</v>
      </c>
      <c r="D70" s="118">
        <f>'Initial Client Information'!D70</f>
        <v>0</v>
      </c>
      <c r="E70" s="130">
        <f>'Initial Client Information'!E70</f>
        <v>0</v>
      </c>
      <c r="F70" s="140"/>
      <c r="G70" s="136"/>
      <c r="H70" s="136"/>
      <c r="I70" s="142"/>
      <c r="J70" s="176">
        <f>'Discharge Information'!F70</f>
        <v>0</v>
      </c>
      <c r="K70" s="87"/>
    </row>
    <row r="71" spans="1:11" ht="60" customHeight="1" x14ac:dyDescent="0.25">
      <c r="A71" s="1">
        <f t="shared" si="0"/>
        <v>59</v>
      </c>
      <c r="B71" s="116">
        <f>'Initial Client Information'!B71</f>
        <v>0</v>
      </c>
      <c r="C71" s="117">
        <f>'Initial Client Information'!C71</f>
        <v>0</v>
      </c>
      <c r="D71" s="118">
        <f>'Initial Client Information'!D71</f>
        <v>0</v>
      </c>
      <c r="E71" s="130">
        <f>'Initial Client Information'!E71</f>
        <v>0</v>
      </c>
      <c r="F71" s="140"/>
      <c r="G71" s="136"/>
      <c r="H71" s="136"/>
      <c r="I71" s="142"/>
      <c r="J71" s="176">
        <f>'Discharge Information'!F71</f>
        <v>0</v>
      </c>
      <c r="K71" s="87"/>
    </row>
    <row r="72" spans="1:11" ht="60" customHeight="1" x14ac:dyDescent="0.25">
      <c r="A72" s="1">
        <f t="shared" si="0"/>
        <v>60</v>
      </c>
      <c r="B72" s="116">
        <f>'Initial Client Information'!B72</f>
        <v>0</v>
      </c>
      <c r="C72" s="117">
        <f>'Initial Client Information'!C72</f>
        <v>0</v>
      </c>
      <c r="D72" s="118">
        <f>'Initial Client Information'!D72</f>
        <v>0</v>
      </c>
      <c r="E72" s="130">
        <f>'Initial Client Information'!E72</f>
        <v>0</v>
      </c>
      <c r="F72" s="140"/>
      <c r="G72" s="136"/>
      <c r="H72" s="136"/>
      <c r="I72" s="142"/>
      <c r="J72" s="176">
        <f>'Discharge Information'!F72</f>
        <v>0</v>
      </c>
      <c r="K72" s="87"/>
    </row>
    <row r="73" spans="1:11" ht="60" customHeight="1" x14ac:dyDescent="0.25">
      <c r="A73" s="1">
        <f t="shared" si="0"/>
        <v>61</v>
      </c>
      <c r="B73" s="116">
        <f>'Initial Client Information'!B73</f>
        <v>0</v>
      </c>
      <c r="C73" s="117">
        <f>'Initial Client Information'!C73</f>
        <v>0</v>
      </c>
      <c r="D73" s="118">
        <f>'Initial Client Information'!D73</f>
        <v>0</v>
      </c>
      <c r="E73" s="130">
        <f>'Initial Client Information'!E73</f>
        <v>0</v>
      </c>
      <c r="F73" s="140"/>
      <c r="G73" s="136"/>
      <c r="H73" s="136"/>
      <c r="I73" s="142"/>
      <c r="J73" s="176">
        <f>'Discharge Information'!F73</f>
        <v>0</v>
      </c>
      <c r="K73" s="87"/>
    </row>
    <row r="74" spans="1:11" ht="60" customHeight="1" x14ac:dyDescent="0.25">
      <c r="A74" s="1">
        <f t="shared" si="0"/>
        <v>62</v>
      </c>
      <c r="B74" s="116">
        <f>'Initial Client Information'!B74</f>
        <v>0</v>
      </c>
      <c r="C74" s="117">
        <f>'Initial Client Information'!C74</f>
        <v>0</v>
      </c>
      <c r="D74" s="118">
        <f>'Initial Client Information'!D74</f>
        <v>0</v>
      </c>
      <c r="E74" s="130">
        <f>'Initial Client Information'!E74</f>
        <v>0</v>
      </c>
      <c r="F74" s="140"/>
      <c r="G74" s="136"/>
      <c r="H74" s="136"/>
      <c r="I74" s="142"/>
      <c r="J74" s="176">
        <f>'Discharge Information'!F74</f>
        <v>0</v>
      </c>
      <c r="K74" s="87"/>
    </row>
    <row r="75" spans="1:11" ht="60" customHeight="1" x14ac:dyDescent="0.25">
      <c r="A75" s="1">
        <f t="shared" si="0"/>
        <v>63</v>
      </c>
      <c r="B75" s="116">
        <f>'Initial Client Information'!B75</f>
        <v>0</v>
      </c>
      <c r="C75" s="117">
        <f>'Initial Client Information'!C75</f>
        <v>0</v>
      </c>
      <c r="D75" s="118">
        <f>'Initial Client Information'!D75</f>
        <v>0</v>
      </c>
      <c r="E75" s="130">
        <f>'Initial Client Information'!E75</f>
        <v>0</v>
      </c>
      <c r="F75" s="140"/>
      <c r="G75" s="136"/>
      <c r="H75" s="136"/>
      <c r="I75" s="142"/>
      <c r="J75" s="176">
        <f>'Discharge Information'!F75</f>
        <v>0</v>
      </c>
      <c r="K75" s="87"/>
    </row>
    <row r="76" spans="1:11" ht="60" customHeight="1" x14ac:dyDescent="0.25">
      <c r="A76" s="1">
        <f t="shared" si="0"/>
        <v>64</v>
      </c>
      <c r="B76" s="116">
        <f>'Initial Client Information'!B76</f>
        <v>0</v>
      </c>
      <c r="C76" s="117">
        <f>'Initial Client Information'!C76</f>
        <v>0</v>
      </c>
      <c r="D76" s="118">
        <f>'Initial Client Information'!D76</f>
        <v>0</v>
      </c>
      <c r="E76" s="130">
        <f>'Initial Client Information'!E76</f>
        <v>0</v>
      </c>
      <c r="F76" s="140"/>
      <c r="G76" s="136"/>
      <c r="H76" s="136"/>
      <c r="I76" s="142"/>
      <c r="J76" s="176">
        <f>'Discharge Information'!F76</f>
        <v>0</v>
      </c>
      <c r="K76" s="87"/>
    </row>
    <row r="77" spans="1:11" ht="60" customHeight="1" x14ac:dyDescent="0.25">
      <c r="A77" s="1">
        <f t="shared" si="0"/>
        <v>65</v>
      </c>
      <c r="B77" s="116">
        <f>'Initial Client Information'!B77</f>
        <v>0</v>
      </c>
      <c r="C77" s="117">
        <f>'Initial Client Information'!C77</f>
        <v>0</v>
      </c>
      <c r="D77" s="118">
        <f>'Initial Client Information'!D77</f>
        <v>0</v>
      </c>
      <c r="E77" s="130">
        <f>'Initial Client Information'!E77</f>
        <v>0</v>
      </c>
      <c r="F77" s="140"/>
      <c r="G77" s="136"/>
      <c r="H77" s="136"/>
      <c r="I77" s="142"/>
      <c r="J77" s="176">
        <f>'Discharge Information'!F77</f>
        <v>0</v>
      </c>
      <c r="K77" s="87"/>
    </row>
    <row r="78" spans="1:11" ht="60" customHeight="1" x14ac:dyDescent="0.25">
      <c r="A78" s="1">
        <f t="shared" ref="A78:A141" si="1">ROW(A66)</f>
        <v>66</v>
      </c>
      <c r="B78" s="116">
        <f>'Initial Client Information'!B78</f>
        <v>0</v>
      </c>
      <c r="C78" s="117">
        <f>'Initial Client Information'!C78</f>
        <v>0</v>
      </c>
      <c r="D78" s="118">
        <f>'Initial Client Information'!D78</f>
        <v>0</v>
      </c>
      <c r="E78" s="130">
        <f>'Initial Client Information'!E78</f>
        <v>0</v>
      </c>
      <c r="F78" s="140"/>
      <c r="G78" s="136"/>
      <c r="H78" s="136"/>
      <c r="I78" s="142"/>
      <c r="J78" s="176">
        <f>'Discharge Information'!F78</f>
        <v>0</v>
      </c>
      <c r="K78" s="87"/>
    </row>
    <row r="79" spans="1:11" ht="60" customHeight="1" x14ac:dyDescent="0.25">
      <c r="A79" s="1">
        <f t="shared" si="1"/>
        <v>67</v>
      </c>
      <c r="B79" s="116">
        <f>'Initial Client Information'!B79</f>
        <v>0</v>
      </c>
      <c r="C79" s="117">
        <f>'Initial Client Information'!C79</f>
        <v>0</v>
      </c>
      <c r="D79" s="118">
        <f>'Initial Client Information'!D79</f>
        <v>0</v>
      </c>
      <c r="E79" s="130">
        <f>'Initial Client Information'!E79</f>
        <v>0</v>
      </c>
      <c r="F79" s="140"/>
      <c r="G79" s="136"/>
      <c r="H79" s="136"/>
      <c r="I79" s="142"/>
      <c r="J79" s="176">
        <f>'Discharge Information'!F79</f>
        <v>0</v>
      </c>
      <c r="K79" s="87"/>
    </row>
    <row r="80" spans="1:11" ht="60" customHeight="1" x14ac:dyDescent="0.25">
      <c r="A80" s="1">
        <f t="shared" si="1"/>
        <v>68</v>
      </c>
      <c r="B80" s="116">
        <f>'Initial Client Information'!B80</f>
        <v>0</v>
      </c>
      <c r="C80" s="117">
        <f>'Initial Client Information'!C80</f>
        <v>0</v>
      </c>
      <c r="D80" s="118">
        <f>'Initial Client Information'!D80</f>
        <v>0</v>
      </c>
      <c r="E80" s="130">
        <f>'Initial Client Information'!E80</f>
        <v>0</v>
      </c>
      <c r="F80" s="140"/>
      <c r="G80" s="136"/>
      <c r="H80" s="136"/>
      <c r="I80" s="142"/>
      <c r="J80" s="176">
        <f>'Discharge Information'!F80</f>
        <v>0</v>
      </c>
      <c r="K80" s="87"/>
    </row>
    <row r="81" spans="1:11" ht="60" customHeight="1" x14ac:dyDescent="0.25">
      <c r="A81" s="1">
        <f t="shared" si="1"/>
        <v>69</v>
      </c>
      <c r="B81" s="116">
        <f>'Initial Client Information'!B81</f>
        <v>0</v>
      </c>
      <c r="C81" s="117">
        <f>'Initial Client Information'!C81</f>
        <v>0</v>
      </c>
      <c r="D81" s="118">
        <f>'Initial Client Information'!D81</f>
        <v>0</v>
      </c>
      <c r="E81" s="130">
        <f>'Initial Client Information'!E81</f>
        <v>0</v>
      </c>
      <c r="F81" s="140"/>
      <c r="G81" s="136"/>
      <c r="H81" s="136"/>
      <c r="I81" s="142"/>
      <c r="J81" s="176">
        <f>'Discharge Information'!F81</f>
        <v>0</v>
      </c>
      <c r="K81" s="87"/>
    </row>
    <row r="82" spans="1:11" ht="60" customHeight="1" x14ac:dyDescent="0.25">
      <c r="A82" s="1">
        <f t="shared" si="1"/>
        <v>70</v>
      </c>
      <c r="B82" s="116">
        <f>'Initial Client Information'!B82</f>
        <v>0</v>
      </c>
      <c r="C82" s="117">
        <f>'Initial Client Information'!C82</f>
        <v>0</v>
      </c>
      <c r="D82" s="118">
        <f>'Initial Client Information'!D82</f>
        <v>0</v>
      </c>
      <c r="E82" s="130">
        <f>'Initial Client Information'!E82</f>
        <v>0</v>
      </c>
      <c r="F82" s="140"/>
      <c r="G82" s="136"/>
      <c r="H82" s="136"/>
      <c r="I82" s="142"/>
      <c r="J82" s="176">
        <f>'Discharge Information'!F82</f>
        <v>0</v>
      </c>
      <c r="K82" s="87"/>
    </row>
    <row r="83" spans="1:11" ht="60" customHeight="1" x14ac:dyDescent="0.25">
      <c r="A83" s="1">
        <f t="shared" si="1"/>
        <v>71</v>
      </c>
      <c r="B83" s="116">
        <f>'Initial Client Information'!B83</f>
        <v>0</v>
      </c>
      <c r="C83" s="117">
        <f>'Initial Client Information'!C83</f>
        <v>0</v>
      </c>
      <c r="D83" s="118">
        <f>'Initial Client Information'!D83</f>
        <v>0</v>
      </c>
      <c r="E83" s="130">
        <f>'Initial Client Information'!E83</f>
        <v>0</v>
      </c>
      <c r="F83" s="140"/>
      <c r="G83" s="136"/>
      <c r="H83" s="136"/>
      <c r="I83" s="142"/>
      <c r="J83" s="176">
        <f>'Discharge Information'!F83</f>
        <v>0</v>
      </c>
      <c r="K83" s="87"/>
    </row>
    <row r="84" spans="1:11" ht="60" customHeight="1" x14ac:dyDescent="0.25">
      <c r="A84" s="1">
        <f t="shared" si="1"/>
        <v>72</v>
      </c>
      <c r="B84" s="116">
        <f>'Initial Client Information'!B84</f>
        <v>0</v>
      </c>
      <c r="C84" s="117">
        <f>'Initial Client Information'!C84</f>
        <v>0</v>
      </c>
      <c r="D84" s="118">
        <f>'Initial Client Information'!D84</f>
        <v>0</v>
      </c>
      <c r="E84" s="130">
        <f>'Initial Client Information'!E84</f>
        <v>0</v>
      </c>
      <c r="F84" s="140"/>
      <c r="G84" s="136"/>
      <c r="H84" s="136"/>
      <c r="I84" s="142"/>
      <c r="J84" s="176">
        <f>'Discharge Information'!F84</f>
        <v>0</v>
      </c>
      <c r="K84" s="87"/>
    </row>
    <row r="85" spans="1:11" ht="60" customHeight="1" x14ac:dyDescent="0.25">
      <c r="A85" s="1">
        <f t="shared" si="1"/>
        <v>73</v>
      </c>
      <c r="B85" s="116">
        <f>'Initial Client Information'!B85</f>
        <v>0</v>
      </c>
      <c r="C85" s="117">
        <f>'Initial Client Information'!C85</f>
        <v>0</v>
      </c>
      <c r="D85" s="118">
        <f>'Initial Client Information'!D85</f>
        <v>0</v>
      </c>
      <c r="E85" s="130">
        <f>'Initial Client Information'!E85</f>
        <v>0</v>
      </c>
      <c r="F85" s="140"/>
      <c r="G85" s="136"/>
      <c r="H85" s="136"/>
      <c r="I85" s="142"/>
      <c r="J85" s="176">
        <f>'Discharge Information'!F85</f>
        <v>0</v>
      </c>
      <c r="K85" s="87"/>
    </row>
    <row r="86" spans="1:11" ht="60" customHeight="1" x14ac:dyDescent="0.25">
      <c r="A86" s="1">
        <f t="shared" si="1"/>
        <v>74</v>
      </c>
      <c r="B86" s="116">
        <f>'Initial Client Information'!B86</f>
        <v>0</v>
      </c>
      <c r="C86" s="117">
        <f>'Initial Client Information'!C86</f>
        <v>0</v>
      </c>
      <c r="D86" s="118">
        <f>'Initial Client Information'!D86</f>
        <v>0</v>
      </c>
      <c r="E86" s="130">
        <f>'Initial Client Information'!E86</f>
        <v>0</v>
      </c>
      <c r="F86" s="140"/>
      <c r="G86" s="136"/>
      <c r="H86" s="136"/>
      <c r="I86" s="142"/>
      <c r="J86" s="176">
        <f>'Discharge Information'!F86</f>
        <v>0</v>
      </c>
      <c r="K86" s="87"/>
    </row>
    <row r="87" spans="1:11" ht="60" customHeight="1" x14ac:dyDescent="0.25">
      <c r="A87" s="1">
        <f t="shared" si="1"/>
        <v>75</v>
      </c>
      <c r="B87" s="116">
        <f>'Initial Client Information'!B87</f>
        <v>0</v>
      </c>
      <c r="C87" s="117">
        <f>'Initial Client Information'!C87</f>
        <v>0</v>
      </c>
      <c r="D87" s="118">
        <f>'Initial Client Information'!D87</f>
        <v>0</v>
      </c>
      <c r="E87" s="130">
        <f>'Initial Client Information'!E87</f>
        <v>0</v>
      </c>
      <c r="F87" s="140"/>
      <c r="G87" s="136"/>
      <c r="H87" s="136"/>
      <c r="I87" s="142"/>
      <c r="J87" s="176">
        <f>'Discharge Information'!F87</f>
        <v>0</v>
      </c>
      <c r="K87" s="87"/>
    </row>
    <row r="88" spans="1:11" ht="60" customHeight="1" x14ac:dyDescent="0.25">
      <c r="A88" s="1">
        <f t="shared" si="1"/>
        <v>76</v>
      </c>
      <c r="B88" s="116">
        <f>'Initial Client Information'!B88</f>
        <v>0</v>
      </c>
      <c r="C88" s="117">
        <f>'Initial Client Information'!C88</f>
        <v>0</v>
      </c>
      <c r="D88" s="118">
        <f>'Initial Client Information'!D88</f>
        <v>0</v>
      </c>
      <c r="E88" s="130">
        <f>'Initial Client Information'!E88</f>
        <v>0</v>
      </c>
      <c r="F88" s="140"/>
      <c r="G88" s="136"/>
      <c r="H88" s="136"/>
      <c r="I88" s="142"/>
      <c r="J88" s="176">
        <f>'Discharge Information'!F88</f>
        <v>0</v>
      </c>
      <c r="K88" s="87"/>
    </row>
    <row r="89" spans="1:11" ht="60" customHeight="1" x14ac:dyDescent="0.25">
      <c r="A89" s="1">
        <f t="shared" si="1"/>
        <v>77</v>
      </c>
      <c r="B89" s="116">
        <f>'Initial Client Information'!B89</f>
        <v>0</v>
      </c>
      <c r="C89" s="117">
        <f>'Initial Client Information'!C89</f>
        <v>0</v>
      </c>
      <c r="D89" s="118">
        <f>'Initial Client Information'!D89</f>
        <v>0</v>
      </c>
      <c r="E89" s="130">
        <f>'Initial Client Information'!E89</f>
        <v>0</v>
      </c>
      <c r="F89" s="140"/>
      <c r="G89" s="136"/>
      <c r="H89" s="136"/>
      <c r="I89" s="142"/>
      <c r="J89" s="176">
        <f>'Discharge Information'!F89</f>
        <v>0</v>
      </c>
      <c r="K89" s="87"/>
    </row>
    <row r="90" spans="1:11" ht="60" customHeight="1" x14ac:dyDescent="0.25">
      <c r="A90" s="1">
        <f t="shared" si="1"/>
        <v>78</v>
      </c>
      <c r="B90" s="116">
        <f>'Initial Client Information'!B90</f>
        <v>0</v>
      </c>
      <c r="C90" s="117">
        <f>'Initial Client Information'!C90</f>
        <v>0</v>
      </c>
      <c r="D90" s="118">
        <f>'Initial Client Information'!D90</f>
        <v>0</v>
      </c>
      <c r="E90" s="130">
        <f>'Initial Client Information'!E90</f>
        <v>0</v>
      </c>
      <c r="F90" s="140"/>
      <c r="G90" s="136"/>
      <c r="H90" s="136"/>
      <c r="I90" s="142"/>
      <c r="J90" s="176">
        <f>'Discharge Information'!F90</f>
        <v>0</v>
      </c>
      <c r="K90" s="87"/>
    </row>
    <row r="91" spans="1:11" ht="60" customHeight="1" x14ac:dyDescent="0.25">
      <c r="A91" s="1">
        <f t="shared" si="1"/>
        <v>79</v>
      </c>
      <c r="B91" s="116">
        <f>'Initial Client Information'!B91</f>
        <v>0</v>
      </c>
      <c r="C91" s="117">
        <f>'Initial Client Information'!C91</f>
        <v>0</v>
      </c>
      <c r="D91" s="118">
        <f>'Initial Client Information'!D91</f>
        <v>0</v>
      </c>
      <c r="E91" s="130">
        <f>'Initial Client Information'!E91</f>
        <v>0</v>
      </c>
      <c r="F91" s="140"/>
      <c r="G91" s="136"/>
      <c r="H91" s="136"/>
      <c r="I91" s="142"/>
      <c r="J91" s="176">
        <f>'Discharge Information'!F91</f>
        <v>0</v>
      </c>
      <c r="K91" s="87"/>
    </row>
    <row r="92" spans="1:11" ht="60" customHeight="1" x14ac:dyDescent="0.25">
      <c r="A92" s="1">
        <f t="shared" si="1"/>
        <v>80</v>
      </c>
      <c r="B92" s="116">
        <f>'Initial Client Information'!B92</f>
        <v>0</v>
      </c>
      <c r="C92" s="117">
        <f>'Initial Client Information'!C92</f>
        <v>0</v>
      </c>
      <c r="D92" s="118">
        <f>'Initial Client Information'!D92</f>
        <v>0</v>
      </c>
      <c r="E92" s="130">
        <f>'Initial Client Information'!E92</f>
        <v>0</v>
      </c>
      <c r="F92" s="140"/>
      <c r="G92" s="136"/>
      <c r="H92" s="136"/>
      <c r="I92" s="142"/>
      <c r="J92" s="176">
        <f>'Discharge Information'!F92</f>
        <v>0</v>
      </c>
      <c r="K92" s="87"/>
    </row>
    <row r="93" spans="1:11" ht="60" customHeight="1" x14ac:dyDescent="0.25">
      <c r="A93" s="1">
        <f t="shared" si="1"/>
        <v>81</v>
      </c>
      <c r="B93" s="116">
        <f>'Initial Client Information'!B93</f>
        <v>0</v>
      </c>
      <c r="C93" s="117">
        <f>'Initial Client Information'!C93</f>
        <v>0</v>
      </c>
      <c r="D93" s="118">
        <f>'Initial Client Information'!D93</f>
        <v>0</v>
      </c>
      <c r="E93" s="130">
        <f>'Initial Client Information'!E93</f>
        <v>0</v>
      </c>
      <c r="F93" s="140"/>
      <c r="G93" s="136"/>
      <c r="H93" s="136"/>
      <c r="I93" s="142"/>
      <c r="J93" s="176">
        <f>'Discharge Information'!F93</f>
        <v>0</v>
      </c>
      <c r="K93" s="87"/>
    </row>
    <row r="94" spans="1:11" ht="60" customHeight="1" x14ac:dyDescent="0.25">
      <c r="A94" s="1">
        <f t="shared" si="1"/>
        <v>82</v>
      </c>
      <c r="B94" s="116">
        <f>'Initial Client Information'!B94</f>
        <v>0</v>
      </c>
      <c r="C94" s="117">
        <f>'Initial Client Information'!C94</f>
        <v>0</v>
      </c>
      <c r="D94" s="118">
        <f>'Initial Client Information'!D94</f>
        <v>0</v>
      </c>
      <c r="E94" s="130">
        <f>'Initial Client Information'!E94</f>
        <v>0</v>
      </c>
      <c r="F94" s="140"/>
      <c r="G94" s="136"/>
      <c r="H94" s="136"/>
      <c r="I94" s="142"/>
      <c r="J94" s="176">
        <f>'Discharge Information'!F94</f>
        <v>0</v>
      </c>
      <c r="K94" s="87"/>
    </row>
    <row r="95" spans="1:11" ht="60" customHeight="1" x14ac:dyDescent="0.25">
      <c r="A95" s="1">
        <f t="shared" si="1"/>
        <v>83</v>
      </c>
      <c r="B95" s="116">
        <f>'Initial Client Information'!B95</f>
        <v>0</v>
      </c>
      <c r="C95" s="117">
        <f>'Initial Client Information'!C95</f>
        <v>0</v>
      </c>
      <c r="D95" s="118">
        <f>'Initial Client Information'!D95</f>
        <v>0</v>
      </c>
      <c r="E95" s="130">
        <f>'Initial Client Information'!E95</f>
        <v>0</v>
      </c>
      <c r="F95" s="140"/>
      <c r="G95" s="136"/>
      <c r="H95" s="136"/>
      <c r="I95" s="142"/>
      <c r="J95" s="176">
        <f>'Discharge Information'!F95</f>
        <v>0</v>
      </c>
      <c r="K95" s="87"/>
    </row>
    <row r="96" spans="1:11" ht="60" customHeight="1" x14ac:dyDescent="0.25">
      <c r="A96" s="1">
        <f t="shared" si="1"/>
        <v>84</v>
      </c>
      <c r="B96" s="116">
        <f>'Initial Client Information'!B96</f>
        <v>0</v>
      </c>
      <c r="C96" s="117">
        <f>'Initial Client Information'!C96</f>
        <v>0</v>
      </c>
      <c r="D96" s="118">
        <f>'Initial Client Information'!D96</f>
        <v>0</v>
      </c>
      <c r="E96" s="130">
        <f>'Initial Client Information'!E96</f>
        <v>0</v>
      </c>
      <c r="F96" s="140"/>
      <c r="G96" s="136"/>
      <c r="H96" s="136"/>
      <c r="I96" s="142"/>
      <c r="J96" s="176">
        <f>'Discharge Information'!F96</f>
        <v>0</v>
      </c>
      <c r="K96" s="87"/>
    </row>
    <row r="97" spans="1:11" ht="60" customHeight="1" x14ac:dyDescent="0.25">
      <c r="A97" s="1">
        <f t="shared" si="1"/>
        <v>85</v>
      </c>
      <c r="B97" s="116">
        <f>'Initial Client Information'!B97</f>
        <v>0</v>
      </c>
      <c r="C97" s="117">
        <f>'Initial Client Information'!C97</f>
        <v>0</v>
      </c>
      <c r="D97" s="118">
        <f>'Initial Client Information'!D97</f>
        <v>0</v>
      </c>
      <c r="E97" s="130">
        <f>'Initial Client Information'!E97</f>
        <v>0</v>
      </c>
      <c r="F97" s="140"/>
      <c r="G97" s="136"/>
      <c r="H97" s="136"/>
      <c r="I97" s="142"/>
      <c r="J97" s="176">
        <f>'Discharge Information'!F97</f>
        <v>0</v>
      </c>
      <c r="K97" s="87"/>
    </row>
    <row r="98" spans="1:11" ht="60" customHeight="1" x14ac:dyDescent="0.25">
      <c r="A98" s="1">
        <f t="shared" si="1"/>
        <v>86</v>
      </c>
      <c r="B98" s="116">
        <f>'Initial Client Information'!B98</f>
        <v>0</v>
      </c>
      <c r="C98" s="117">
        <f>'Initial Client Information'!C98</f>
        <v>0</v>
      </c>
      <c r="D98" s="118">
        <f>'Initial Client Information'!D98</f>
        <v>0</v>
      </c>
      <c r="E98" s="130">
        <f>'Initial Client Information'!E98</f>
        <v>0</v>
      </c>
      <c r="F98" s="140"/>
      <c r="G98" s="136"/>
      <c r="H98" s="136"/>
      <c r="I98" s="142"/>
      <c r="J98" s="176">
        <f>'Discharge Information'!F98</f>
        <v>0</v>
      </c>
      <c r="K98" s="87"/>
    </row>
    <row r="99" spans="1:11" ht="60" customHeight="1" x14ac:dyDescent="0.25">
      <c r="A99" s="1">
        <f t="shared" si="1"/>
        <v>87</v>
      </c>
      <c r="B99" s="116">
        <f>'Initial Client Information'!B99</f>
        <v>0</v>
      </c>
      <c r="C99" s="117">
        <f>'Initial Client Information'!C99</f>
        <v>0</v>
      </c>
      <c r="D99" s="118">
        <f>'Initial Client Information'!D99</f>
        <v>0</v>
      </c>
      <c r="E99" s="130">
        <f>'Initial Client Information'!E99</f>
        <v>0</v>
      </c>
      <c r="F99" s="140"/>
      <c r="G99" s="136"/>
      <c r="H99" s="136"/>
      <c r="I99" s="142"/>
      <c r="J99" s="176">
        <f>'Discharge Information'!F99</f>
        <v>0</v>
      </c>
      <c r="K99" s="87"/>
    </row>
    <row r="100" spans="1:11" ht="60" customHeight="1" x14ac:dyDescent="0.25">
      <c r="A100" s="1">
        <f t="shared" si="1"/>
        <v>88</v>
      </c>
      <c r="B100" s="116">
        <f>'Initial Client Information'!B100</f>
        <v>0</v>
      </c>
      <c r="C100" s="117">
        <f>'Initial Client Information'!C100</f>
        <v>0</v>
      </c>
      <c r="D100" s="118">
        <f>'Initial Client Information'!D100</f>
        <v>0</v>
      </c>
      <c r="E100" s="130">
        <f>'Initial Client Information'!E100</f>
        <v>0</v>
      </c>
      <c r="F100" s="140"/>
      <c r="G100" s="136"/>
      <c r="H100" s="136"/>
      <c r="I100" s="142"/>
      <c r="J100" s="176">
        <f>'Discharge Information'!F100</f>
        <v>0</v>
      </c>
      <c r="K100" s="87"/>
    </row>
    <row r="101" spans="1:11" ht="60" customHeight="1" x14ac:dyDescent="0.25">
      <c r="A101" s="1">
        <f t="shared" si="1"/>
        <v>89</v>
      </c>
      <c r="B101" s="116">
        <f>'Initial Client Information'!B101</f>
        <v>0</v>
      </c>
      <c r="C101" s="117">
        <f>'Initial Client Information'!C101</f>
        <v>0</v>
      </c>
      <c r="D101" s="118">
        <f>'Initial Client Information'!D101</f>
        <v>0</v>
      </c>
      <c r="E101" s="130">
        <f>'Initial Client Information'!E101</f>
        <v>0</v>
      </c>
      <c r="F101" s="140"/>
      <c r="G101" s="136"/>
      <c r="H101" s="136"/>
      <c r="I101" s="142"/>
      <c r="J101" s="176">
        <f>'Discharge Information'!F101</f>
        <v>0</v>
      </c>
      <c r="K101" s="87"/>
    </row>
    <row r="102" spans="1:11" ht="60" customHeight="1" x14ac:dyDescent="0.25">
      <c r="A102" s="1">
        <f t="shared" si="1"/>
        <v>90</v>
      </c>
      <c r="B102" s="116">
        <f>'Initial Client Information'!B102</f>
        <v>0</v>
      </c>
      <c r="C102" s="117">
        <f>'Initial Client Information'!C102</f>
        <v>0</v>
      </c>
      <c r="D102" s="118">
        <f>'Initial Client Information'!D102</f>
        <v>0</v>
      </c>
      <c r="E102" s="130">
        <f>'Initial Client Information'!E102</f>
        <v>0</v>
      </c>
      <c r="F102" s="140"/>
      <c r="G102" s="136"/>
      <c r="H102" s="136"/>
      <c r="I102" s="142"/>
      <c r="J102" s="176">
        <f>'Discharge Information'!F102</f>
        <v>0</v>
      </c>
      <c r="K102" s="87"/>
    </row>
    <row r="103" spans="1:11" ht="60" customHeight="1" x14ac:dyDescent="0.25">
      <c r="A103" s="1">
        <f t="shared" si="1"/>
        <v>91</v>
      </c>
      <c r="B103" s="116">
        <f>'Initial Client Information'!B103</f>
        <v>0</v>
      </c>
      <c r="C103" s="117">
        <f>'Initial Client Information'!C103</f>
        <v>0</v>
      </c>
      <c r="D103" s="118">
        <f>'Initial Client Information'!D103</f>
        <v>0</v>
      </c>
      <c r="E103" s="130">
        <f>'Initial Client Information'!E103</f>
        <v>0</v>
      </c>
      <c r="F103" s="140"/>
      <c r="G103" s="136"/>
      <c r="H103" s="136"/>
      <c r="I103" s="142"/>
      <c r="J103" s="176">
        <f>'Discharge Information'!F103</f>
        <v>0</v>
      </c>
      <c r="K103" s="87"/>
    </row>
    <row r="104" spans="1:11" ht="60" customHeight="1" x14ac:dyDescent="0.25">
      <c r="A104" s="1">
        <f t="shared" si="1"/>
        <v>92</v>
      </c>
      <c r="B104" s="116">
        <f>'Initial Client Information'!B104</f>
        <v>0</v>
      </c>
      <c r="C104" s="117">
        <f>'Initial Client Information'!C104</f>
        <v>0</v>
      </c>
      <c r="D104" s="118">
        <f>'Initial Client Information'!D104</f>
        <v>0</v>
      </c>
      <c r="E104" s="130">
        <f>'Initial Client Information'!E104</f>
        <v>0</v>
      </c>
      <c r="F104" s="140"/>
      <c r="G104" s="136"/>
      <c r="H104" s="136"/>
      <c r="I104" s="142"/>
      <c r="J104" s="176">
        <f>'Discharge Information'!F104</f>
        <v>0</v>
      </c>
      <c r="K104" s="87"/>
    </row>
    <row r="105" spans="1:11" ht="60" customHeight="1" x14ac:dyDescent="0.25">
      <c r="A105" s="1">
        <f t="shared" si="1"/>
        <v>93</v>
      </c>
      <c r="B105" s="116">
        <f>'Initial Client Information'!B105</f>
        <v>0</v>
      </c>
      <c r="C105" s="117">
        <f>'Initial Client Information'!C105</f>
        <v>0</v>
      </c>
      <c r="D105" s="118">
        <f>'Initial Client Information'!D105</f>
        <v>0</v>
      </c>
      <c r="E105" s="130">
        <f>'Initial Client Information'!E105</f>
        <v>0</v>
      </c>
      <c r="F105" s="140"/>
      <c r="G105" s="136"/>
      <c r="H105" s="136"/>
      <c r="I105" s="142"/>
      <c r="J105" s="176">
        <f>'Discharge Information'!F105</f>
        <v>0</v>
      </c>
      <c r="K105" s="87"/>
    </row>
    <row r="106" spans="1:11" ht="60" customHeight="1" x14ac:dyDescent="0.25">
      <c r="A106" s="1">
        <f t="shared" si="1"/>
        <v>94</v>
      </c>
      <c r="B106" s="116">
        <f>'Initial Client Information'!B106</f>
        <v>0</v>
      </c>
      <c r="C106" s="117">
        <f>'Initial Client Information'!C106</f>
        <v>0</v>
      </c>
      <c r="D106" s="118">
        <f>'Initial Client Information'!D106</f>
        <v>0</v>
      </c>
      <c r="E106" s="130">
        <f>'Initial Client Information'!E106</f>
        <v>0</v>
      </c>
      <c r="F106" s="140"/>
      <c r="G106" s="136"/>
      <c r="H106" s="136"/>
      <c r="I106" s="142"/>
      <c r="J106" s="176">
        <f>'Discharge Information'!F106</f>
        <v>0</v>
      </c>
      <c r="K106" s="87"/>
    </row>
    <row r="107" spans="1:11" ht="60" customHeight="1" x14ac:dyDescent="0.25">
      <c r="A107" s="1">
        <f t="shared" si="1"/>
        <v>95</v>
      </c>
      <c r="B107" s="116">
        <f>'Initial Client Information'!B107</f>
        <v>0</v>
      </c>
      <c r="C107" s="117">
        <f>'Initial Client Information'!C107</f>
        <v>0</v>
      </c>
      <c r="D107" s="118">
        <f>'Initial Client Information'!D107</f>
        <v>0</v>
      </c>
      <c r="E107" s="130">
        <f>'Initial Client Information'!E107</f>
        <v>0</v>
      </c>
      <c r="F107" s="140"/>
      <c r="G107" s="136"/>
      <c r="H107" s="136"/>
      <c r="I107" s="142"/>
      <c r="J107" s="176">
        <f>'Discharge Information'!F107</f>
        <v>0</v>
      </c>
      <c r="K107" s="87"/>
    </row>
    <row r="108" spans="1:11" ht="60" customHeight="1" x14ac:dyDescent="0.25">
      <c r="A108" s="1">
        <f t="shared" si="1"/>
        <v>96</v>
      </c>
      <c r="B108" s="116">
        <f>'Initial Client Information'!B108</f>
        <v>0</v>
      </c>
      <c r="C108" s="117">
        <f>'Initial Client Information'!C108</f>
        <v>0</v>
      </c>
      <c r="D108" s="118">
        <f>'Initial Client Information'!D108</f>
        <v>0</v>
      </c>
      <c r="E108" s="130">
        <f>'Initial Client Information'!E108</f>
        <v>0</v>
      </c>
      <c r="F108" s="140"/>
      <c r="G108" s="136"/>
      <c r="H108" s="136"/>
      <c r="I108" s="142"/>
      <c r="J108" s="176">
        <f>'Discharge Information'!F108</f>
        <v>0</v>
      </c>
      <c r="K108" s="87"/>
    </row>
    <row r="109" spans="1:11" ht="60" customHeight="1" x14ac:dyDescent="0.25">
      <c r="A109" s="1">
        <f t="shared" si="1"/>
        <v>97</v>
      </c>
      <c r="B109" s="116">
        <f>'Initial Client Information'!B109</f>
        <v>0</v>
      </c>
      <c r="C109" s="117">
        <f>'Initial Client Information'!C109</f>
        <v>0</v>
      </c>
      <c r="D109" s="118">
        <f>'Initial Client Information'!D109</f>
        <v>0</v>
      </c>
      <c r="E109" s="130">
        <f>'Initial Client Information'!E109</f>
        <v>0</v>
      </c>
      <c r="F109" s="140"/>
      <c r="G109" s="136"/>
      <c r="H109" s="136"/>
      <c r="I109" s="142"/>
      <c r="J109" s="176">
        <f>'Discharge Information'!F109</f>
        <v>0</v>
      </c>
      <c r="K109" s="87"/>
    </row>
    <row r="110" spans="1:11" ht="60" customHeight="1" x14ac:dyDescent="0.25">
      <c r="A110" s="1">
        <f t="shared" si="1"/>
        <v>98</v>
      </c>
      <c r="B110" s="116">
        <f>'Initial Client Information'!B110</f>
        <v>0</v>
      </c>
      <c r="C110" s="117">
        <f>'Initial Client Information'!C110</f>
        <v>0</v>
      </c>
      <c r="D110" s="118">
        <f>'Initial Client Information'!D110</f>
        <v>0</v>
      </c>
      <c r="E110" s="130">
        <f>'Initial Client Information'!E110</f>
        <v>0</v>
      </c>
      <c r="F110" s="140"/>
      <c r="G110" s="136"/>
      <c r="H110" s="136"/>
      <c r="I110" s="142"/>
      <c r="J110" s="176">
        <f>'Discharge Information'!F110</f>
        <v>0</v>
      </c>
      <c r="K110" s="87"/>
    </row>
    <row r="111" spans="1:11" ht="60" customHeight="1" x14ac:dyDescent="0.25">
      <c r="A111" s="1">
        <f t="shared" si="1"/>
        <v>99</v>
      </c>
      <c r="B111" s="116">
        <f>'Initial Client Information'!B111</f>
        <v>0</v>
      </c>
      <c r="C111" s="117">
        <f>'Initial Client Information'!C111</f>
        <v>0</v>
      </c>
      <c r="D111" s="118">
        <f>'Initial Client Information'!D111</f>
        <v>0</v>
      </c>
      <c r="E111" s="130">
        <f>'Initial Client Information'!E111</f>
        <v>0</v>
      </c>
      <c r="F111" s="140"/>
      <c r="G111" s="136"/>
      <c r="H111" s="136"/>
      <c r="I111" s="142"/>
      <c r="J111" s="176">
        <f>'Discharge Information'!F111</f>
        <v>0</v>
      </c>
      <c r="K111" s="87"/>
    </row>
    <row r="112" spans="1:11" ht="60" customHeight="1" x14ac:dyDescent="0.25">
      <c r="A112" s="1">
        <f t="shared" si="1"/>
        <v>100</v>
      </c>
      <c r="B112" s="116">
        <f>'Initial Client Information'!B112</f>
        <v>0</v>
      </c>
      <c r="C112" s="117">
        <f>'Initial Client Information'!C112</f>
        <v>0</v>
      </c>
      <c r="D112" s="118">
        <f>'Initial Client Information'!D112</f>
        <v>0</v>
      </c>
      <c r="E112" s="130">
        <f>'Initial Client Information'!E112</f>
        <v>0</v>
      </c>
      <c r="F112" s="140"/>
      <c r="G112" s="136"/>
      <c r="H112" s="136"/>
      <c r="I112" s="142"/>
      <c r="J112" s="176">
        <f>'Discharge Information'!F112</f>
        <v>0</v>
      </c>
      <c r="K112" s="87"/>
    </row>
    <row r="113" spans="1:11" ht="60" customHeight="1" x14ac:dyDescent="0.25">
      <c r="A113" s="1">
        <f t="shared" si="1"/>
        <v>101</v>
      </c>
      <c r="B113" s="116">
        <f>'Initial Client Information'!B113</f>
        <v>0</v>
      </c>
      <c r="C113" s="117">
        <f>'Initial Client Information'!C113</f>
        <v>0</v>
      </c>
      <c r="D113" s="118">
        <f>'Initial Client Information'!D113</f>
        <v>0</v>
      </c>
      <c r="E113" s="130">
        <f>'Initial Client Information'!E113</f>
        <v>0</v>
      </c>
      <c r="F113" s="140"/>
      <c r="G113" s="136"/>
      <c r="H113" s="136"/>
      <c r="I113" s="142"/>
      <c r="J113" s="176">
        <f>'Discharge Information'!F113</f>
        <v>0</v>
      </c>
      <c r="K113" s="87"/>
    </row>
    <row r="114" spans="1:11" ht="60" customHeight="1" x14ac:dyDescent="0.25">
      <c r="A114" s="1">
        <f t="shared" si="1"/>
        <v>102</v>
      </c>
      <c r="B114" s="116">
        <f>'Initial Client Information'!B114</f>
        <v>0</v>
      </c>
      <c r="C114" s="117">
        <f>'Initial Client Information'!C114</f>
        <v>0</v>
      </c>
      <c r="D114" s="118">
        <f>'Initial Client Information'!D114</f>
        <v>0</v>
      </c>
      <c r="E114" s="130">
        <f>'Initial Client Information'!E114</f>
        <v>0</v>
      </c>
      <c r="F114" s="140"/>
      <c r="G114" s="136"/>
      <c r="H114" s="136"/>
      <c r="I114" s="142"/>
      <c r="J114" s="176">
        <f>'Discharge Information'!F114</f>
        <v>0</v>
      </c>
      <c r="K114" s="87"/>
    </row>
    <row r="115" spans="1:11" ht="60" customHeight="1" x14ac:dyDescent="0.25">
      <c r="A115" s="1">
        <f t="shared" si="1"/>
        <v>103</v>
      </c>
      <c r="B115" s="116">
        <f>'Initial Client Information'!B115</f>
        <v>0</v>
      </c>
      <c r="C115" s="117">
        <f>'Initial Client Information'!C115</f>
        <v>0</v>
      </c>
      <c r="D115" s="118">
        <f>'Initial Client Information'!D115</f>
        <v>0</v>
      </c>
      <c r="E115" s="130">
        <f>'Initial Client Information'!E115</f>
        <v>0</v>
      </c>
      <c r="F115" s="140"/>
      <c r="G115" s="136"/>
      <c r="H115" s="136"/>
      <c r="I115" s="142"/>
      <c r="J115" s="176">
        <f>'Discharge Information'!F115</f>
        <v>0</v>
      </c>
      <c r="K115" s="87"/>
    </row>
    <row r="116" spans="1:11" ht="60" customHeight="1" x14ac:dyDescent="0.25">
      <c r="A116" s="1">
        <f t="shared" si="1"/>
        <v>104</v>
      </c>
      <c r="B116" s="116">
        <f>'Initial Client Information'!B116</f>
        <v>0</v>
      </c>
      <c r="C116" s="117">
        <f>'Initial Client Information'!C116</f>
        <v>0</v>
      </c>
      <c r="D116" s="118">
        <f>'Initial Client Information'!D116</f>
        <v>0</v>
      </c>
      <c r="E116" s="130">
        <f>'Initial Client Information'!E116</f>
        <v>0</v>
      </c>
      <c r="F116" s="140"/>
      <c r="G116" s="136"/>
      <c r="H116" s="136"/>
      <c r="I116" s="142"/>
      <c r="J116" s="176">
        <f>'Discharge Information'!F116</f>
        <v>0</v>
      </c>
      <c r="K116" s="87"/>
    </row>
    <row r="117" spans="1:11" ht="60" customHeight="1" x14ac:dyDescent="0.25">
      <c r="A117" s="1">
        <f t="shared" si="1"/>
        <v>105</v>
      </c>
      <c r="B117" s="116">
        <f>'Initial Client Information'!B117</f>
        <v>0</v>
      </c>
      <c r="C117" s="117">
        <f>'Initial Client Information'!C117</f>
        <v>0</v>
      </c>
      <c r="D117" s="118">
        <f>'Initial Client Information'!D117</f>
        <v>0</v>
      </c>
      <c r="E117" s="130">
        <f>'Initial Client Information'!E117</f>
        <v>0</v>
      </c>
      <c r="F117" s="140"/>
      <c r="G117" s="136"/>
      <c r="H117" s="136"/>
      <c r="I117" s="142"/>
      <c r="J117" s="176">
        <f>'Discharge Information'!F117</f>
        <v>0</v>
      </c>
      <c r="K117" s="87"/>
    </row>
    <row r="118" spans="1:11" ht="60" customHeight="1" x14ac:dyDescent="0.25">
      <c r="A118" s="1">
        <f t="shared" si="1"/>
        <v>106</v>
      </c>
      <c r="B118" s="116">
        <f>'Initial Client Information'!B118</f>
        <v>0</v>
      </c>
      <c r="C118" s="117">
        <f>'Initial Client Information'!C118</f>
        <v>0</v>
      </c>
      <c r="D118" s="118">
        <f>'Initial Client Information'!D118</f>
        <v>0</v>
      </c>
      <c r="E118" s="130">
        <f>'Initial Client Information'!E118</f>
        <v>0</v>
      </c>
      <c r="F118" s="140"/>
      <c r="G118" s="136"/>
      <c r="H118" s="136"/>
      <c r="I118" s="142"/>
      <c r="J118" s="176">
        <f>'Discharge Information'!F118</f>
        <v>0</v>
      </c>
      <c r="K118" s="87"/>
    </row>
    <row r="119" spans="1:11" ht="60" customHeight="1" x14ac:dyDescent="0.25">
      <c r="A119" s="1">
        <f t="shared" si="1"/>
        <v>107</v>
      </c>
      <c r="B119" s="116">
        <f>'Initial Client Information'!B119</f>
        <v>0</v>
      </c>
      <c r="C119" s="117">
        <f>'Initial Client Information'!C119</f>
        <v>0</v>
      </c>
      <c r="D119" s="118">
        <f>'Initial Client Information'!D119</f>
        <v>0</v>
      </c>
      <c r="E119" s="130">
        <f>'Initial Client Information'!E119</f>
        <v>0</v>
      </c>
      <c r="F119" s="140"/>
      <c r="G119" s="136"/>
      <c r="H119" s="136"/>
      <c r="I119" s="142"/>
      <c r="J119" s="176">
        <f>'Discharge Information'!F119</f>
        <v>0</v>
      </c>
      <c r="K119" s="87"/>
    </row>
    <row r="120" spans="1:11" ht="60" customHeight="1" x14ac:dyDescent="0.25">
      <c r="A120" s="1">
        <f t="shared" si="1"/>
        <v>108</v>
      </c>
      <c r="B120" s="116">
        <f>'Initial Client Information'!B120</f>
        <v>0</v>
      </c>
      <c r="C120" s="117">
        <f>'Initial Client Information'!C120</f>
        <v>0</v>
      </c>
      <c r="D120" s="118">
        <f>'Initial Client Information'!D120</f>
        <v>0</v>
      </c>
      <c r="E120" s="130">
        <f>'Initial Client Information'!E120</f>
        <v>0</v>
      </c>
      <c r="F120" s="140"/>
      <c r="G120" s="136"/>
      <c r="H120" s="136"/>
      <c r="I120" s="142"/>
      <c r="J120" s="176">
        <f>'Discharge Information'!F120</f>
        <v>0</v>
      </c>
      <c r="K120" s="87"/>
    </row>
    <row r="121" spans="1:11" ht="60" customHeight="1" x14ac:dyDescent="0.25">
      <c r="A121" s="1">
        <f t="shared" si="1"/>
        <v>109</v>
      </c>
      <c r="B121" s="116">
        <f>'Initial Client Information'!B121</f>
        <v>0</v>
      </c>
      <c r="C121" s="117">
        <f>'Initial Client Information'!C121</f>
        <v>0</v>
      </c>
      <c r="D121" s="118">
        <f>'Initial Client Information'!D121</f>
        <v>0</v>
      </c>
      <c r="E121" s="130">
        <f>'Initial Client Information'!E121</f>
        <v>0</v>
      </c>
      <c r="F121" s="140"/>
      <c r="G121" s="136"/>
      <c r="H121" s="136"/>
      <c r="I121" s="142"/>
      <c r="J121" s="176">
        <f>'Discharge Information'!F121</f>
        <v>0</v>
      </c>
      <c r="K121" s="87"/>
    </row>
    <row r="122" spans="1:11" ht="60" customHeight="1" x14ac:dyDescent="0.25">
      <c r="A122" s="1">
        <f t="shared" si="1"/>
        <v>110</v>
      </c>
      <c r="B122" s="116">
        <f>'Initial Client Information'!B122</f>
        <v>0</v>
      </c>
      <c r="C122" s="117">
        <f>'Initial Client Information'!C122</f>
        <v>0</v>
      </c>
      <c r="D122" s="118">
        <f>'Initial Client Information'!D122</f>
        <v>0</v>
      </c>
      <c r="E122" s="130">
        <f>'Initial Client Information'!E122</f>
        <v>0</v>
      </c>
      <c r="F122" s="140"/>
      <c r="G122" s="136"/>
      <c r="H122" s="136"/>
      <c r="I122" s="142"/>
      <c r="J122" s="176">
        <f>'Discharge Information'!F122</f>
        <v>0</v>
      </c>
      <c r="K122" s="87"/>
    </row>
    <row r="123" spans="1:11" ht="60" customHeight="1" x14ac:dyDescent="0.25">
      <c r="A123" s="1">
        <f t="shared" si="1"/>
        <v>111</v>
      </c>
      <c r="B123" s="116">
        <f>'Initial Client Information'!B123</f>
        <v>0</v>
      </c>
      <c r="C123" s="117">
        <f>'Initial Client Information'!C123</f>
        <v>0</v>
      </c>
      <c r="D123" s="118">
        <f>'Initial Client Information'!D123</f>
        <v>0</v>
      </c>
      <c r="E123" s="130">
        <f>'Initial Client Information'!E123</f>
        <v>0</v>
      </c>
      <c r="F123" s="140"/>
      <c r="G123" s="136"/>
      <c r="H123" s="136"/>
      <c r="I123" s="142"/>
      <c r="J123" s="176">
        <f>'Discharge Information'!F123</f>
        <v>0</v>
      </c>
      <c r="K123" s="87"/>
    </row>
    <row r="124" spans="1:11" ht="60" customHeight="1" x14ac:dyDescent="0.25">
      <c r="A124" s="1">
        <f t="shared" si="1"/>
        <v>112</v>
      </c>
      <c r="B124" s="116">
        <f>'Initial Client Information'!B124</f>
        <v>0</v>
      </c>
      <c r="C124" s="117">
        <f>'Initial Client Information'!C124</f>
        <v>0</v>
      </c>
      <c r="D124" s="118">
        <f>'Initial Client Information'!D124</f>
        <v>0</v>
      </c>
      <c r="E124" s="130">
        <f>'Initial Client Information'!E124</f>
        <v>0</v>
      </c>
      <c r="F124" s="140"/>
      <c r="G124" s="136"/>
      <c r="H124" s="136"/>
      <c r="I124" s="142"/>
      <c r="J124" s="176">
        <f>'Discharge Information'!F124</f>
        <v>0</v>
      </c>
      <c r="K124" s="87"/>
    </row>
    <row r="125" spans="1:11" ht="60" customHeight="1" x14ac:dyDescent="0.25">
      <c r="A125" s="1">
        <f t="shared" si="1"/>
        <v>113</v>
      </c>
      <c r="B125" s="116">
        <f>'Initial Client Information'!B125</f>
        <v>0</v>
      </c>
      <c r="C125" s="117">
        <f>'Initial Client Information'!C125</f>
        <v>0</v>
      </c>
      <c r="D125" s="118">
        <f>'Initial Client Information'!D125</f>
        <v>0</v>
      </c>
      <c r="E125" s="130">
        <f>'Initial Client Information'!E125</f>
        <v>0</v>
      </c>
      <c r="F125" s="140"/>
      <c r="G125" s="136"/>
      <c r="H125" s="136"/>
      <c r="I125" s="142"/>
      <c r="J125" s="176">
        <f>'Discharge Information'!F125</f>
        <v>0</v>
      </c>
      <c r="K125" s="87"/>
    </row>
    <row r="126" spans="1:11" ht="60" customHeight="1" x14ac:dyDescent="0.25">
      <c r="A126" s="1">
        <f t="shared" si="1"/>
        <v>114</v>
      </c>
      <c r="B126" s="116">
        <f>'Initial Client Information'!B126</f>
        <v>0</v>
      </c>
      <c r="C126" s="117">
        <f>'Initial Client Information'!C126</f>
        <v>0</v>
      </c>
      <c r="D126" s="118">
        <f>'Initial Client Information'!D126</f>
        <v>0</v>
      </c>
      <c r="E126" s="130">
        <f>'Initial Client Information'!E126</f>
        <v>0</v>
      </c>
      <c r="F126" s="140"/>
      <c r="G126" s="136"/>
      <c r="H126" s="136"/>
      <c r="I126" s="142"/>
      <c r="J126" s="176">
        <f>'Discharge Information'!F126</f>
        <v>0</v>
      </c>
      <c r="K126" s="87"/>
    </row>
    <row r="127" spans="1:11" ht="60" customHeight="1" x14ac:dyDescent="0.25">
      <c r="A127" s="1">
        <f t="shared" si="1"/>
        <v>115</v>
      </c>
      <c r="B127" s="116">
        <f>'Initial Client Information'!B127</f>
        <v>0</v>
      </c>
      <c r="C127" s="117">
        <f>'Initial Client Information'!C127</f>
        <v>0</v>
      </c>
      <c r="D127" s="118">
        <f>'Initial Client Information'!D127</f>
        <v>0</v>
      </c>
      <c r="E127" s="130">
        <f>'Initial Client Information'!E127</f>
        <v>0</v>
      </c>
      <c r="F127" s="140"/>
      <c r="G127" s="136"/>
      <c r="H127" s="136"/>
      <c r="I127" s="142"/>
      <c r="J127" s="176">
        <f>'Discharge Information'!F127</f>
        <v>0</v>
      </c>
      <c r="K127" s="87"/>
    </row>
    <row r="128" spans="1:11" ht="60" customHeight="1" x14ac:dyDescent="0.25">
      <c r="A128" s="1">
        <f t="shared" si="1"/>
        <v>116</v>
      </c>
      <c r="B128" s="116">
        <f>'Initial Client Information'!B128</f>
        <v>0</v>
      </c>
      <c r="C128" s="117">
        <f>'Initial Client Information'!C128</f>
        <v>0</v>
      </c>
      <c r="D128" s="118">
        <f>'Initial Client Information'!D128</f>
        <v>0</v>
      </c>
      <c r="E128" s="130">
        <f>'Initial Client Information'!E128</f>
        <v>0</v>
      </c>
      <c r="F128" s="140"/>
      <c r="G128" s="136"/>
      <c r="H128" s="136"/>
      <c r="I128" s="142"/>
      <c r="J128" s="176">
        <f>'Discharge Information'!F128</f>
        <v>0</v>
      </c>
      <c r="K128" s="87"/>
    </row>
    <row r="129" spans="1:11" ht="60" customHeight="1" x14ac:dyDescent="0.25">
      <c r="A129" s="1">
        <f t="shared" si="1"/>
        <v>117</v>
      </c>
      <c r="B129" s="116">
        <f>'Initial Client Information'!B129</f>
        <v>0</v>
      </c>
      <c r="C129" s="117">
        <f>'Initial Client Information'!C129</f>
        <v>0</v>
      </c>
      <c r="D129" s="118">
        <f>'Initial Client Information'!D129</f>
        <v>0</v>
      </c>
      <c r="E129" s="130">
        <f>'Initial Client Information'!E129</f>
        <v>0</v>
      </c>
      <c r="F129" s="140"/>
      <c r="G129" s="136"/>
      <c r="H129" s="136"/>
      <c r="I129" s="142"/>
      <c r="J129" s="176">
        <f>'Discharge Information'!F129</f>
        <v>0</v>
      </c>
      <c r="K129" s="87"/>
    </row>
    <row r="130" spans="1:11" ht="60" customHeight="1" x14ac:dyDescent="0.25">
      <c r="A130" s="1">
        <f t="shared" si="1"/>
        <v>118</v>
      </c>
      <c r="B130" s="116">
        <f>'Initial Client Information'!B130</f>
        <v>0</v>
      </c>
      <c r="C130" s="117">
        <f>'Initial Client Information'!C130</f>
        <v>0</v>
      </c>
      <c r="D130" s="118">
        <f>'Initial Client Information'!D130</f>
        <v>0</v>
      </c>
      <c r="E130" s="130">
        <f>'Initial Client Information'!E130</f>
        <v>0</v>
      </c>
      <c r="F130" s="140"/>
      <c r="G130" s="136"/>
      <c r="H130" s="136"/>
      <c r="I130" s="142"/>
      <c r="J130" s="176">
        <f>'Discharge Information'!F130</f>
        <v>0</v>
      </c>
      <c r="K130" s="87"/>
    </row>
    <row r="131" spans="1:11" ht="60" customHeight="1" x14ac:dyDescent="0.25">
      <c r="A131" s="1">
        <f t="shared" si="1"/>
        <v>119</v>
      </c>
      <c r="B131" s="116">
        <f>'Initial Client Information'!B131</f>
        <v>0</v>
      </c>
      <c r="C131" s="117">
        <f>'Initial Client Information'!C131</f>
        <v>0</v>
      </c>
      <c r="D131" s="118">
        <f>'Initial Client Information'!D131</f>
        <v>0</v>
      </c>
      <c r="E131" s="130">
        <f>'Initial Client Information'!E131</f>
        <v>0</v>
      </c>
      <c r="F131" s="140"/>
      <c r="G131" s="136"/>
      <c r="H131" s="136"/>
      <c r="I131" s="142"/>
      <c r="J131" s="176">
        <f>'Discharge Information'!F131</f>
        <v>0</v>
      </c>
      <c r="K131" s="87"/>
    </row>
    <row r="132" spans="1:11" ht="60" customHeight="1" x14ac:dyDescent="0.25">
      <c r="A132" s="1">
        <f t="shared" si="1"/>
        <v>120</v>
      </c>
      <c r="B132" s="116">
        <f>'Initial Client Information'!B132</f>
        <v>0</v>
      </c>
      <c r="C132" s="117">
        <f>'Initial Client Information'!C132</f>
        <v>0</v>
      </c>
      <c r="D132" s="118">
        <f>'Initial Client Information'!D132</f>
        <v>0</v>
      </c>
      <c r="E132" s="130">
        <f>'Initial Client Information'!E132</f>
        <v>0</v>
      </c>
      <c r="F132" s="140"/>
      <c r="G132" s="136"/>
      <c r="H132" s="136"/>
      <c r="I132" s="142"/>
      <c r="J132" s="176">
        <f>'Discharge Information'!F132</f>
        <v>0</v>
      </c>
      <c r="K132" s="87"/>
    </row>
    <row r="133" spans="1:11" ht="60" customHeight="1" x14ac:dyDescent="0.25">
      <c r="A133" s="1">
        <f t="shared" si="1"/>
        <v>121</v>
      </c>
      <c r="B133" s="116">
        <f>'Initial Client Information'!B133</f>
        <v>0</v>
      </c>
      <c r="C133" s="117">
        <f>'Initial Client Information'!C133</f>
        <v>0</v>
      </c>
      <c r="D133" s="118">
        <f>'Initial Client Information'!D133</f>
        <v>0</v>
      </c>
      <c r="E133" s="130">
        <f>'Initial Client Information'!E133</f>
        <v>0</v>
      </c>
      <c r="F133" s="140"/>
      <c r="G133" s="136"/>
      <c r="H133" s="136"/>
      <c r="I133" s="142"/>
      <c r="J133" s="176">
        <f>'Discharge Information'!F133</f>
        <v>0</v>
      </c>
      <c r="K133" s="87"/>
    </row>
    <row r="134" spans="1:11" ht="60" customHeight="1" x14ac:dyDescent="0.25">
      <c r="A134" s="1">
        <f t="shared" si="1"/>
        <v>122</v>
      </c>
      <c r="B134" s="116">
        <f>'Initial Client Information'!B134</f>
        <v>0</v>
      </c>
      <c r="C134" s="117">
        <f>'Initial Client Information'!C134</f>
        <v>0</v>
      </c>
      <c r="D134" s="118">
        <f>'Initial Client Information'!D134</f>
        <v>0</v>
      </c>
      <c r="E134" s="130">
        <f>'Initial Client Information'!E134</f>
        <v>0</v>
      </c>
      <c r="F134" s="140"/>
      <c r="G134" s="136"/>
      <c r="H134" s="136"/>
      <c r="I134" s="142"/>
      <c r="J134" s="176">
        <f>'Discharge Information'!F134</f>
        <v>0</v>
      </c>
      <c r="K134" s="87"/>
    </row>
    <row r="135" spans="1:11" ht="60" customHeight="1" x14ac:dyDescent="0.25">
      <c r="A135" s="1">
        <f t="shared" si="1"/>
        <v>123</v>
      </c>
      <c r="B135" s="116">
        <f>'Initial Client Information'!B135</f>
        <v>0</v>
      </c>
      <c r="C135" s="117">
        <f>'Initial Client Information'!C135</f>
        <v>0</v>
      </c>
      <c r="D135" s="118">
        <f>'Initial Client Information'!D135</f>
        <v>0</v>
      </c>
      <c r="E135" s="130">
        <f>'Initial Client Information'!E135</f>
        <v>0</v>
      </c>
      <c r="F135" s="140"/>
      <c r="G135" s="136"/>
      <c r="H135" s="136"/>
      <c r="I135" s="142"/>
      <c r="J135" s="176">
        <f>'Discharge Information'!F135</f>
        <v>0</v>
      </c>
      <c r="K135" s="87"/>
    </row>
    <row r="136" spans="1:11" ht="60" customHeight="1" x14ac:dyDescent="0.25">
      <c r="A136" s="1">
        <f t="shared" si="1"/>
        <v>124</v>
      </c>
      <c r="B136" s="116">
        <f>'Initial Client Information'!B136</f>
        <v>0</v>
      </c>
      <c r="C136" s="117">
        <f>'Initial Client Information'!C136</f>
        <v>0</v>
      </c>
      <c r="D136" s="118">
        <f>'Initial Client Information'!D136</f>
        <v>0</v>
      </c>
      <c r="E136" s="130">
        <f>'Initial Client Information'!E136</f>
        <v>0</v>
      </c>
      <c r="F136" s="140"/>
      <c r="G136" s="136"/>
      <c r="H136" s="136"/>
      <c r="I136" s="142"/>
      <c r="J136" s="176">
        <f>'Discharge Information'!F136</f>
        <v>0</v>
      </c>
      <c r="K136" s="87"/>
    </row>
    <row r="137" spans="1:11" ht="60" customHeight="1" x14ac:dyDescent="0.25">
      <c r="A137" s="1">
        <f t="shared" si="1"/>
        <v>125</v>
      </c>
      <c r="B137" s="116">
        <f>'Initial Client Information'!B137</f>
        <v>0</v>
      </c>
      <c r="C137" s="117">
        <f>'Initial Client Information'!C137</f>
        <v>0</v>
      </c>
      <c r="D137" s="118">
        <f>'Initial Client Information'!D137</f>
        <v>0</v>
      </c>
      <c r="E137" s="130">
        <f>'Initial Client Information'!E137</f>
        <v>0</v>
      </c>
      <c r="F137" s="140"/>
      <c r="G137" s="136"/>
      <c r="H137" s="136"/>
      <c r="I137" s="142"/>
      <c r="J137" s="176">
        <f>'Discharge Information'!F137</f>
        <v>0</v>
      </c>
      <c r="K137" s="87"/>
    </row>
    <row r="138" spans="1:11" ht="60" customHeight="1" x14ac:dyDescent="0.25">
      <c r="A138" s="1">
        <f t="shared" si="1"/>
        <v>126</v>
      </c>
      <c r="B138" s="116">
        <f>'Initial Client Information'!B138</f>
        <v>0</v>
      </c>
      <c r="C138" s="117">
        <f>'Initial Client Information'!C138</f>
        <v>0</v>
      </c>
      <c r="D138" s="118">
        <f>'Initial Client Information'!D138</f>
        <v>0</v>
      </c>
      <c r="E138" s="130">
        <f>'Initial Client Information'!E138</f>
        <v>0</v>
      </c>
      <c r="F138" s="140"/>
      <c r="G138" s="136"/>
      <c r="H138" s="136"/>
      <c r="I138" s="142"/>
      <c r="J138" s="176">
        <f>'Discharge Information'!F138</f>
        <v>0</v>
      </c>
      <c r="K138" s="87"/>
    </row>
    <row r="139" spans="1:11" ht="60" customHeight="1" x14ac:dyDescent="0.25">
      <c r="A139" s="1">
        <f t="shared" si="1"/>
        <v>127</v>
      </c>
      <c r="B139" s="116">
        <f>'Initial Client Information'!B139</f>
        <v>0</v>
      </c>
      <c r="C139" s="117">
        <f>'Initial Client Information'!C139</f>
        <v>0</v>
      </c>
      <c r="D139" s="118">
        <f>'Initial Client Information'!D139</f>
        <v>0</v>
      </c>
      <c r="E139" s="130">
        <f>'Initial Client Information'!E139</f>
        <v>0</v>
      </c>
      <c r="F139" s="140"/>
      <c r="G139" s="136"/>
      <c r="H139" s="136"/>
      <c r="I139" s="142"/>
      <c r="J139" s="176">
        <f>'Discharge Information'!F139</f>
        <v>0</v>
      </c>
      <c r="K139" s="87"/>
    </row>
    <row r="140" spans="1:11" ht="60" customHeight="1" x14ac:dyDescent="0.25">
      <c r="A140" s="1">
        <f t="shared" si="1"/>
        <v>128</v>
      </c>
      <c r="B140" s="116">
        <f>'Initial Client Information'!B140</f>
        <v>0</v>
      </c>
      <c r="C140" s="117">
        <f>'Initial Client Information'!C140</f>
        <v>0</v>
      </c>
      <c r="D140" s="118">
        <f>'Initial Client Information'!D140</f>
        <v>0</v>
      </c>
      <c r="E140" s="130">
        <f>'Initial Client Information'!E140</f>
        <v>0</v>
      </c>
      <c r="F140" s="140"/>
      <c r="G140" s="136"/>
      <c r="H140" s="136"/>
      <c r="I140" s="142"/>
      <c r="J140" s="176">
        <f>'Discharge Information'!F140</f>
        <v>0</v>
      </c>
      <c r="K140" s="87"/>
    </row>
    <row r="141" spans="1:11" ht="60" customHeight="1" x14ac:dyDescent="0.25">
      <c r="A141" s="1">
        <f t="shared" si="1"/>
        <v>129</v>
      </c>
      <c r="B141" s="116">
        <f>'Initial Client Information'!B141</f>
        <v>0</v>
      </c>
      <c r="C141" s="117">
        <f>'Initial Client Information'!C141</f>
        <v>0</v>
      </c>
      <c r="D141" s="118">
        <f>'Initial Client Information'!D141</f>
        <v>0</v>
      </c>
      <c r="E141" s="130">
        <f>'Initial Client Information'!E141</f>
        <v>0</v>
      </c>
      <c r="F141" s="140"/>
      <c r="G141" s="136"/>
      <c r="H141" s="136"/>
      <c r="I141" s="142"/>
      <c r="J141" s="176">
        <f>'Discharge Information'!F141</f>
        <v>0</v>
      </c>
      <c r="K141" s="87"/>
    </row>
    <row r="142" spans="1:11" ht="60" customHeight="1" x14ac:dyDescent="0.25">
      <c r="A142" s="1">
        <f t="shared" ref="A142:A205" si="2">ROW(A130)</f>
        <v>130</v>
      </c>
      <c r="B142" s="116">
        <f>'Initial Client Information'!B142</f>
        <v>0</v>
      </c>
      <c r="C142" s="117">
        <f>'Initial Client Information'!C142</f>
        <v>0</v>
      </c>
      <c r="D142" s="118">
        <f>'Initial Client Information'!D142</f>
        <v>0</v>
      </c>
      <c r="E142" s="130">
        <f>'Initial Client Information'!E142</f>
        <v>0</v>
      </c>
      <c r="F142" s="140"/>
      <c r="G142" s="136"/>
      <c r="H142" s="136"/>
      <c r="I142" s="142"/>
      <c r="J142" s="176">
        <f>'Discharge Information'!F142</f>
        <v>0</v>
      </c>
      <c r="K142" s="87"/>
    </row>
    <row r="143" spans="1:11" ht="60" customHeight="1" x14ac:dyDescent="0.25">
      <c r="A143" s="1">
        <f t="shared" si="2"/>
        <v>131</v>
      </c>
      <c r="B143" s="116">
        <f>'Initial Client Information'!B143</f>
        <v>0</v>
      </c>
      <c r="C143" s="117">
        <f>'Initial Client Information'!C143</f>
        <v>0</v>
      </c>
      <c r="D143" s="118">
        <f>'Initial Client Information'!D143</f>
        <v>0</v>
      </c>
      <c r="E143" s="130">
        <f>'Initial Client Information'!E143</f>
        <v>0</v>
      </c>
      <c r="F143" s="140"/>
      <c r="G143" s="136"/>
      <c r="H143" s="136"/>
      <c r="I143" s="142"/>
      <c r="J143" s="176">
        <f>'Discharge Information'!F143</f>
        <v>0</v>
      </c>
      <c r="K143" s="87"/>
    </row>
    <row r="144" spans="1:11" ht="60" customHeight="1" x14ac:dyDescent="0.25">
      <c r="A144" s="1">
        <f t="shared" si="2"/>
        <v>132</v>
      </c>
      <c r="B144" s="116">
        <f>'Initial Client Information'!B144</f>
        <v>0</v>
      </c>
      <c r="C144" s="117">
        <f>'Initial Client Information'!C144</f>
        <v>0</v>
      </c>
      <c r="D144" s="118">
        <f>'Initial Client Information'!D144</f>
        <v>0</v>
      </c>
      <c r="E144" s="130">
        <f>'Initial Client Information'!E144</f>
        <v>0</v>
      </c>
      <c r="F144" s="140"/>
      <c r="G144" s="136"/>
      <c r="H144" s="136"/>
      <c r="I144" s="142"/>
      <c r="J144" s="176">
        <f>'Discharge Information'!F144</f>
        <v>0</v>
      </c>
      <c r="K144" s="87"/>
    </row>
    <row r="145" spans="1:11" ht="60" customHeight="1" x14ac:dyDescent="0.25">
      <c r="A145" s="1">
        <f t="shared" si="2"/>
        <v>133</v>
      </c>
      <c r="B145" s="116">
        <f>'Initial Client Information'!B145</f>
        <v>0</v>
      </c>
      <c r="C145" s="117">
        <f>'Initial Client Information'!C145</f>
        <v>0</v>
      </c>
      <c r="D145" s="118">
        <f>'Initial Client Information'!D145</f>
        <v>0</v>
      </c>
      <c r="E145" s="130">
        <f>'Initial Client Information'!E145</f>
        <v>0</v>
      </c>
      <c r="F145" s="140"/>
      <c r="G145" s="136"/>
      <c r="H145" s="136"/>
      <c r="I145" s="142"/>
      <c r="J145" s="176">
        <f>'Discharge Information'!F145</f>
        <v>0</v>
      </c>
      <c r="K145" s="87"/>
    </row>
    <row r="146" spans="1:11" ht="60" customHeight="1" x14ac:dyDescent="0.25">
      <c r="A146" s="1">
        <f t="shared" si="2"/>
        <v>134</v>
      </c>
      <c r="B146" s="116">
        <f>'Initial Client Information'!B146</f>
        <v>0</v>
      </c>
      <c r="C146" s="117">
        <f>'Initial Client Information'!C146</f>
        <v>0</v>
      </c>
      <c r="D146" s="118">
        <f>'Initial Client Information'!D146</f>
        <v>0</v>
      </c>
      <c r="E146" s="130">
        <f>'Initial Client Information'!E146</f>
        <v>0</v>
      </c>
      <c r="F146" s="140"/>
      <c r="G146" s="136"/>
      <c r="H146" s="136"/>
      <c r="I146" s="142"/>
      <c r="J146" s="176">
        <f>'Discharge Information'!F146</f>
        <v>0</v>
      </c>
      <c r="K146" s="87"/>
    </row>
    <row r="147" spans="1:11" ht="60" customHeight="1" x14ac:dyDescent="0.25">
      <c r="A147" s="1">
        <f t="shared" si="2"/>
        <v>135</v>
      </c>
      <c r="B147" s="116">
        <f>'Initial Client Information'!B147</f>
        <v>0</v>
      </c>
      <c r="C147" s="117">
        <f>'Initial Client Information'!C147</f>
        <v>0</v>
      </c>
      <c r="D147" s="118">
        <f>'Initial Client Information'!D147</f>
        <v>0</v>
      </c>
      <c r="E147" s="130">
        <f>'Initial Client Information'!E147</f>
        <v>0</v>
      </c>
      <c r="F147" s="140"/>
      <c r="G147" s="136"/>
      <c r="H147" s="136"/>
      <c r="I147" s="142"/>
      <c r="J147" s="176">
        <f>'Discharge Information'!F147</f>
        <v>0</v>
      </c>
      <c r="K147" s="87"/>
    </row>
    <row r="148" spans="1:11" ht="60" customHeight="1" x14ac:dyDescent="0.25">
      <c r="A148" s="1">
        <f t="shared" si="2"/>
        <v>136</v>
      </c>
      <c r="B148" s="116">
        <f>'Initial Client Information'!B148</f>
        <v>0</v>
      </c>
      <c r="C148" s="117">
        <f>'Initial Client Information'!C148</f>
        <v>0</v>
      </c>
      <c r="D148" s="118">
        <f>'Initial Client Information'!D148</f>
        <v>0</v>
      </c>
      <c r="E148" s="130">
        <f>'Initial Client Information'!E148</f>
        <v>0</v>
      </c>
      <c r="F148" s="140"/>
      <c r="G148" s="136"/>
      <c r="H148" s="136"/>
      <c r="I148" s="142"/>
      <c r="J148" s="176">
        <f>'Discharge Information'!F148</f>
        <v>0</v>
      </c>
      <c r="K148" s="87"/>
    </row>
    <row r="149" spans="1:11" ht="60" customHeight="1" x14ac:dyDescent="0.25">
      <c r="A149" s="1">
        <f t="shared" si="2"/>
        <v>137</v>
      </c>
      <c r="B149" s="116">
        <f>'Initial Client Information'!B149</f>
        <v>0</v>
      </c>
      <c r="C149" s="117">
        <f>'Initial Client Information'!C149</f>
        <v>0</v>
      </c>
      <c r="D149" s="118">
        <f>'Initial Client Information'!D149</f>
        <v>0</v>
      </c>
      <c r="E149" s="130">
        <f>'Initial Client Information'!E149</f>
        <v>0</v>
      </c>
      <c r="F149" s="140"/>
      <c r="G149" s="136"/>
      <c r="H149" s="136"/>
      <c r="I149" s="142"/>
      <c r="J149" s="176">
        <f>'Discharge Information'!F149</f>
        <v>0</v>
      </c>
      <c r="K149" s="87"/>
    </row>
    <row r="150" spans="1:11" ht="60" customHeight="1" x14ac:dyDescent="0.25">
      <c r="A150" s="1">
        <f t="shared" si="2"/>
        <v>138</v>
      </c>
      <c r="B150" s="116">
        <f>'Initial Client Information'!B150</f>
        <v>0</v>
      </c>
      <c r="C150" s="117">
        <f>'Initial Client Information'!C150</f>
        <v>0</v>
      </c>
      <c r="D150" s="118">
        <f>'Initial Client Information'!D150</f>
        <v>0</v>
      </c>
      <c r="E150" s="130">
        <f>'Initial Client Information'!E150</f>
        <v>0</v>
      </c>
      <c r="F150" s="140"/>
      <c r="G150" s="136"/>
      <c r="H150" s="136"/>
      <c r="I150" s="142"/>
      <c r="J150" s="176">
        <f>'Discharge Information'!F150</f>
        <v>0</v>
      </c>
      <c r="K150" s="87"/>
    </row>
    <row r="151" spans="1:11" ht="60" customHeight="1" x14ac:dyDescent="0.25">
      <c r="A151" s="1">
        <f t="shared" si="2"/>
        <v>139</v>
      </c>
      <c r="B151" s="116">
        <f>'Initial Client Information'!B151</f>
        <v>0</v>
      </c>
      <c r="C151" s="117">
        <f>'Initial Client Information'!C151</f>
        <v>0</v>
      </c>
      <c r="D151" s="118">
        <f>'Initial Client Information'!D151</f>
        <v>0</v>
      </c>
      <c r="E151" s="130">
        <f>'Initial Client Information'!E151</f>
        <v>0</v>
      </c>
      <c r="F151" s="140"/>
      <c r="G151" s="136"/>
      <c r="H151" s="136"/>
      <c r="I151" s="142"/>
      <c r="J151" s="176">
        <f>'Discharge Information'!F151</f>
        <v>0</v>
      </c>
      <c r="K151" s="87"/>
    </row>
    <row r="152" spans="1:11" ht="60" customHeight="1" x14ac:dyDescent="0.25">
      <c r="A152" s="1">
        <f t="shared" si="2"/>
        <v>140</v>
      </c>
      <c r="B152" s="116">
        <f>'Initial Client Information'!B152</f>
        <v>0</v>
      </c>
      <c r="C152" s="117">
        <f>'Initial Client Information'!C152</f>
        <v>0</v>
      </c>
      <c r="D152" s="118">
        <f>'Initial Client Information'!D152</f>
        <v>0</v>
      </c>
      <c r="E152" s="130">
        <f>'Initial Client Information'!E152</f>
        <v>0</v>
      </c>
      <c r="F152" s="140"/>
      <c r="G152" s="136"/>
      <c r="H152" s="136"/>
      <c r="I152" s="142"/>
      <c r="J152" s="176">
        <f>'Discharge Information'!F152</f>
        <v>0</v>
      </c>
      <c r="K152" s="87"/>
    </row>
    <row r="153" spans="1:11" ht="60" customHeight="1" x14ac:dyDescent="0.25">
      <c r="A153" s="1">
        <f t="shared" si="2"/>
        <v>141</v>
      </c>
      <c r="B153" s="116">
        <f>'Initial Client Information'!B153</f>
        <v>0</v>
      </c>
      <c r="C153" s="117">
        <f>'Initial Client Information'!C153</f>
        <v>0</v>
      </c>
      <c r="D153" s="118">
        <f>'Initial Client Information'!D153</f>
        <v>0</v>
      </c>
      <c r="E153" s="130">
        <f>'Initial Client Information'!E153</f>
        <v>0</v>
      </c>
      <c r="F153" s="140"/>
      <c r="G153" s="136"/>
      <c r="H153" s="136"/>
      <c r="I153" s="142"/>
      <c r="J153" s="176">
        <f>'Discharge Information'!F153</f>
        <v>0</v>
      </c>
      <c r="K153" s="87"/>
    </row>
    <row r="154" spans="1:11" ht="60" customHeight="1" x14ac:dyDescent="0.25">
      <c r="A154" s="1">
        <f t="shared" si="2"/>
        <v>142</v>
      </c>
      <c r="B154" s="116">
        <f>'Initial Client Information'!B154</f>
        <v>0</v>
      </c>
      <c r="C154" s="117">
        <f>'Initial Client Information'!C154</f>
        <v>0</v>
      </c>
      <c r="D154" s="118">
        <f>'Initial Client Information'!D154</f>
        <v>0</v>
      </c>
      <c r="E154" s="130">
        <f>'Initial Client Information'!E154</f>
        <v>0</v>
      </c>
      <c r="F154" s="140"/>
      <c r="G154" s="136"/>
      <c r="H154" s="136"/>
      <c r="I154" s="142"/>
      <c r="J154" s="176">
        <f>'Discharge Information'!F154</f>
        <v>0</v>
      </c>
      <c r="K154" s="87"/>
    </row>
    <row r="155" spans="1:11" ht="60" customHeight="1" x14ac:dyDescent="0.25">
      <c r="A155" s="1">
        <f t="shared" si="2"/>
        <v>143</v>
      </c>
      <c r="B155" s="116">
        <f>'Initial Client Information'!B155</f>
        <v>0</v>
      </c>
      <c r="C155" s="117">
        <f>'Initial Client Information'!C155</f>
        <v>0</v>
      </c>
      <c r="D155" s="118">
        <f>'Initial Client Information'!D155</f>
        <v>0</v>
      </c>
      <c r="E155" s="130">
        <f>'Initial Client Information'!E155</f>
        <v>0</v>
      </c>
      <c r="F155" s="140"/>
      <c r="G155" s="136"/>
      <c r="H155" s="136"/>
      <c r="I155" s="142"/>
      <c r="J155" s="176">
        <f>'Discharge Information'!F155</f>
        <v>0</v>
      </c>
      <c r="K155" s="87"/>
    </row>
    <row r="156" spans="1:11" ht="60" customHeight="1" x14ac:dyDescent="0.25">
      <c r="A156" s="1">
        <f t="shared" si="2"/>
        <v>144</v>
      </c>
      <c r="B156" s="116">
        <f>'Initial Client Information'!B156</f>
        <v>0</v>
      </c>
      <c r="C156" s="117">
        <f>'Initial Client Information'!C156</f>
        <v>0</v>
      </c>
      <c r="D156" s="118">
        <f>'Initial Client Information'!D156</f>
        <v>0</v>
      </c>
      <c r="E156" s="130">
        <f>'Initial Client Information'!E156</f>
        <v>0</v>
      </c>
      <c r="F156" s="140"/>
      <c r="G156" s="136"/>
      <c r="H156" s="136"/>
      <c r="I156" s="142"/>
      <c r="J156" s="176">
        <f>'Discharge Information'!F156</f>
        <v>0</v>
      </c>
      <c r="K156" s="87"/>
    </row>
    <row r="157" spans="1:11" ht="60" customHeight="1" x14ac:dyDescent="0.25">
      <c r="A157" s="1">
        <f t="shared" si="2"/>
        <v>145</v>
      </c>
      <c r="B157" s="116">
        <f>'Initial Client Information'!B157</f>
        <v>0</v>
      </c>
      <c r="C157" s="117">
        <f>'Initial Client Information'!C157</f>
        <v>0</v>
      </c>
      <c r="D157" s="118">
        <f>'Initial Client Information'!D157</f>
        <v>0</v>
      </c>
      <c r="E157" s="130">
        <f>'Initial Client Information'!E157</f>
        <v>0</v>
      </c>
      <c r="F157" s="140"/>
      <c r="G157" s="136"/>
      <c r="H157" s="136"/>
      <c r="I157" s="142"/>
      <c r="J157" s="176">
        <f>'Discharge Information'!F157</f>
        <v>0</v>
      </c>
      <c r="K157" s="87"/>
    </row>
    <row r="158" spans="1:11" ht="60" customHeight="1" x14ac:dyDescent="0.25">
      <c r="A158" s="1">
        <f t="shared" si="2"/>
        <v>146</v>
      </c>
      <c r="B158" s="116">
        <f>'Initial Client Information'!B158</f>
        <v>0</v>
      </c>
      <c r="C158" s="117">
        <f>'Initial Client Information'!C158</f>
        <v>0</v>
      </c>
      <c r="D158" s="118">
        <f>'Initial Client Information'!D158</f>
        <v>0</v>
      </c>
      <c r="E158" s="130">
        <f>'Initial Client Information'!E158</f>
        <v>0</v>
      </c>
      <c r="F158" s="140"/>
      <c r="G158" s="136"/>
      <c r="H158" s="136"/>
      <c r="I158" s="142"/>
      <c r="J158" s="176">
        <f>'Discharge Information'!F158</f>
        <v>0</v>
      </c>
      <c r="K158" s="87"/>
    </row>
    <row r="159" spans="1:11" ht="60" customHeight="1" x14ac:dyDescent="0.25">
      <c r="A159" s="1">
        <f t="shared" si="2"/>
        <v>147</v>
      </c>
      <c r="B159" s="116">
        <f>'Initial Client Information'!B159</f>
        <v>0</v>
      </c>
      <c r="C159" s="117">
        <f>'Initial Client Information'!C159</f>
        <v>0</v>
      </c>
      <c r="D159" s="118">
        <f>'Initial Client Information'!D159</f>
        <v>0</v>
      </c>
      <c r="E159" s="130">
        <f>'Initial Client Information'!E159</f>
        <v>0</v>
      </c>
      <c r="F159" s="140"/>
      <c r="G159" s="136"/>
      <c r="H159" s="136"/>
      <c r="I159" s="142"/>
      <c r="J159" s="176">
        <f>'Discharge Information'!F159</f>
        <v>0</v>
      </c>
      <c r="K159" s="87"/>
    </row>
    <row r="160" spans="1:11" ht="60" customHeight="1" x14ac:dyDescent="0.25">
      <c r="A160" s="1">
        <f t="shared" si="2"/>
        <v>148</v>
      </c>
      <c r="B160" s="116">
        <f>'Initial Client Information'!B160</f>
        <v>0</v>
      </c>
      <c r="C160" s="117">
        <f>'Initial Client Information'!C160</f>
        <v>0</v>
      </c>
      <c r="D160" s="118">
        <f>'Initial Client Information'!D160</f>
        <v>0</v>
      </c>
      <c r="E160" s="130">
        <f>'Initial Client Information'!E160</f>
        <v>0</v>
      </c>
      <c r="F160" s="140"/>
      <c r="G160" s="136"/>
      <c r="H160" s="136"/>
      <c r="I160" s="142"/>
      <c r="J160" s="176">
        <f>'Discharge Information'!F160</f>
        <v>0</v>
      </c>
      <c r="K160" s="87"/>
    </row>
    <row r="161" spans="1:11" ht="60" customHeight="1" x14ac:dyDescent="0.25">
      <c r="A161" s="1">
        <f t="shared" si="2"/>
        <v>149</v>
      </c>
      <c r="B161" s="116">
        <f>'Initial Client Information'!B161</f>
        <v>0</v>
      </c>
      <c r="C161" s="117">
        <f>'Initial Client Information'!C161</f>
        <v>0</v>
      </c>
      <c r="D161" s="118">
        <f>'Initial Client Information'!D161</f>
        <v>0</v>
      </c>
      <c r="E161" s="130">
        <f>'Initial Client Information'!E161</f>
        <v>0</v>
      </c>
      <c r="F161" s="140"/>
      <c r="G161" s="136"/>
      <c r="H161" s="136"/>
      <c r="I161" s="142"/>
      <c r="J161" s="176">
        <f>'Discharge Information'!F161</f>
        <v>0</v>
      </c>
      <c r="K161" s="87"/>
    </row>
    <row r="162" spans="1:11" ht="60" customHeight="1" x14ac:dyDescent="0.25">
      <c r="A162" s="1">
        <f t="shared" si="2"/>
        <v>150</v>
      </c>
      <c r="B162" s="116">
        <f>'Initial Client Information'!B162</f>
        <v>0</v>
      </c>
      <c r="C162" s="117">
        <f>'Initial Client Information'!C162</f>
        <v>0</v>
      </c>
      <c r="D162" s="118">
        <f>'Initial Client Information'!D162</f>
        <v>0</v>
      </c>
      <c r="E162" s="130">
        <f>'Initial Client Information'!E162</f>
        <v>0</v>
      </c>
      <c r="F162" s="140"/>
      <c r="G162" s="136"/>
      <c r="H162" s="136"/>
      <c r="I162" s="142"/>
      <c r="J162" s="176">
        <f>'Discharge Information'!F162</f>
        <v>0</v>
      </c>
      <c r="K162" s="87"/>
    </row>
    <row r="163" spans="1:11" ht="60" customHeight="1" x14ac:dyDescent="0.25">
      <c r="A163" s="1">
        <f t="shared" si="2"/>
        <v>151</v>
      </c>
      <c r="B163" s="116">
        <f>'Initial Client Information'!B163</f>
        <v>0</v>
      </c>
      <c r="C163" s="117">
        <f>'Initial Client Information'!C163</f>
        <v>0</v>
      </c>
      <c r="D163" s="118">
        <f>'Initial Client Information'!D163</f>
        <v>0</v>
      </c>
      <c r="E163" s="130">
        <f>'Initial Client Information'!E163</f>
        <v>0</v>
      </c>
      <c r="F163" s="140"/>
      <c r="G163" s="136"/>
      <c r="H163" s="136"/>
      <c r="I163" s="142"/>
      <c r="J163" s="176">
        <f>'Discharge Information'!F163</f>
        <v>0</v>
      </c>
      <c r="K163" s="87"/>
    </row>
    <row r="164" spans="1:11" ht="60" customHeight="1" x14ac:dyDescent="0.25">
      <c r="A164" s="1">
        <f t="shared" si="2"/>
        <v>152</v>
      </c>
      <c r="B164" s="116">
        <f>'Initial Client Information'!B164</f>
        <v>0</v>
      </c>
      <c r="C164" s="117">
        <f>'Initial Client Information'!C164</f>
        <v>0</v>
      </c>
      <c r="D164" s="118">
        <f>'Initial Client Information'!D164</f>
        <v>0</v>
      </c>
      <c r="E164" s="130">
        <f>'Initial Client Information'!E164</f>
        <v>0</v>
      </c>
      <c r="F164" s="140"/>
      <c r="G164" s="136"/>
      <c r="H164" s="136"/>
      <c r="I164" s="142"/>
      <c r="J164" s="176">
        <f>'Discharge Information'!F164</f>
        <v>0</v>
      </c>
      <c r="K164" s="87"/>
    </row>
    <row r="165" spans="1:11" ht="60" customHeight="1" x14ac:dyDescent="0.25">
      <c r="A165" s="1">
        <f t="shared" si="2"/>
        <v>153</v>
      </c>
      <c r="B165" s="116">
        <f>'Initial Client Information'!B165</f>
        <v>0</v>
      </c>
      <c r="C165" s="117">
        <f>'Initial Client Information'!C165</f>
        <v>0</v>
      </c>
      <c r="D165" s="118">
        <f>'Initial Client Information'!D165</f>
        <v>0</v>
      </c>
      <c r="E165" s="130">
        <f>'Initial Client Information'!E165</f>
        <v>0</v>
      </c>
      <c r="F165" s="140"/>
      <c r="G165" s="136"/>
      <c r="H165" s="136"/>
      <c r="I165" s="142"/>
      <c r="J165" s="176">
        <f>'Discharge Information'!F165</f>
        <v>0</v>
      </c>
      <c r="K165" s="87"/>
    </row>
    <row r="166" spans="1:11" ht="60" customHeight="1" x14ac:dyDescent="0.25">
      <c r="A166" s="1">
        <f t="shared" si="2"/>
        <v>154</v>
      </c>
      <c r="B166" s="116">
        <f>'Initial Client Information'!B166</f>
        <v>0</v>
      </c>
      <c r="C166" s="117">
        <f>'Initial Client Information'!C166</f>
        <v>0</v>
      </c>
      <c r="D166" s="118">
        <f>'Initial Client Information'!D166</f>
        <v>0</v>
      </c>
      <c r="E166" s="130">
        <f>'Initial Client Information'!E166</f>
        <v>0</v>
      </c>
      <c r="F166" s="140"/>
      <c r="G166" s="136"/>
      <c r="H166" s="136"/>
      <c r="I166" s="142"/>
      <c r="J166" s="176">
        <f>'Discharge Information'!F166</f>
        <v>0</v>
      </c>
      <c r="K166" s="87"/>
    </row>
    <row r="167" spans="1:11" ht="60" customHeight="1" x14ac:dyDescent="0.25">
      <c r="A167" s="1">
        <f t="shared" si="2"/>
        <v>155</v>
      </c>
      <c r="B167" s="116">
        <f>'Initial Client Information'!B167</f>
        <v>0</v>
      </c>
      <c r="C167" s="117">
        <f>'Initial Client Information'!C167</f>
        <v>0</v>
      </c>
      <c r="D167" s="118">
        <f>'Initial Client Information'!D167</f>
        <v>0</v>
      </c>
      <c r="E167" s="130">
        <f>'Initial Client Information'!E167</f>
        <v>0</v>
      </c>
      <c r="F167" s="140"/>
      <c r="G167" s="136"/>
      <c r="H167" s="136"/>
      <c r="I167" s="142"/>
      <c r="J167" s="176">
        <f>'Discharge Information'!F167</f>
        <v>0</v>
      </c>
      <c r="K167" s="87"/>
    </row>
    <row r="168" spans="1:11" ht="60" customHeight="1" x14ac:dyDescent="0.25">
      <c r="A168" s="1">
        <f t="shared" si="2"/>
        <v>156</v>
      </c>
      <c r="B168" s="116">
        <f>'Initial Client Information'!B168</f>
        <v>0</v>
      </c>
      <c r="C168" s="117">
        <f>'Initial Client Information'!C168</f>
        <v>0</v>
      </c>
      <c r="D168" s="118">
        <f>'Initial Client Information'!D168</f>
        <v>0</v>
      </c>
      <c r="E168" s="130">
        <f>'Initial Client Information'!E168</f>
        <v>0</v>
      </c>
      <c r="F168" s="140"/>
      <c r="G168" s="136"/>
      <c r="H168" s="136"/>
      <c r="I168" s="142"/>
      <c r="J168" s="176">
        <f>'Discharge Information'!F168</f>
        <v>0</v>
      </c>
      <c r="K168" s="87"/>
    </row>
    <row r="169" spans="1:11" ht="60" customHeight="1" x14ac:dyDescent="0.25">
      <c r="A169" s="1">
        <f t="shared" si="2"/>
        <v>157</v>
      </c>
      <c r="B169" s="116">
        <f>'Initial Client Information'!B169</f>
        <v>0</v>
      </c>
      <c r="C169" s="117">
        <f>'Initial Client Information'!C169</f>
        <v>0</v>
      </c>
      <c r="D169" s="118">
        <f>'Initial Client Information'!D169</f>
        <v>0</v>
      </c>
      <c r="E169" s="130">
        <f>'Initial Client Information'!E169</f>
        <v>0</v>
      </c>
      <c r="F169" s="140"/>
      <c r="G169" s="136"/>
      <c r="H169" s="136"/>
      <c r="I169" s="142"/>
      <c r="J169" s="176">
        <f>'Discharge Information'!F169</f>
        <v>0</v>
      </c>
      <c r="K169" s="87"/>
    </row>
    <row r="170" spans="1:11" ht="60" customHeight="1" x14ac:dyDescent="0.25">
      <c r="A170" s="1">
        <f t="shared" si="2"/>
        <v>158</v>
      </c>
      <c r="B170" s="116">
        <f>'Initial Client Information'!B170</f>
        <v>0</v>
      </c>
      <c r="C170" s="117">
        <f>'Initial Client Information'!C170</f>
        <v>0</v>
      </c>
      <c r="D170" s="118">
        <f>'Initial Client Information'!D170</f>
        <v>0</v>
      </c>
      <c r="E170" s="130">
        <f>'Initial Client Information'!E170</f>
        <v>0</v>
      </c>
      <c r="F170" s="140"/>
      <c r="G170" s="136"/>
      <c r="H170" s="136"/>
      <c r="I170" s="142"/>
      <c r="J170" s="176">
        <f>'Discharge Information'!F170</f>
        <v>0</v>
      </c>
      <c r="K170" s="87"/>
    </row>
    <row r="171" spans="1:11" ht="60" customHeight="1" x14ac:dyDescent="0.25">
      <c r="A171" s="1">
        <f t="shared" si="2"/>
        <v>159</v>
      </c>
      <c r="B171" s="116">
        <f>'Initial Client Information'!B171</f>
        <v>0</v>
      </c>
      <c r="C171" s="117">
        <f>'Initial Client Information'!C171</f>
        <v>0</v>
      </c>
      <c r="D171" s="118">
        <f>'Initial Client Information'!D171</f>
        <v>0</v>
      </c>
      <c r="E171" s="130">
        <f>'Initial Client Information'!E171</f>
        <v>0</v>
      </c>
      <c r="F171" s="140"/>
      <c r="G171" s="136"/>
      <c r="H171" s="136"/>
      <c r="I171" s="142"/>
      <c r="J171" s="176">
        <f>'Discharge Information'!F171</f>
        <v>0</v>
      </c>
      <c r="K171" s="87"/>
    </row>
    <row r="172" spans="1:11" ht="60" customHeight="1" x14ac:dyDescent="0.25">
      <c r="A172" s="1">
        <f t="shared" si="2"/>
        <v>160</v>
      </c>
      <c r="B172" s="116">
        <f>'Initial Client Information'!B172</f>
        <v>0</v>
      </c>
      <c r="C172" s="117">
        <f>'Initial Client Information'!C172</f>
        <v>0</v>
      </c>
      <c r="D172" s="118">
        <f>'Initial Client Information'!D172</f>
        <v>0</v>
      </c>
      <c r="E172" s="130">
        <f>'Initial Client Information'!E172</f>
        <v>0</v>
      </c>
      <c r="F172" s="140"/>
      <c r="G172" s="136"/>
      <c r="H172" s="136"/>
      <c r="I172" s="142"/>
      <c r="J172" s="176">
        <f>'Discharge Information'!F172</f>
        <v>0</v>
      </c>
      <c r="K172" s="87"/>
    </row>
    <row r="173" spans="1:11" ht="60" customHeight="1" x14ac:dyDescent="0.25">
      <c r="A173" s="1">
        <f t="shared" si="2"/>
        <v>161</v>
      </c>
      <c r="B173" s="116">
        <f>'Initial Client Information'!B173</f>
        <v>0</v>
      </c>
      <c r="C173" s="117">
        <f>'Initial Client Information'!C173</f>
        <v>0</v>
      </c>
      <c r="D173" s="118">
        <f>'Initial Client Information'!D173</f>
        <v>0</v>
      </c>
      <c r="E173" s="130">
        <f>'Initial Client Information'!E173</f>
        <v>0</v>
      </c>
      <c r="F173" s="140"/>
      <c r="G173" s="136"/>
      <c r="H173" s="136"/>
      <c r="I173" s="142"/>
      <c r="J173" s="176">
        <f>'Discharge Information'!F173</f>
        <v>0</v>
      </c>
      <c r="K173" s="87"/>
    </row>
    <row r="174" spans="1:11" ht="60" customHeight="1" x14ac:dyDescent="0.25">
      <c r="A174" s="1">
        <f t="shared" si="2"/>
        <v>162</v>
      </c>
      <c r="B174" s="116">
        <f>'Initial Client Information'!B174</f>
        <v>0</v>
      </c>
      <c r="C174" s="117">
        <f>'Initial Client Information'!C174</f>
        <v>0</v>
      </c>
      <c r="D174" s="118">
        <f>'Initial Client Information'!D174</f>
        <v>0</v>
      </c>
      <c r="E174" s="130">
        <f>'Initial Client Information'!E174</f>
        <v>0</v>
      </c>
      <c r="F174" s="140"/>
      <c r="G174" s="136"/>
      <c r="H174" s="136"/>
      <c r="I174" s="142"/>
      <c r="J174" s="176">
        <f>'Discharge Information'!F174</f>
        <v>0</v>
      </c>
      <c r="K174" s="87"/>
    </row>
    <row r="175" spans="1:11" ht="60" customHeight="1" x14ac:dyDescent="0.25">
      <c r="A175" s="1">
        <f t="shared" si="2"/>
        <v>163</v>
      </c>
      <c r="B175" s="116">
        <f>'Initial Client Information'!B175</f>
        <v>0</v>
      </c>
      <c r="C175" s="117">
        <f>'Initial Client Information'!C175</f>
        <v>0</v>
      </c>
      <c r="D175" s="118">
        <f>'Initial Client Information'!D175</f>
        <v>0</v>
      </c>
      <c r="E175" s="130">
        <f>'Initial Client Information'!E175</f>
        <v>0</v>
      </c>
      <c r="F175" s="140"/>
      <c r="G175" s="136"/>
      <c r="H175" s="136"/>
      <c r="I175" s="142"/>
      <c r="J175" s="176">
        <f>'Discharge Information'!F175</f>
        <v>0</v>
      </c>
      <c r="K175" s="87"/>
    </row>
    <row r="176" spans="1:11" ht="60" customHeight="1" x14ac:dyDescent="0.25">
      <c r="A176" s="1">
        <f t="shared" si="2"/>
        <v>164</v>
      </c>
      <c r="B176" s="116">
        <f>'Initial Client Information'!B176</f>
        <v>0</v>
      </c>
      <c r="C176" s="117">
        <f>'Initial Client Information'!C176</f>
        <v>0</v>
      </c>
      <c r="D176" s="118">
        <f>'Initial Client Information'!D176</f>
        <v>0</v>
      </c>
      <c r="E176" s="130">
        <f>'Initial Client Information'!E176</f>
        <v>0</v>
      </c>
      <c r="F176" s="140"/>
      <c r="G176" s="136"/>
      <c r="H176" s="136"/>
      <c r="I176" s="142"/>
      <c r="J176" s="176">
        <f>'Discharge Information'!F176</f>
        <v>0</v>
      </c>
      <c r="K176" s="87"/>
    </row>
    <row r="177" spans="1:11" ht="60" customHeight="1" x14ac:dyDescent="0.25">
      <c r="A177" s="1">
        <f t="shared" si="2"/>
        <v>165</v>
      </c>
      <c r="B177" s="116">
        <f>'Initial Client Information'!B177</f>
        <v>0</v>
      </c>
      <c r="C177" s="117">
        <f>'Initial Client Information'!C177</f>
        <v>0</v>
      </c>
      <c r="D177" s="118">
        <f>'Initial Client Information'!D177</f>
        <v>0</v>
      </c>
      <c r="E177" s="130">
        <f>'Initial Client Information'!E177</f>
        <v>0</v>
      </c>
      <c r="F177" s="140"/>
      <c r="G177" s="136"/>
      <c r="H177" s="136"/>
      <c r="I177" s="142"/>
      <c r="J177" s="176">
        <f>'Discharge Information'!F177</f>
        <v>0</v>
      </c>
      <c r="K177" s="87"/>
    </row>
    <row r="178" spans="1:11" ht="60" customHeight="1" x14ac:dyDescent="0.25">
      <c r="A178" s="1">
        <f t="shared" si="2"/>
        <v>166</v>
      </c>
      <c r="B178" s="116">
        <f>'Initial Client Information'!B178</f>
        <v>0</v>
      </c>
      <c r="C178" s="117">
        <f>'Initial Client Information'!C178</f>
        <v>0</v>
      </c>
      <c r="D178" s="118">
        <f>'Initial Client Information'!D178</f>
        <v>0</v>
      </c>
      <c r="E178" s="130">
        <f>'Initial Client Information'!E178</f>
        <v>0</v>
      </c>
      <c r="F178" s="140"/>
      <c r="G178" s="136"/>
      <c r="H178" s="136"/>
      <c r="I178" s="142"/>
      <c r="J178" s="176">
        <f>'Discharge Information'!F178</f>
        <v>0</v>
      </c>
      <c r="K178" s="87"/>
    </row>
    <row r="179" spans="1:11" ht="60" customHeight="1" x14ac:dyDescent="0.25">
      <c r="A179" s="1">
        <f t="shared" si="2"/>
        <v>167</v>
      </c>
      <c r="B179" s="116">
        <f>'Initial Client Information'!B179</f>
        <v>0</v>
      </c>
      <c r="C179" s="117">
        <f>'Initial Client Information'!C179</f>
        <v>0</v>
      </c>
      <c r="D179" s="118">
        <f>'Initial Client Information'!D179</f>
        <v>0</v>
      </c>
      <c r="E179" s="130">
        <f>'Initial Client Information'!E179</f>
        <v>0</v>
      </c>
      <c r="F179" s="140"/>
      <c r="G179" s="136"/>
      <c r="H179" s="136"/>
      <c r="I179" s="142"/>
      <c r="J179" s="176">
        <f>'Discharge Information'!F179</f>
        <v>0</v>
      </c>
      <c r="K179" s="87"/>
    </row>
    <row r="180" spans="1:11" ht="60" customHeight="1" x14ac:dyDescent="0.25">
      <c r="A180" s="1">
        <f t="shared" si="2"/>
        <v>168</v>
      </c>
      <c r="B180" s="116">
        <f>'Initial Client Information'!B180</f>
        <v>0</v>
      </c>
      <c r="C180" s="117">
        <f>'Initial Client Information'!C180</f>
        <v>0</v>
      </c>
      <c r="D180" s="118">
        <f>'Initial Client Information'!D180</f>
        <v>0</v>
      </c>
      <c r="E180" s="130">
        <f>'Initial Client Information'!E180</f>
        <v>0</v>
      </c>
      <c r="F180" s="140"/>
      <c r="G180" s="136"/>
      <c r="H180" s="136"/>
      <c r="I180" s="142"/>
      <c r="J180" s="176">
        <f>'Discharge Information'!F180</f>
        <v>0</v>
      </c>
      <c r="K180" s="87"/>
    </row>
    <row r="181" spans="1:11" ht="60" customHeight="1" x14ac:dyDescent="0.25">
      <c r="A181" s="1">
        <f t="shared" si="2"/>
        <v>169</v>
      </c>
      <c r="B181" s="116">
        <f>'Initial Client Information'!B181</f>
        <v>0</v>
      </c>
      <c r="C181" s="117">
        <f>'Initial Client Information'!C181</f>
        <v>0</v>
      </c>
      <c r="D181" s="118">
        <f>'Initial Client Information'!D181</f>
        <v>0</v>
      </c>
      <c r="E181" s="130">
        <f>'Initial Client Information'!E181</f>
        <v>0</v>
      </c>
      <c r="F181" s="140"/>
      <c r="G181" s="136"/>
      <c r="H181" s="136"/>
      <c r="I181" s="142"/>
      <c r="J181" s="176">
        <f>'Discharge Information'!F181</f>
        <v>0</v>
      </c>
      <c r="K181" s="87"/>
    </row>
    <row r="182" spans="1:11" ht="60" customHeight="1" x14ac:dyDescent="0.25">
      <c r="A182" s="1">
        <f t="shared" si="2"/>
        <v>170</v>
      </c>
      <c r="B182" s="116">
        <f>'Initial Client Information'!B182</f>
        <v>0</v>
      </c>
      <c r="C182" s="117">
        <f>'Initial Client Information'!C182</f>
        <v>0</v>
      </c>
      <c r="D182" s="118">
        <f>'Initial Client Information'!D182</f>
        <v>0</v>
      </c>
      <c r="E182" s="130">
        <f>'Initial Client Information'!E182</f>
        <v>0</v>
      </c>
      <c r="F182" s="140"/>
      <c r="G182" s="136"/>
      <c r="H182" s="136"/>
      <c r="I182" s="142"/>
      <c r="J182" s="176">
        <f>'Discharge Information'!F182</f>
        <v>0</v>
      </c>
      <c r="K182" s="87"/>
    </row>
    <row r="183" spans="1:11" ht="60" customHeight="1" x14ac:dyDescent="0.25">
      <c r="A183" s="1">
        <f t="shared" si="2"/>
        <v>171</v>
      </c>
      <c r="B183" s="116">
        <f>'Initial Client Information'!B183</f>
        <v>0</v>
      </c>
      <c r="C183" s="117">
        <f>'Initial Client Information'!C183</f>
        <v>0</v>
      </c>
      <c r="D183" s="118">
        <f>'Initial Client Information'!D183</f>
        <v>0</v>
      </c>
      <c r="E183" s="130">
        <f>'Initial Client Information'!E183</f>
        <v>0</v>
      </c>
      <c r="F183" s="140"/>
      <c r="G183" s="136"/>
      <c r="H183" s="136"/>
      <c r="I183" s="142"/>
      <c r="J183" s="176">
        <f>'Discharge Information'!F183</f>
        <v>0</v>
      </c>
      <c r="K183" s="87"/>
    </row>
    <row r="184" spans="1:11" ht="60" customHeight="1" x14ac:dyDescent="0.25">
      <c r="A184" s="1">
        <f t="shared" si="2"/>
        <v>172</v>
      </c>
      <c r="B184" s="116">
        <f>'Initial Client Information'!B184</f>
        <v>0</v>
      </c>
      <c r="C184" s="117">
        <f>'Initial Client Information'!C184</f>
        <v>0</v>
      </c>
      <c r="D184" s="118">
        <f>'Initial Client Information'!D184</f>
        <v>0</v>
      </c>
      <c r="E184" s="130">
        <f>'Initial Client Information'!E184</f>
        <v>0</v>
      </c>
      <c r="F184" s="140"/>
      <c r="G184" s="136"/>
      <c r="H184" s="136"/>
      <c r="I184" s="142"/>
      <c r="J184" s="176">
        <f>'Discharge Information'!F184</f>
        <v>0</v>
      </c>
      <c r="K184" s="87"/>
    </row>
    <row r="185" spans="1:11" ht="60" customHeight="1" x14ac:dyDescent="0.25">
      <c r="A185" s="1">
        <f t="shared" si="2"/>
        <v>173</v>
      </c>
      <c r="B185" s="116">
        <f>'Initial Client Information'!B185</f>
        <v>0</v>
      </c>
      <c r="C185" s="117">
        <f>'Initial Client Information'!C185</f>
        <v>0</v>
      </c>
      <c r="D185" s="118">
        <f>'Initial Client Information'!D185</f>
        <v>0</v>
      </c>
      <c r="E185" s="130">
        <f>'Initial Client Information'!E185</f>
        <v>0</v>
      </c>
      <c r="F185" s="140"/>
      <c r="G185" s="136"/>
      <c r="H185" s="136"/>
      <c r="I185" s="142"/>
      <c r="J185" s="176">
        <f>'Discharge Information'!F185</f>
        <v>0</v>
      </c>
      <c r="K185" s="87"/>
    </row>
    <row r="186" spans="1:11" ht="60" customHeight="1" x14ac:dyDescent="0.25">
      <c r="A186" s="1">
        <f t="shared" si="2"/>
        <v>174</v>
      </c>
      <c r="B186" s="116">
        <f>'Initial Client Information'!B186</f>
        <v>0</v>
      </c>
      <c r="C186" s="117">
        <f>'Initial Client Information'!C186</f>
        <v>0</v>
      </c>
      <c r="D186" s="118">
        <f>'Initial Client Information'!D186</f>
        <v>0</v>
      </c>
      <c r="E186" s="130">
        <f>'Initial Client Information'!E186</f>
        <v>0</v>
      </c>
      <c r="F186" s="140"/>
      <c r="G186" s="136"/>
      <c r="H186" s="136"/>
      <c r="I186" s="142"/>
      <c r="J186" s="176">
        <f>'Discharge Information'!F186</f>
        <v>0</v>
      </c>
      <c r="K186" s="87"/>
    </row>
    <row r="187" spans="1:11" ht="60" customHeight="1" x14ac:dyDescent="0.25">
      <c r="A187" s="1">
        <f t="shared" si="2"/>
        <v>175</v>
      </c>
      <c r="B187" s="116">
        <f>'Initial Client Information'!B187</f>
        <v>0</v>
      </c>
      <c r="C187" s="117">
        <f>'Initial Client Information'!C187</f>
        <v>0</v>
      </c>
      <c r="D187" s="118">
        <f>'Initial Client Information'!D187</f>
        <v>0</v>
      </c>
      <c r="E187" s="130">
        <f>'Initial Client Information'!E187</f>
        <v>0</v>
      </c>
      <c r="F187" s="140"/>
      <c r="G187" s="136"/>
      <c r="H187" s="136"/>
      <c r="I187" s="142"/>
      <c r="J187" s="176">
        <f>'Discharge Information'!F187</f>
        <v>0</v>
      </c>
      <c r="K187" s="87"/>
    </row>
    <row r="188" spans="1:11" ht="60" customHeight="1" x14ac:dyDescent="0.25">
      <c r="A188" s="1">
        <f t="shared" si="2"/>
        <v>176</v>
      </c>
      <c r="B188" s="116">
        <f>'Initial Client Information'!B188</f>
        <v>0</v>
      </c>
      <c r="C188" s="117">
        <f>'Initial Client Information'!C188</f>
        <v>0</v>
      </c>
      <c r="D188" s="118">
        <f>'Initial Client Information'!D188</f>
        <v>0</v>
      </c>
      <c r="E188" s="130">
        <f>'Initial Client Information'!E188</f>
        <v>0</v>
      </c>
      <c r="F188" s="140"/>
      <c r="G188" s="136"/>
      <c r="H188" s="136"/>
      <c r="I188" s="142"/>
      <c r="J188" s="176">
        <f>'Discharge Information'!F188</f>
        <v>0</v>
      </c>
      <c r="K188" s="87"/>
    </row>
    <row r="189" spans="1:11" ht="60" customHeight="1" x14ac:dyDescent="0.25">
      <c r="A189" s="1">
        <f t="shared" si="2"/>
        <v>177</v>
      </c>
      <c r="B189" s="116">
        <f>'Initial Client Information'!B189</f>
        <v>0</v>
      </c>
      <c r="C189" s="117">
        <f>'Initial Client Information'!C189</f>
        <v>0</v>
      </c>
      <c r="D189" s="118">
        <f>'Initial Client Information'!D189</f>
        <v>0</v>
      </c>
      <c r="E189" s="130">
        <f>'Initial Client Information'!E189</f>
        <v>0</v>
      </c>
      <c r="F189" s="140"/>
      <c r="G189" s="136"/>
      <c r="H189" s="136"/>
      <c r="I189" s="142"/>
      <c r="J189" s="176">
        <f>'Discharge Information'!F189</f>
        <v>0</v>
      </c>
      <c r="K189" s="87"/>
    </row>
    <row r="190" spans="1:11" ht="60" customHeight="1" x14ac:dyDescent="0.25">
      <c r="A190" s="1">
        <f t="shared" si="2"/>
        <v>178</v>
      </c>
      <c r="B190" s="116">
        <f>'Initial Client Information'!B190</f>
        <v>0</v>
      </c>
      <c r="C190" s="117">
        <f>'Initial Client Information'!C190</f>
        <v>0</v>
      </c>
      <c r="D190" s="118">
        <f>'Initial Client Information'!D190</f>
        <v>0</v>
      </c>
      <c r="E190" s="130">
        <f>'Initial Client Information'!E190</f>
        <v>0</v>
      </c>
      <c r="F190" s="140"/>
      <c r="G190" s="136"/>
      <c r="H190" s="136"/>
      <c r="I190" s="142"/>
      <c r="J190" s="176">
        <f>'Discharge Information'!F190</f>
        <v>0</v>
      </c>
      <c r="K190" s="87"/>
    </row>
    <row r="191" spans="1:11" ht="60" customHeight="1" x14ac:dyDescent="0.25">
      <c r="A191" s="1">
        <f t="shared" si="2"/>
        <v>179</v>
      </c>
      <c r="B191" s="116">
        <f>'Initial Client Information'!B191</f>
        <v>0</v>
      </c>
      <c r="C191" s="117">
        <f>'Initial Client Information'!C191</f>
        <v>0</v>
      </c>
      <c r="D191" s="118">
        <f>'Initial Client Information'!D191</f>
        <v>0</v>
      </c>
      <c r="E191" s="130">
        <f>'Initial Client Information'!E191</f>
        <v>0</v>
      </c>
      <c r="F191" s="140"/>
      <c r="G191" s="136"/>
      <c r="H191" s="136"/>
      <c r="I191" s="142"/>
      <c r="J191" s="176">
        <f>'Discharge Information'!F191</f>
        <v>0</v>
      </c>
      <c r="K191" s="87"/>
    </row>
    <row r="192" spans="1:11" ht="60" customHeight="1" x14ac:dyDescent="0.25">
      <c r="A192" s="1">
        <f t="shared" si="2"/>
        <v>180</v>
      </c>
      <c r="B192" s="116">
        <f>'Initial Client Information'!B192</f>
        <v>0</v>
      </c>
      <c r="C192" s="117">
        <f>'Initial Client Information'!C192</f>
        <v>0</v>
      </c>
      <c r="D192" s="118">
        <f>'Initial Client Information'!D192</f>
        <v>0</v>
      </c>
      <c r="E192" s="130">
        <f>'Initial Client Information'!E192</f>
        <v>0</v>
      </c>
      <c r="F192" s="140"/>
      <c r="G192" s="136"/>
      <c r="H192" s="136"/>
      <c r="I192" s="142"/>
      <c r="J192" s="176">
        <f>'Discharge Information'!F192</f>
        <v>0</v>
      </c>
      <c r="K192" s="87"/>
    </row>
    <row r="193" spans="1:11" ht="60" customHeight="1" x14ac:dyDescent="0.25">
      <c r="A193" s="1">
        <f t="shared" si="2"/>
        <v>181</v>
      </c>
      <c r="B193" s="116">
        <f>'Initial Client Information'!B193</f>
        <v>0</v>
      </c>
      <c r="C193" s="117">
        <f>'Initial Client Information'!C193</f>
        <v>0</v>
      </c>
      <c r="D193" s="118">
        <f>'Initial Client Information'!D193</f>
        <v>0</v>
      </c>
      <c r="E193" s="130">
        <f>'Initial Client Information'!E193</f>
        <v>0</v>
      </c>
      <c r="F193" s="140"/>
      <c r="G193" s="136"/>
      <c r="H193" s="136"/>
      <c r="I193" s="142"/>
      <c r="J193" s="176">
        <f>'Discharge Information'!F193</f>
        <v>0</v>
      </c>
      <c r="K193" s="87"/>
    </row>
    <row r="194" spans="1:11" ht="60" customHeight="1" x14ac:dyDescent="0.25">
      <c r="A194" s="1">
        <f t="shared" si="2"/>
        <v>182</v>
      </c>
      <c r="B194" s="116">
        <f>'Initial Client Information'!B194</f>
        <v>0</v>
      </c>
      <c r="C194" s="117">
        <f>'Initial Client Information'!C194</f>
        <v>0</v>
      </c>
      <c r="D194" s="118">
        <f>'Initial Client Information'!D194</f>
        <v>0</v>
      </c>
      <c r="E194" s="130">
        <f>'Initial Client Information'!E194</f>
        <v>0</v>
      </c>
      <c r="F194" s="140"/>
      <c r="G194" s="136"/>
      <c r="H194" s="136"/>
      <c r="I194" s="142"/>
      <c r="J194" s="176">
        <f>'Discharge Information'!F194</f>
        <v>0</v>
      </c>
      <c r="K194" s="87"/>
    </row>
    <row r="195" spans="1:11" ht="60" customHeight="1" x14ac:dyDescent="0.25">
      <c r="A195" s="1">
        <f t="shared" si="2"/>
        <v>183</v>
      </c>
      <c r="B195" s="116">
        <f>'Initial Client Information'!B195</f>
        <v>0</v>
      </c>
      <c r="C195" s="117">
        <f>'Initial Client Information'!C195</f>
        <v>0</v>
      </c>
      <c r="D195" s="118">
        <f>'Initial Client Information'!D195</f>
        <v>0</v>
      </c>
      <c r="E195" s="130">
        <f>'Initial Client Information'!E195</f>
        <v>0</v>
      </c>
      <c r="F195" s="140"/>
      <c r="G195" s="136"/>
      <c r="H195" s="136"/>
      <c r="I195" s="142"/>
      <c r="J195" s="176">
        <f>'Discharge Information'!F195</f>
        <v>0</v>
      </c>
      <c r="K195" s="87"/>
    </row>
    <row r="196" spans="1:11" ht="60" customHeight="1" x14ac:dyDescent="0.25">
      <c r="A196" s="1">
        <f t="shared" si="2"/>
        <v>184</v>
      </c>
      <c r="B196" s="116">
        <f>'Initial Client Information'!B196</f>
        <v>0</v>
      </c>
      <c r="C196" s="117">
        <f>'Initial Client Information'!C196</f>
        <v>0</v>
      </c>
      <c r="D196" s="118">
        <f>'Initial Client Information'!D196</f>
        <v>0</v>
      </c>
      <c r="E196" s="130">
        <f>'Initial Client Information'!E196</f>
        <v>0</v>
      </c>
      <c r="F196" s="140"/>
      <c r="G196" s="136"/>
      <c r="H196" s="136"/>
      <c r="I196" s="142"/>
      <c r="J196" s="176">
        <f>'Discharge Information'!F196</f>
        <v>0</v>
      </c>
      <c r="K196" s="87"/>
    </row>
    <row r="197" spans="1:11" ht="60" customHeight="1" x14ac:dyDescent="0.25">
      <c r="A197" s="1">
        <f t="shared" si="2"/>
        <v>185</v>
      </c>
      <c r="B197" s="116">
        <f>'Initial Client Information'!B197</f>
        <v>0</v>
      </c>
      <c r="C197" s="117">
        <f>'Initial Client Information'!C197</f>
        <v>0</v>
      </c>
      <c r="D197" s="118">
        <f>'Initial Client Information'!D197</f>
        <v>0</v>
      </c>
      <c r="E197" s="130">
        <f>'Initial Client Information'!E197</f>
        <v>0</v>
      </c>
      <c r="F197" s="140"/>
      <c r="G197" s="136"/>
      <c r="H197" s="136"/>
      <c r="I197" s="142"/>
      <c r="J197" s="176">
        <f>'Discharge Information'!F197</f>
        <v>0</v>
      </c>
      <c r="K197" s="87"/>
    </row>
    <row r="198" spans="1:11" ht="60" customHeight="1" x14ac:dyDescent="0.25">
      <c r="A198" s="1">
        <f t="shared" si="2"/>
        <v>186</v>
      </c>
      <c r="B198" s="116">
        <f>'Initial Client Information'!B198</f>
        <v>0</v>
      </c>
      <c r="C198" s="117">
        <f>'Initial Client Information'!C198</f>
        <v>0</v>
      </c>
      <c r="D198" s="118">
        <f>'Initial Client Information'!D198</f>
        <v>0</v>
      </c>
      <c r="E198" s="130">
        <f>'Initial Client Information'!E198</f>
        <v>0</v>
      </c>
      <c r="F198" s="140"/>
      <c r="G198" s="136"/>
      <c r="H198" s="136"/>
      <c r="I198" s="142"/>
      <c r="J198" s="176">
        <f>'Discharge Information'!F198</f>
        <v>0</v>
      </c>
      <c r="K198" s="87"/>
    </row>
    <row r="199" spans="1:11" ht="60" customHeight="1" x14ac:dyDescent="0.25">
      <c r="A199" s="1">
        <f t="shared" si="2"/>
        <v>187</v>
      </c>
      <c r="B199" s="116">
        <f>'Initial Client Information'!B199</f>
        <v>0</v>
      </c>
      <c r="C199" s="117">
        <f>'Initial Client Information'!C199</f>
        <v>0</v>
      </c>
      <c r="D199" s="118">
        <f>'Initial Client Information'!D199</f>
        <v>0</v>
      </c>
      <c r="E199" s="130">
        <f>'Initial Client Information'!E199</f>
        <v>0</v>
      </c>
      <c r="F199" s="140"/>
      <c r="G199" s="136"/>
      <c r="H199" s="136"/>
      <c r="I199" s="142"/>
      <c r="J199" s="176">
        <f>'Discharge Information'!F199</f>
        <v>0</v>
      </c>
      <c r="K199" s="87"/>
    </row>
    <row r="200" spans="1:11" ht="60" customHeight="1" x14ac:dyDescent="0.25">
      <c r="A200" s="1">
        <f t="shared" si="2"/>
        <v>188</v>
      </c>
      <c r="B200" s="116">
        <f>'Initial Client Information'!B200</f>
        <v>0</v>
      </c>
      <c r="C200" s="117">
        <f>'Initial Client Information'!C200</f>
        <v>0</v>
      </c>
      <c r="D200" s="118">
        <f>'Initial Client Information'!D200</f>
        <v>0</v>
      </c>
      <c r="E200" s="130">
        <f>'Initial Client Information'!E200</f>
        <v>0</v>
      </c>
      <c r="F200" s="140"/>
      <c r="G200" s="136"/>
      <c r="H200" s="136"/>
      <c r="I200" s="142"/>
      <c r="J200" s="176">
        <f>'Discharge Information'!F200</f>
        <v>0</v>
      </c>
      <c r="K200" s="87"/>
    </row>
    <row r="201" spans="1:11" ht="60" customHeight="1" x14ac:dyDescent="0.25">
      <c r="A201" s="1">
        <f t="shared" si="2"/>
        <v>189</v>
      </c>
      <c r="B201" s="116">
        <f>'Initial Client Information'!B201</f>
        <v>0</v>
      </c>
      <c r="C201" s="117">
        <f>'Initial Client Information'!C201</f>
        <v>0</v>
      </c>
      <c r="D201" s="118">
        <f>'Initial Client Information'!D201</f>
        <v>0</v>
      </c>
      <c r="E201" s="130">
        <f>'Initial Client Information'!E201</f>
        <v>0</v>
      </c>
      <c r="F201" s="140"/>
      <c r="G201" s="136"/>
      <c r="H201" s="136"/>
      <c r="I201" s="142"/>
      <c r="J201" s="176">
        <f>'Discharge Information'!F201</f>
        <v>0</v>
      </c>
      <c r="K201" s="87"/>
    </row>
    <row r="202" spans="1:11" ht="60" customHeight="1" x14ac:dyDescent="0.25">
      <c r="A202" s="1">
        <f t="shared" si="2"/>
        <v>190</v>
      </c>
      <c r="B202" s="116">
        <f>'Initial Client Information'!B202</f>
        <v>0</v>
      </c>
      <c r="C202" s="117">
        <f>'Initial Client Information'!C202</f>
        <v>0</v>
      </c>
      <c r="D202" s="118">
        <f>'Initial Client Information'!D202</f>
        <v>0</v>
      </c>
      <c r="E202" s="130">
        <f>'Initial Client Information'!E202</f>
        <v>0</v>
      </c>
      <c r="F202" s="140"/>
      <c r="G202" s="136"/>
      <c r="H202" s="136"/>
      <c r="I202" s="142"/>
      <c r="J202" s="176">
        <f>'Discharge Information'!F202</f>
        <v>0</v>
      </c>
      <c r="K202" s="87"/>
    </row>
    <row r="203" spans="1:11" ht="60" customHeight="1" x14ac:dyDescent="0.25">
      <c r="A203" s="1">
        <f t="shared" si="2"/>
        <v>191</v>
      </c>
      <c r="B203" s="116">
        <f>'Initial Client Information'!B203</f>
        <v>0</v>
      </c>
      <c r="C203" s="117">
        <f>'Initial Client Information'!C203</f>
        <v>0</v>
      </c>
      <c r="D203" s="118">
        <f>'Initial Client Information'!D203</f>
        <v>0</v>
      </c>
      <c r="E203" s="130">
        <f>'Initial Client Information'!E203</f>
        <v>0</v>
      </c>
      <c r="F203" s="140"/>
      <c r="G203" s="136"/>
      <c r="H203" s="136"/>
      <c r="I203" s="142"/>
      <c r="J203" s="176">
        <f>'Discharge Information'!F203</f>
        <v>0</v>
      </c>
      <c r="K203" s="87"/>
    </row>
    <row r="204" spans="1:11" ht="60" customHeight="1" x14ac:dyDescent="0.25">
      <c r="A204" s="1">
        <f t="shared" si="2"/>
        <v>192</v>
      </c>
      <c r="B204" s="116">
        <f>'Initial Client Information'!B204</f>
        <v>0</v>
      </c>
      <c r="C204" s="117">
        <f>'Initial Client Information'!C204</f>
        <v>0</v>
      </c>
      <c r="D204" s="118">
        <f>'Initial Client Information'!D204</f>
        <v>0</v>
      </c>
      <c r="E204" s="130">
        <f>'Initial Client Information'!E204</f>
        <v>0</v>
      </c>
      <c r="F204" s="140"/>
      <c r="G204" s="136"/>
      <c r="H204" s="136"/>
      <c r="I204" s="142"/>
      <c r="J204" s="176">
        <f>'Discharge Information'!F204</f>
        <v>0</v>
      </c>
      <c r="K204" s="87"/>
    </row>
    <row r="205" spans="1:11" ht="60" customHeight="1" x14ac:dyDescent="0.25">
      <c r="A205" s="1">
        <f t="shared" si="2"/>
        <v>193</v>
      </c>
      <c r="B205" s="116">
        <f>'Initial Client Information'!B205</f>
        <v>0</v>
      </c>
      <c r="C205" s="117">
        <f>'Initial Client Information'!C205</f>
        <v>0</v>
      </c>
      <c r="D205" s="118">
        <f>'Initial Client Information'!D205</f>
        <v>0</v>
      </c>
      <c r="E205" s="130">
        <f>'Initial Client Information'!E205</f>
        <v>0</v>
      </c>
      <c r="F205" s="140"/>
      <c r="G205" s="136"/>
      <c r="H205" s="136"/>
      <c r="I205" s="142"/>
      <c r="J205" s="176">
        <f>'Discharge Information'!F205</f>
        <v>0</v>
      </c>
      <c r="K205" s="87"/>
    </row>
    <row r="206" spans="1:11" ht="60" customHeight="1" x14ac:dyDescent="0.25">
      <c r="A206" s="1">
        <f t="shared" ref="A206:A269" si="3">ROW(A194)</f>
        <v>194</v>
      </c>
      <c r="B206" s="116">
        <f>'Initial Client Information'!B206</f>
        <v>0</v>
      </c>
      <c r="C206" s="117">
        <f>'Initial Client Information'!C206</f>
        <v>0</v>
      </c>
      <c r="D206" s="118">
        <f>'Initial Client Information'!D206</f>
        <v>0</v>
      </c>
      <c r="E206" s="130">
        <f>'Initial Client Information'!E206</f>
        <v>0</v>
      </c>
      <c r="F206" s="140"/>
      <c r="G206" s="136"/>
      <c r="H206" s="136"/>
      <c r="I206" s="142"/>
      <c r="J206" s="176">
        <f>'Discharge Information'!F206</f>
        <v>0</v>
      </c>
      <c r="K206" s="87"/>
    </row>
    <row r="207" spans="1:11" ht="60" customHeight="1" x14ac:dyDescent="0.25">
      <c r="A207" s="1">
        <f t="shared" si="3"/>
        <v>195</v>
      </c>
      <c r="B207" s="116">
        <f>'Initial Client Information'!B207</f>
        <v>0</v>
      </c>
      <c r="C207" s="117">
        <f>'Initial Client Information'!C207</f>
        <v>0</v>
      </c>
      <c r="D207" s="118">
        <f>'Initial Client Information'!D207</f>
        <v>0</v>
      </c>
      <c r="E207" s="130">
        <f>'Initial Client Information'!E207</f>
        <v>0</v>
      </c>
      <c r="F207" s="140"/>
      <c r="G207" s="136"/>
      <c r="H207" s="136"/>
      <c r="I207" s="142"/>
      <c r="J207" s="176">
        <f>'Discharge Information'!F207</f>
        <v>0</v>
      </c>
      <c r="K207" s="87"/>
    </row>
    <row r="208" spans="1:11" ht="60" customHeight="1" x14ac:dyDescent="0.25">
      <c r="A208" s="1">
        <f t="shared" si="3"/>
        <v>196</v>
      </c>
      <c r="B208" s="116">
        <f>'Initial Client Information'!B208</f>
        <v>0</v>
      </c>
      <c r="C208" s="117">
        <f>'Initial Client Information'!C208</f>
        <v>0</v>
      </c>
      <c r="D208" s="118">
        <f>'Initial Client Information'!D208</f>
        <v>0</v>
      </c>
      <c r="E208" s="130">
        <f>'Initial Client Information'!E208</f>
        <v>0</v>
      </c>
      <c r="F208" s="140"/>
      <c r="G208" s="136"/>
      <c r="H208" s="136"/>
      <c r="I208" s="142"/>
      <c r="J208" s="176">
        <f>'Discharge Information'!F208</f>
        <v>0</v>
      </c>
      <c r="K208" s="87"/>
    </row>
    <row r="209" spans="1:11" ht="60" customHeight="1" x14ac:dyDescent="0.25">
      <c r="A209" s="1">
        <f t="shared" si="3"/>
        <v>197</v>
      </c>
      <c r="B209" s="116">
        <f>'Initial Client Information'!B209</f>
        <v>0</v>
      </c>
      <c r="C209" s="117">
        <f>'Initial Client Information'!C209</f>
        <v>0</v>
      </c>
      <c r="D209" s="118">
        <f>'Initial Client Information'!D209</f>
        <v>0</v>
      </c>
      <c r="E209" s="130">
        <f>'Initial Client Information'!E209</f>
        <v>0</v>
      </c>
      <c r="F209" s="140"/>
      <c r="G209" s="136"/>
      <c r="H209" s="136"/>
      <c r="I209" s="142"/>
      <c r="J209" s="176">
        <f>'Discharge Information'!F209</f>
        <v>0</v>
      </c>
      <c r="K209" s="87"/>
    </row>
    <row r="210" spans="1:11" ht="60" customHeight="1" x14ac:dyDescent="0.25">
      <c r="A210" s="1">
        <f t="shared" si="3"/>
        <v>198</v>
      </c>
      <c r="B210" s="116">
        <f>'Initial Client Information'!B210</f>
        <v>0</v>
      </c>
      <c r="C210" s="117">
        <f>'Initial Client Information'!C210</f>
        <v>0</v>
      </c>
      <c r="D210" s="118">
        <f>'Initial Client Information'!D210</f>
        <v>0</v>
      </c>
      <c r="E210" s="130">
        <f>'Initial Client Information'!E210</f>
        <v>0</v>
      </c>
      <c r="F210" s="140"/>
      <c r="G210" s="136"/>
      <c r="H210" s="136"/>
      <c r="I210" s="142"/>
      <c r="J210" s="176">
        <f>'Discharge Information'!F210</f>
        <v>0</v>
      </c>
      <c r="K210" s="87"/>
    </row>
    <row r="211" spans="1:11" ht="60" customHeight="1" x14ac:dyDescent="0.25">
      <c r="A211" s="1">
        <f t="shared" si="3"/>
        <v>199</v>
      </c>
      <c r="B211" s="116">
        <f>'Initial Client Information'!B211</f>
        <v>0</v>
      </c>
      <c r="C211" s="117">
        <f>'Initial Client Information'!C211</f>
        <v>0</v>
      </c>
      <c r="D211" s="118">
        <f>'Initial Client Information'!D211</f>
        <v>0</v>
      </c>
      <c r="E211" s="130">
        <f>'Initial Client Information'!E211</f>
        <v>0</v>
      </c>
      <c r="F211" s="140"/>
      <c r="G211" s="136"/>
      <c r="H211" s="136"/>
      <c r="I211" s="142"/>
      <c r="J211" s="176">
        <f>'Discharge Information'!F211</f>
        <v>0</v>
      </c>
      <c r="K211" s="87"/>
    </row>
    <row r="212" spans="1:11" ht="60" customHeight="1" x14ac:dyDescent="0.25">
      <c r="A212" s="1">
        <f t="shared" si="3"/>
        <v>200</v>
      </c>
      <c r="B212" s="116">
        <f>'Initial Client Information'!B212</f>
        <v>0</v>
      </c>
      <c r="C212" s="117">
        <f>'Initial Client Information'!C212</f>
        <v>0</v>
      </c>
      <c r="D212" s="118">
        <f>'Initial Client Information'!D212</f>
        <v>0</v>
      </c>
      <c r="E212" s="130">
        <f>'Initial Client Information'!E212</f>
        <v>0</v>
      </c>
      <c r="F212" s="140"/>
      <c r="G212" s="136"/>
      <c r="H212" s="136"/>
      <c r="I212" s="142"/>
      <c r="J212" s="176">
        <f>'Discharge Information'!F212</f>
        <v>0</v>
      </c>
      <c r="K212" s="87"/>
    </row>
    <row r="213" spans="1:11" ht="60" customHeight="1" x14ac:dyDescent="0.25">
      <c r="A213" s="1">
        <f t="shared" si="3"/>
        <v>201</v>
      </c>
      <c r="B213" s="116">
        <f>'Initial Client Information'!B213</f>
        <v>0</v>
      </c>
      <c r="C213" s="117">
        <f>'Initial Client Information'!C213</f>
        <v>0</v>
      </c>
      <c r="D213" s="118">
        <f>'Initial Client Information'!D213</f>
        <v>0</v>
      </c>
      <c r="E213" s="130">
        <f>'Initial Client Information'!E213</f>
        <v>0</v>
      </c>
      <c r="F213" s="140"/>
      <c r="G213" s="136"/>
      <c r="H213" s="136"/>
      <c r="I213" s="142"/>
      <c r="J213" s="176">
        <f>'Discharge Information'!F213</f>
        <v>0</v>
      </c>
      <c r="K213" s="87"/>
    </row>
    <row r="214" spans="1:11" ht="60" customHeight="1" x14ac:dyDescent="0.25">
      <c r="A214" s="1">
        <f t="shared" si="3"/>
        <v>202</v>
      </c>
      <c r="B214" s="116">
        <f>'Initial Client Information'!B214</f>
        <v>0</v>
      </c>
      <c r="C214" s="117">
        <f>'Initial Client Information'!C214</f>
        <v>0</v>
      </c>
      <c r="D214" s="118">
        <f>'Initial Client Information'!D214</f>
        <v>0</v>
      </c>
      <c r="E214" s="130">
        <f>'Initial Client Information'!E214</f>
        <v>0</v>
      </c>
      <c r="F214" s="140"/>
      <c r="G214" s="136"/>
      <c r="H214" s="136"/>
      <c r="I214" s="142"/>
      <c r="J214" s="176">
        <f>'Discharge Information'!F214</f>
        <v>0</v>
      </c>
      <c r="K214" s="87"/>
    </row>
    <row r="215" spans="1:11" ht="60" customHeight="1" x14ac:dyDescent="0.25">
      <c r="A215" s="1">
        <f t="shared" si="3"/>
        <v>203</v>
      </c>
      <c r="B215" s="116">
        <f>'Initial Client Information'!B215</f>
        <v>0</v>
      </c>
      <c r="C215" s="117">
        <f>'Initial Client Information'!C215</f>
        <v>0</v>
      </c>
      <c r="D215" s="118">
        <f>'Initial Client Information'!D215</f>
        <v>0</v>
      </c>
      <c r="E215" s="130">
        <f>'Initial Client Information'!E215</f>
        <v>0</v>
      </c>
      <c r="F215" s="140"/>
      <c r="G215" s="136"/>
      <c r="H215" s="136"/>
      <c r="I215" s="142"/>
      <c r="J215" s="176">
        <f>'Discharge Information'!F215</f>
        <v>0</v>
      </c>
      <c r="K215" s="87"/>
    </row>
    <row r="216" spans="1:11" ht="60" customHeight="1" x14ac:dyDescent="0.25">
      <c r="A216" s="1">
        <f t="shared" si="3"/>
        <v>204</v>
      </c>
      <c r="B216" s="116">
        <f>'Initial Client Information'!B216</f>
        <v>0</v>
      </c>
      <c r="C216" s="117">
        <f>'Initial Client Information'!C216</f>
        <v>0</v>
      </c>
      <c r="D216" s="118">
        <f>'Initial Client Information'!D216</f>
        <v>0</v>
      </c>
      <c r="E216" s="130">
        <f>'Initial Client Information'!E216</f>
        <v>0</v>
      </c>
      <c r="F216" s="140"/>
      <c r="G216" s="136"/>
      <c r="H216" s="136"/>
      <c r="I216" s="142"/>
      <c r="J216" s="176">
        <f>'Discharge Information'!F216</f>
        <v>0</v>
      </c>
      <c r="K216" s="87"/>
    </row>
    <row r="217" spans="1:11" ht="60" customHeight="1" x14ac:dyDescent="0.25">
      <c r="A217" s="1">
        <f t="shared" si="3"/>
        <v>205</v>
      </c>
      <c r="B217" s="116">
        <f>'Initial Client Information'!B217</f>
        <v>0</v>
      </c>
      <c r="C217" s="117">
        <f>'Initial Client Information'!C217</f>
        <v>0</v>
      </c>
      <c r="D217" s="118">
        <f>'Initial Client Information'!D217</f>
        <v>0</v>
      </c>
      <c r="E217" s="130">
        <f>'Initial Client Information'!E217</f>
        <v>0</v>
      </c>
      <c r="F217" s="140"/>
      <c r="G217" s="136"/>
      <c r="H217" s="136"/>
      <c r="I217" s="142"/>
      <c r="J217" s="176">
        <f>'Discharge Information'!F217</f>
        <v>0</v>
      </c>
      <c r="K217" s="87"/>
    </row>
    <row r="218" spans="1:11" ht="60" customHeight="1" x14ac:dyDescent="0.25">
      <c r="A218" s="1">
        <f t="shared" si="3"/>
        <v>206</v>
      </c>
      <c r="B218" s="116">
        <f>'Initial Client Information'!B218</f>
        <v>0</v>
      </c>
      <c r="C218" s="117">
        <f>'Initial Client Information'!C218</f>
        <v>0</v>
      </c>
      <c r="D218" s="118">
        <f>'Initial Client Information'!D218</f>
        <v>0</v>
      </c>
      <c r="E218" s="130">
        <f>'Initial Client Information'!E218</f>
        <v>0</v>
      </c>
      <c r="F218" s="140"/>
      <c r="G218" s="136"/>
      <c r="H218" s="136"/>
      <c r="I218" s="142"/>
      <c r="J218" s="176">
        <f>'Discharge Information'!F218</f>
        <v>0</v>
      </c>
      <c r="K218" s="87"/>
    </row>
    <row r="219" spans="1:11" ht="60" customHeight="1" x14ac:dyDescent="0.25">
      <c r="A219" s="1">
        <f t="shared" si="3"/>
        <v>207</v>
      </c>
      <c r="B219" s="116">
        <f>'Initial Client Information'!B219</f>
        <v>0</v>
      </c>
      <c r="C219" s="117">
        <f>'Initial Client Information'!C219</f>
        <v>0</v>
      </c>
      <c r="D219" s="118">
        <f>'Initial Client Information'!D219</f>
        <v>0</v>
      </c>
      <c r="E219" s="130">
        <f>'Initial Client Information'!E219</f>
        <v>0</v>
      </c>
      <c r="F219" s="140"/>
      <c r="G219" s="136"/>
      <c r="H219" s="136"/>
      <c r="I219" s="142"/>
      <c r="J219" s="176">
        <f>'Discharge Information'!F219</f>
        <v>0</v>
      </c>
      <c r="K219" s="87"/>
    </row>
    <row r="220" spans="1:11" ht="60" customHeight="1" x14ac:dyDescent="0.25">
      <c r="A220" s="1">
        <f t="shared" si="3"/>
        <v>208</v>
      </c>
      <c r="B220" s="116">
        <f>'Initial Client Information'!B220</f>
        <v>0</v>
      </c>
      <c r="C220" s="117">
        <f>'Initial Client Information'!C220</f>
        <v>0</v>
      </c>
      <c r="D220" s="118">
        <f>'Initial Client Information'!D220</f>
        <v>0</v>
      </c>
      <c r="E220" s="130">
        <f>'Initial Client Information'!E220</f>
        <v>0</v>
      </c>
      <c r="F220" s="140"/>
      <c r="G220" s="136"/>
      <c r="H220" s="136"/>
      <c r="I220" s="142"/>
      <c r="J220" s="176">
        <f>'Discharge Information'!F220</f>
        <v>0</v>
      </c>
      <c r="K220" s="87"/>
    </row>
    <row r="221" spans="1:11" ht="60" customHeight="1" x14ac:dyDescent="0.25">
      <c r="A221" s="1">
        <f t="shared" si="3"/>
        <v>209</v>
      </c>
      <c r="B221" s="116">
        <f>'Initial Client Information'!B221</f>
        <v>0</v>
      </c>
      <c r="C221" s="117">
        <f>'Initial Client Information'!C221</f>
        <v>0</v>
      </c>
      <c r="D221" s="118">
        <f>'Initial Client Information'!D221</f>
        <v>0</v>
      </c>
      <c r="E221" s="130">
        <f>'Initial Client Information'!E221</f>
        <v>0</v>
      </c>
      <c r="F221" s="140"/>
      <c r="G221" s="136"/>
      <c r="H221" s="136"/>
      <c r="I221" s="142"/>
      <c r="J221" s="176">
        <f>'Discharge Information'!F221</f>
        <v>0</v>
      </c>
      <c r="K221" s="87"/>
    </row>
    <row r="222" spans="1:11" ht="60" customHeight="1" x14ac:dyDescent="0.25">
      <c r="A222" s="1">
        <f t="shared" si="3"/>
        <v>210</v>
      </c>
      <c r="B222" s="116">
        <f>'Initial Client Information'!B222</f>
        <v>0</v>
      </c>
      <c r="C222" s="117">
        <f>'Initial Client Information'!C222</f>
        <v>0</v>
      </c>
      <c r="D222" s="118">
        <f>'Initial Client Information'!D222</f>
        <v>0</v>
      </c>
      <c r="E222" s="130">
        <f>'Initial Client Information'!E222</f>
        <v>0</v>
      </c>
      <c r="F222" s="140"/>
      <c r="G222" s="136"/>
      <c r="H222" s="136"/>
      <c r="I222" s="142"/>
      <c r="J222" s="176">
        <f>'Discharge Information'!F222</f>
        <v>0</v>
      </c>
      <c r="K222" s="87"/>
    </row>
    <row r="223" spans="1:11" ht="60" customHeight="1" x14ac:dyDescent="0.25">
      <c r="A223" s="1">
        <f t="shared" si="3"/>
        <v>211</v>
      </c>
      <c r="B223" s="116">
        <f>'Initial Client Information'!B223</f>
        <v>0</v>
      </c>
      <c r="C223" s="117">
        <f>'Initial Client Information'!C223</f>
        <v>0</v>
      </c>
      <c r="D223" s="118">
        <f>'Initial Client Information'!D223</f>
        <v>0</v>
      </c>
      <c r="E223" s="130">
        <f>'Initial Client Information'!E223</f>
        <v>0</v>
      </c>
      <c r="F223" s="140"/>
      <c r="G223" s="136"/>
      <c r="H223" s="136"/>
      <c r="I223" s="142"/>
      <c r="J223" s="176">
        <f>'Discharge Information'!F223</f>
        <v>0</v>
      </c>
      <c r="K223" s="87"/>
    </row>
    <row r="224" spans="1:11" ht="60" customHeight="1" x14ac:dyDescent="0.25">
      <c r="A224" s="1">
        <f t="shared" si="3"/>
        <v>212</v>
      </c>
      <c r="B224" s="116">
        <f>'Initial Client Information'!B224</f>
        <v>0</v>
      </c>
      <c r="C224" s="117">
        <f>'Initial Client Information'!C224</f>
        <v>0</v>
      </c>
      <c r="D224" s="118">
        <f>'Initial Client Information'!D224</f>
        <v>0</v>
      </c>
      <c r="E224" s="130">
        <f>'Initial Client Information'!E224</f>
        <v>0</v>
      </c>
      <c r="F224" s="140"/>
      <c r="G224" s="136"/>
      <c r="H224" s="136"/>
      <c r="I224" s="142"/>
      <c r="J224" s="176">
        <f>'Discharge Information'!F224</f>
        <v>0</v>
      </c>
      <c r="K224" s="87"/>
    </row>
    <row r="225" spans="1:11" ht="60" customHeight="1" x14ac:dyDescent="0.25">
      <c r="A225" s="1">
        <f t="shared" si="3"/>
        <v>213</v>
      </c>
      <c r="B225" s="116">
        <f>'Initial Client Information'!B225</f>
        <v>0</v>
      </c>
      <c r="C225" s="117">
        <f>'Initial Client Information'!C225</f>
        <v>0</v>
      </c>
      <c r="D225" s="118">
        <f>'Initial Client Information'!D225</f>
        <v>0</v>
      </c>
      <c r="E225" s="130">
        <f>'Initial Client Information'!E225</f>
        <v>0</v>
      </c>
      <c r="F225" s="140"/>
      <c r="G225" s="136"/>
      <c r="H225" s="136"/>
      <c r="I225" s="142"/>
      <c r="J225" s="176">
        <f>'Discharge Information'!F225</f>
        <v>0</v>
      </c>
      <c r="K225" s="87"/>
    </row>
    <row r="226" spans="1:11" ht="60" customHeight="1" x14ac:dyDescent="0.25">
      <c r="A226" s="1">
        <f t="shared" si="3"/>
        <v>214</v>
      </c>
      <c r="B226" s="116">
        <f>'Initial Client Information'!B226</f>
        <v>0</v>
      </c>
      <c r="C226" s="117">
        <f>'Initial Client Information'!C226</f>
        <v>0</v>
      </c>
      <c r="D226" s="118">
        <f>'Initial Client Information'!D226</f>
        <v>0</v>
      </c>
      <c r="E226" s="130">
        <f>'Initial Client Information'!E226</f>
        <v>0</v>
      </c>
      <c r="F226" s="140"/>
      <c r="G226" s="136"/>
      <c r="H226" s="136"/>
      <c r="I226" s="142"/>
      <c r="J226" s="176">
        <f>'Discharge Information'!F226</f>
        <v>0</v>
      </c>
      <c r="K226" s="87"/>
    </row>
    <row r="227" spans="1:11" ht="60" customHeight="1" x14ac:dyDescent="0.25">
      <c r="A227" s="1">
        <f t="shared" si="3"/>
        <v>215</v>
      </c>
      <c r="B227" s="116">
        <f>'Initial Client Information'!B227</f>
        <v>0</v>
      </c>
      <c r="C227" s="117">
        <f>'Initial Client Information'!C227</f>
        <v>0</v>
      </c>
      <c r="D227" s="118">
        <f>'Initial Client Information'!D227</f>
        <v>0</v>
      </c>
      <c r="E227" s="130">
        <f>'Initial Client Information'!E227</f>
        <v>0</v>
      </c>
      <c r="F227" s="140"/>
      <c r="G227" s="136"/>
      <c r="H227" s="136"/>
      <c r="I227" s="142"/>
      <c r="J227" s="176">
        <f>'Discharge Information'!F227</f>
        <v>0</v>
      </c>
      <c r="K227" s="87"/>
    </row>
    <row r="228" spans="1:11" ht="60" customHeight="1" x14ac:dyDescent="0.25">
      <c r="A228" s="1">
        <f t="shared" si="3"/>
        <v>216</v>
      </c>
      <c r="B228" s="116">
        <f>'Initial Client Information'!B228</f>
        <v>0</v>
      </c>
      <c r="C228" s="117">
        <f>'Initial Client Information'!C228</f>
        <v>0</v>
      </c>
      <c r="D228" s="118">
        <f>'Initial Client Information'!D228</f>
        <v>0</v>
      </c>
      <c r="E228" s="130">
        <f>'Initial Client Information'!E228</f>
        <v>0</v>
      </c>
      <c r="F228" s="140"/>
      <c r="G228" s="136"/>
      <c r="H228" s="136"/>
      <c r="I228" s="142"/>
      <c r="J228" s="176">
        <f>'Discharge Information'!F228</f>
        <v>0</v>
      </c>
      <c r="K228" s="87"/>
    </row>
    <row r="229" spans="1:11" ht="60" customHeight="1" x14ac:dyDescent="0.25">
      <c r="A229" s="1">
        <f t="shared" si="3"/>
        <v>217</v>
      </c>
      <c r="B229" s="116">
        <f>'Initial Client Information'!B229</f>
        <v>0</v>
      </c>
      <c r="C229" s="117">
        <f>'Initial Client Information'!C229</f>
        <v>0</v>
      </c>
      <c r="D229" s="118">
        <f>'Initial Client Information'!D229</f>
        <v>0</v>
      </c>
      <c r="E229" s="130">
        <f>'Initial Client Information'!E229</f>
        <v>0</v>
      </c>
      <c r="F229" s="140"/>
      <c r="G229" s="136"/>
      <c r="H229" s="136"/>
      <c r="I229" s="142"/>
      <c r="J229" s="176">
        <f>'Discharge Information'!F229</f>
        <v>0</v>
      </c>
      <c r="K229" s="87"/>
    </row>
    <row r="230" spans="1:11" ht="60" customHeight="1" x14ac:dyDescent="0.25">
      <c r="A230" s="1">
        <f t="shared" si="3"/>
        <v>218</v>
      </c>
      <c r="B230" s="116">
        <f>'Initial Client Information'!B230</f>
        <v>0</v>
      </c>
      <c r="C230" s="117">
        <f>'Initial Client Information'!C230</f>
        <v>0</v>
      </c>
      <c r="D230" s="118">
        <f>'Initial Client Information'!D230</f>
        <v>0</v>
      </c>
      <c r="E230" s="130">
        <f>'Initial Client Information'!E230</f>
        <v>0</v>
      </c>
      <c r="F230" s="140"/>
      <c r="G230" s="136"/>
      <c r="H230" s="136"/>
      <c r="I230" s="142"/>
      <c r="J230" s="176">
        <f>'Discharge Information'!F230</f>
        <v>0</v>
      </c>
      <c r="K230" s="87"/>
    </row>
    <row r="231" spans="1:11" ht="60" customHeight="1" x14ac:dyDescent="0.25">
      <c r="A231" s="1">
        <f t="shared" si="3"/>
        <v>219</v>
      </c>
      <c r="B231" s="116">
        <f>'Initial Client Information'!B231</f>
        <v>0</v>
      </c>
      <c r="C231" s="117">
        <f>'Initial Client Information'!C231</f>
        <v>0</v>
      </c>
      <c r="D231" s="118">
        <f>'Initial Client Information'!D231</f>
        <v>0</v>
      </c>
      <c r="E231" s="130">
        <f>'Initial Client Information'!E231</f>
        <v>0</v>
      </c>
      <c r="F231" s="140"/>
      <c r="G231" s="136"/>
      <c r="H231" s="136"/>
      <c r="I231" s="142"/>
      <c r="J231" s="176">
        <f>'Discharge Information'!F231</f>
        <v>0</v>
      </c>
      <c r="K231" s="87"/>
    </row>
    <row r="232" spans="1:11" ht="60" customHeight="1" x14ac:dyDescent="0.25">
      <c r="A232" s="1">
        <f t="shared" si="3"/>
        <v>220</v>
      </c>
      <c r="B232" s="116">
        <f>'Initial Client Information'!B232</f>
        <v>0</v>
      </c>
      <c r="C232" s="117">
        <f>'Initial Client Information'!C232</f>
        <v>0</v>
      </c>
      <c r="D232" s="118">
        <f>'Initial Client Information'!D232</f>
        <v>0</v>
      </c>
      <c r="E232" s="130">
        <f>'Initial Client Information'!E232</f>
        <v>0</v>
      </c>
      <c r="F232" s="140"/>
      <c r="G232" s="136"/>
      <c r="H232" s="136"/>
      <c r="I232" s="142"/>
      <c r="J232" s="176">
        <f>'Discharge Information'!F232</f>
        <v>0</v>
      </c>
      <c r="K232" s="87"/>
    </row>
    <row r="233" spans="1:11" ht="60" customHeight="1" x14ac:dyDescent="0.25">
      <c r="A233" s="1">
        <f t="shared" si="3"/>
        <v>221</v>
      </c>
      <c r="B233" s="116">
        <f>'Initial Client Information'!B233</f>
        <v>0</v>
      </c>
      <c r="C233" s="117">
        <f>'Initial Client Information'!C233</f>
        <v>0</v>
      </c>
      <c r="D233" s="118">
        <f>'Initial Client Information'!D233</f>
        <v>0</v>
      </c>
      <c r="E233" s="130">
        <f>'Initial Client Information'!E233</f>
        <v>0</v>
      </c>
      <c r="F233" s="140"/>
      <c r="G233" s="136"/>
      <c r="H233" s="136"/>
      <c r="I233" s="142"/>
      <c r="J233" s="176">
        <f>'Discharge Information'!F233</f>
        <v>0</v>
      </c>
      <c r="K233" s="87"/>
    </row>
    <row r="234" spans="1:11" ht="60" customHeight="1" x14ac:dyDescent="0.25">
      <c r="A234" s="1">
        <f t="shared" si="3"/>
        <v>222</v>
      </c>
      <c r="B234" s="116">
        <f>'Initial Client Information'!B234</f>
        <v>0</v>
      </c>
      <c r="C234" s="117">
        <f>'Initial Client Information'!C234</f>
        <v>0</v>
      </c>
      <c r="D234" s="118">
        <f>'Initial Client Information'!D234</f>
        <v>0</v>
      </c>
      <c r="E234" s="130">
        <f>'Initial Client Information'!E234</f>
        <v>0</v>
      </c>
      <c r="F234" s="140"/>
      <c r="G234" s="136"/>
      <c r="H234" s="136"/>
      <c r="I234" s="142"/>
      <c r="J234" s="176">
        <f>'Discharge Information'!F234</f>
        <v>0</v>
      </c>
      <c r="K234" s="87"/>
    </row>
    <row r="235" spans="1:11" ht="60" customHeight="1" x14ac:dyDescent="0.25">
      <c r="A235" s="1">
        <f t="shared" si="3"/>
        <v>223</v>
      </c>
      <c r="B235" s="116">
        <f>'Initial Client Information'!B235</f>
        <v>0</v>
      </c>
      <c r="C235" s="117">
        <f>'Initial Client Information'!C235</f>
        <v>0</v>
      </c>
      <c r="D235" s="118">
        <f>'Initial Client Information'!D235</f>
        <v>0</v>
      </c>
      <c r="E235" s="130">
        <f>'Initial Client Information'!E235</f>
        <v>0</v>
      </c>
      <c r="F235" s="140"/>
      <c r="G235" s="136"/>
      <c r="H235" s="136"/>
      <c r="I235" s="142"/>
      <c r="J235" s="176">
        <f>'Discharge Information'!F235</f>
        <v>0</v>
      </c>
      <c r="K235" s="87"/>
    </row>
    <row r="236" spans="1:11" ht="60" customHeight="1" x14ac:dyDescent="0.25">
      <c r="A236" s="1">
        <f t="shared" si="3"/>
        <v>224</v>
      </c>
      <c r="B236" s="116">
        <f>'Initial Client Information'!B236</f>
        <v>0</v>
      </c>
      <c r="C236" s="117">
        <f>'Initial Client Information'!C236</f>
        <v>0</v>
      </c>
      <c r="D236" s="118">
        <f>'Initial Client Information'!D236</f>
        <v>0</v>
      </c>
      <c r="E236" s="130">
        <f>'Initial Client Information'!E236</f>
        <v>0</v>
      </c>
      <c r="F236" s="140"/>
      <c r="G236" s="136"/>
      <c r="H236" s="136"/>
      <c r="I236" s="142"/>
      <c r="J236" s="176">
        <f>'Discharge Information'!F236</f>
        <v>0</v>
      </c>
      <c r="K236" s="87"/>
    </row>
    <row r="237" spans="1:11" ht="60" customHeight="1" x14ac:dyDescent="0.25">
      <c r="A237" s="1">
        <f t="shared" si="3"/>
        <v>225</v>
      </c>
      <c r="B237" s="116">
        <f>'Initial Client Information'!B237</f>
        <v>0</v>
      </c>
      <c r="C237" s="117">
        <f>'Initial Client Information'!C237</f>
        <v>0</v>
      </c>
      <c r="D237" s="118">
        <f>'Initial Client Information'!D237</f>
        <v>0</v>
      </c>
      <c r="E237" s="130">
        <f>'Initial Client Information'!E237</f>
        <v>0</v>
      </c>
      <c r="F237" s="140"/>
      <c r="G237" s="136"/>
      <c r="H237" s="136"/>
      <c r="I237" s="142"/>
      <c r="J237" s="176">
        <f>'Discharge Information'!F237</f>
        <v>0</v>
      </c>
      <c r="K237" s="87"/>
    </row>
    <row r="238" spans="1:11" ht="60" customHeight="1" x14ac:dyDescent="0.25">
      <c r="A238" s="1">
        <f t="shared" si="3"/>
        <v>226</v>
      </c>
      <c r="B238" s="116">
        <f>'Initial Client Information'!B238</f>
        <v>0</v>
      </c>
      <c r="C238" s="117">
        <f>'Initial Client Information'!C238</f>
        <v>0</v>
      </c>
      <c r="D238" s="118">
        <f>'Initial Client Information'!D238</f>
        <v>0</v>
      </c>
      <c r="E238" s="130">
        <f>'Initial Client Information'!E238</f>
        <v>0</v>
      </c>
      <c r="F238" s="140"/>
      <c r="G238" s="136"/>
      <c r="H238" s="136"/>
      <c r="I238" s="142"/>
      <c r="J238" s="176">
        <f>'Discharge Information'!F238</f>
        <v>0</v>
      </c>
      <c r="K238" s="87"/>
    </row>
    <row r="239" spans="1:11" ht="60" customHeight="1" x14ac:dyDescent="0.25">
      <c r="A239" s="1">
        <f t="shared" si="3"/>
        <v>227</v>
      </c>
      <c r="B239" s="116">
        <f>'Initial Client Information'!B239</f>
        <v>0</v>
      </c>
      <c r="C239" s="117">
        <f>'Initial Client Information'!C239</f>
        <v>0</v>
      </c>
      <c r="D239" s="118">
        <f>'Initial Client Information'!D239</f>
        <v>0</v>
      </c>
      <c r="E239" s="130">
        <f>'Initial Client Information'!E239</f>
        <v>0</v>
      </c>
      <c r="F239" s="140"/>
      <c r="G239" s="136"/>
      <c r="H239" s="136"/>
      <c r="I239" s="142"/>
      <c r="J239" s="176">
        <f>'Discharge Information'!F239</f>
        <v>0</v>
      </c>
      <c r="K239" s="87"/>
    </row>
    <row r="240" spans="1:11" ht="60" customHeight="1" x14ac:dyDescent="0.25">
      <c r="A240" s="1">
        <f t="shared" si="3"/>
        <v>228</v>
      </c>
      <c r="B240" s="116">
        <f>'Initial Client Information'!B240</f>
        <v>0</v>
      </c>
      <c r="C240" s="117">
        <f>'Initial Client Information'!C240</f>
        <v>0</v>
      </c>
      <c r="D240" s="118">
        <f>'Initial Client Information'!D240</f>
        <v>0</v>
      </c>
      <c r="E240" s="130">
        <f>'Initial Client Information'!E240</f>
        <v>0</v>
      </c>
      <c r="F240" s="140"/>
      <c r="G240" s="136"/>
      <c r="H240" s="136"/>
      <c r="I240" s="142"/>
      <c r="J240" s="176">
        <f>'Discharge Information'!F240</f>
        <v>0</v>
      </c>
      <c r="K240" s="87"/>
    </row>
    <row r="241" spans="1:11" ht="60" customHeight="1" x14ac:dyDescent="0.25">
      <c r="A241" s="1">
        <f t="shared" si="3"/>
        <v>229</v>
      </c>
      <c r="B241" s="116">
        <f>'Initial Client Information'!B241</f>
        <v>0</v>
      </c>
      <c r="C241" s="117">
        <f>'Initial Client Information'!C241</f>
        <v>0</v>
      </c>
      <c r="D241" s="118">
        <f>'Initial Client Information'!D241</f>
        <v>0</v>
      </c>
      <c r="E241" s="130">
        <f>'Initial Client Information'!E241</f>
        <v>0</v>
      </c>
      <c r="F241" s="140"/>
      <c r="G241" s="136"/>
      <c r="H241" s="136"/>
      <c r="I241" s="142"/>
      <c r="J241" s="176">
        <f>'Discharge Information'!F241</f>
        <v>0</v>
      </c>
      <c r="K241" s="87"/>
    </row>
    <row r="242" spans="1:11" ht="60" customHeight="1" x14ac:dyDescent="0.25">
      <c r="A242" s="1">
        <f t="shared" si="3"/>
        <v>230</v>
      </c>
      <c r="B242" s="116">
        <f>'Initial Client Information'!B242</f>
        <v>0</v>
      </c>
      <c r="C242" s="117">
        <f>'Initial Client Information'!C242</f>
        <v>0</v>
      </c>
      <c r="D242" s="118">
        <f>'Initial Client Information'!D242</f>
        <v>0</v>
      </c>
      <c r="E242" s="130">
        <f>'Initial Client Information'!E242</f>
        <v>0</v>
      </c>
      <c r="F242" s="140"/>
      <c r="G242" s="136"/>
      <c r="H242" s="136"/>
      <c r="I242" s="142"/>
      <c r="J242" s="176">
        <f>'Discharge Information'!F242</f>
        <v>0</v>
      </c>
      <c r="K242" s="87"/>
    </row>
    <row r="243" spans="1:11" ht="60" customHeight="1" x14ac:dyDescent="0.25">
      <c r="A243" s="1">
        <f t="shared" si="3"/>
        <v>231</v>
      </c>
      <c r="B243" s="116">
        <f>'Initial Client Information'!B243</f>
        <v>0</v>
      </c>
      <c r="C243" s="117">
        <f>'Initial Client Information'!C243</f>
        <v>0</v>
      </c>
      <c r="D243" s="118">
        <f>'Initial Client Information'!D243</f>
        <v>0</v>
      </c>
      <c r="E243" s="130">
        <f>'Initial Client Information'!E243</f>
        <v>0</v>
      </c>
      <c r="F243" s="140"/>
      <c r="G243" s="136"/>
      <c r="H243" s="136"/>
      <c r="I243" s="142"/>
      <c r="J243" s="176">
        <f>'Discharge Information'!F243</f>
        <v>0</v>
      </c>
      <c r="K243" s="87"/>
    </row>
    <row r="244" spans="1:11" ht="60" customHeight="1" x14ac:dyDescent="0.25">
      <c r="A244" s="1">
        <f t="shared" si="3"/>
        <v>232</v>
      </c>
      <c r="B244" s="116">
        <f>'Initial Client Information'!B244</f>
        <v>0</v>
      </c>
      <c r="C244" s="117">
        <f>'Initial Client Information'!C244</f>
        <v>0</v>
      </c>
      <c r="D244" s="118">
        <f>'Initial Client Information'!D244</f>
        <v>0</v>
      </c>
      <c r="E244" s="130">
        <f>'Initial Client Information'!E244</f>
        <v>0</v>
      </c>
      <c r="F244" s="140"/>
      <c r="G244" s="136"/>
      <c r="H244" s="136"/>
      <c r="I244" s="142"/>
      <c r="J244" s="176">
        <f>'Discharge Information'!F244</f>
        <v>0</v>
      </c>
      <c r="K244" s="87"/>
    </row>
    <row r="245" spans="1:11" ht="60" customHeight="1" x14ac:dyDescent="0.25">
      <c r="A245" s="1">
        <f t="shared" si="3"/>
        <v>233</v>
      </c>
      <c r="B245" s="116">
        <f>'Initial Client Information'!B245</f>
        <v>0</v>
      </c>
      <c r="C245" s="117">
        <f>'Initial Client Information'!C245</f>
        <v>0</v>
      </c>
      <c r="D245" s="118">
        <f>'Initial Client Information'!D245</f>
        <v>0</v>
      </c>
      <c r="E245" s="130">
        <f>'Initial Client Information'!E245</f>
        <v>0</v>
      </c>
      <c r="F245" s="140"/>
      <c r="G245" s="136"/>
      <c r="H245" s="136"/>
      <c r="I245" s="142"/>
      <c r="J245" s="176">
        <f>'Discharge Information'!F245</f>
        <v>0</v>
      </c>
      <c r="K245" s="87"/>
    </row>
    <row r="246" spans="1:11" ht="60" customHeight="1" x14ac:dyDescent="0.25">
      <c r="A246" s="1">
        <f t="shared" si="3"/>
        <v>234</v>
      </c>
      <c r="B246" s="116">
        <f>'Initial Client Information'!B246</f>
        <v>0</v>
      </c>
      <c r="C246" s="117">
        <f>'Initial Client Information'!C246</f>
        <v>0</v>
      </c>
      <c r="D246" s="118">
        <f>'Initial Client Information'!D246</f>
        <v>0</v>
      </c>
      <c r="E246" s="130">
        <f>'Initial Client Information'!E246</f>
        <v>0</v>
      </c>
      <c r="F246" s="140"/>
      <c r="G246" s="136"/>
      <c r="H246" s="136"/>
      <c r="I246" s="142"/>
      <c r="J246" s="176">
        <f>'Discharge Information'!F246</f>
        <v>0</v>
      </c>
      <c r="K246" s="87"/>
    </row>
    <row r="247" spans="1:11" ht="60" customHeight="1" x14ac:dyDescent="0.25">
      <c r="A247" s="1">
        <f t="shared" si="3"/>
        <v>235</v>
      </c>
      <c r="B247" s="116">
        <f>'Initial Client Information'!B247</f>
        <v>0</v>
      </c>
      <c r="C247" s="117">
        <f>'Initial Client Information'!C247</f>
        <v>0</v>
      </c>
      <c r="D247" s="118">
        <f>'Initial Client Information'!D247</f>
        <v>0</v>
      </c>
      <c r="E247" s="130">
        <f>'Initial Client Information'!E247</f>
        <v>0</v>
      </c>
      <c r="F247" s="140"/>
      <c r="G247" s="136"/>
      <c r="H247" s="136"/>
      <c r="I247" s="142"/>
      <c r="J247" s="176">
        <f>'Discharge Information'!F247</f>
        <v>0</v>
      </c>
      <c r="K247" s="87"/>
    </row>
    <row r="248" spans="1:11" ht="60" customHeight="1" x14ac:dyDescent="0.25">
      <c r="A248" s="1">
        <f t="shared" si="3"/>
        <v>236</v>
      </c>
      <c r="B248" s="116">
        <f>'Initial Client Information'!B248</f>
        <v>0</v>
      </c>
      <c r="C248" s="117">
        <f>'Initial Client Information'!C248</f>
        <v>0</v>
      </c>
      <c r="D248" s="118">
        <f>'Initial Client Information'!D248</f>
        <v>0</v>
      </c>
      <c r="E248" s="130">
        <f>'Initial Client Information'!E248</f>
        <v>0</v>
      </c>
      <c r="F248" s="140"/>
      <c r="G248" s="136"/>
      <c r="H248" s="136"/>
      <c r="I248" s="142"/>
      <c r="J248" s="176">
        <f>'Discharge Information'!F248</f>
        <v>0</v>
      </c>
      <c r="K248" s="87"/>
    </row>
    <row r="249" spans="1:11" ht="60" customHeight="1" x14ac:dyDescent="0.25">
      <c r="A249" s="1">
        <f t="shared" si="3"/>
        <v>237</v>
      </c>
      <c r="B249" s="116">
        <f>'Initial Client Information'!B249</f>
        <v>0</v>
      </c>
      <c r="C249" s="117">
        <f>'Initial Client Information'!C249</f>
        <v>0</v>
      </c>
      <c r="D249" s="118">
        <f>'Initial Client Information'!D249</f>
        <v>0</v>
      </c>
      <c r="E249" s="130">
        <f>'Initial Client Information'!E249</f>
        <v>0</v>
      </c>
      <c r="F249" s="140"/>
      <c r="G249" s="136"/>
      <c r="H249" s="136"/>
      <c r="I249" s="142"/>
      <c r="J249" s="176">
        <f>'Discharge Information'!F249</f>
        <v>0</v>
      </c>
      <c r="K249" s="87"/>
    </row>
    <row r="250" spans="1:11" ht="60" customHeight="1" x14ac:dyDescent="0.25">
      <c r="A250" s="1">
        <f t="shared" si="3"/>
        <v>238</v>
      </c>
      <c r="B250" s="116">
        <f>'Initial Client Information'!B250</f>
        <v>0</v>
      </c>
      <c r="C250" s="117">
        <f>'Initial Client Information'!C250</f>
        <v>0</v>
      </c>
      <c r="D250" s="118">
        <f>'Initial Client Information'!D250</f>
        <v>0</v>
      </c>
      <c r="E250" s="130">
        <f>'Initial Client Information'!E250</f>
        <v>0</v>
      </c>
      <c r="F250" s="140"/>
      <c r="G250" s="136"/>
      <c r="H250" s="136"/>
      <c r="I250" s="142"/>
      <c r="J250" s="176">
        <f>'Discharge Information'!F250</f>
        <v>0</v>
      </c>
      <c r="K250" s="87"/>
    </row>
    <row r="251" spans="1:11" ht="60" customHeight="1" x14ac:dyDescent="0.25">
      <c r="A251" s="1">
        <f t="shared" si="3"/>
        <v>239</v>
      </c>
      <c r="B251" s="116">
        <f>'Initial Client Information'!B251</f>
        <v>0</v>
      </c>
      <c r="C251" s="117">
        <f>'Initial Client Information'!C251</f>
        <v>0</v>
      </c>
      <c r="D251" s="118">
        <f>'Initial Client Information'!D251</f>
        <v>0</v>
      </c>
      <c r="E251" s="130">
        <f>'Initial Client Information'!E251</f>
        <v>0</v>
      </c>
      <c r="F251" s="140"/>
      <c r="G251" s="136"/>
      <c r="H251" s="136"/>
      <c r="I251" s="142"/>
      <c r="J251" s="176">
        <f>'Discharge Information'!F251</f>
        <v>0</v>
      </c>
      <c r="K251" s="87"/>
    </row>
    <row r="252" spans="1:11" ht="60" customHeight="1" x14ac:dyDescent="0.25">
      <c r="A252" s="1">
        <f t="shared" si="3"/>
        <v>240</v>
      </c>
      <c r="B252" s="116">
        <f>'Initial Client Information'!B252</f>
        <v>0</v>
      </c>
      <c r="C252" s="117">
        <f>'Initial Client Information'!C252</f>
        <v>0</v>
      </c>
      <c r="D252" s="118">
        <f>'Initial Client Information'!D252</f>
        <v>0</v>
      </c>
      <c r="E252" s="130">
        <f>'Initial Client Information'!E252</f>
        <v>0</v>
      </c>
      <c r="F252" s="140"/>
      <c r="G252" s="136"/>
      <c r="H252" s="136"/>
      <c r="I252" s="142"/>
      <c r="J252" s="176">
        <f>'Discharge Information'!F252</f>
        <v>0</v>
      </c>
      <c r="K252" s="87"/>
    </row>
    <row r="253" spans="1:11" ht="60" customHeight="1" x14ac:dyDescent="0.25">
      <c r="A253" s="1">
        <f t="shared" si="3"/>
        <v>241</v>
      </c>
      <c r="B253" s="116">
        <f>'Initial Client Information'!B253</f>
        <v>0</v>
      </c>
      <c r="C253" s="117">
        <f>'Initial Client Information'!C253</f>
        <v>0</v>
      </c>
      <c r="D253" s="118">
        <f>'Initial Client Information'!D253</f>
        <v>0</v>
      </c>
      <c r="E253" s="130">
        <f>'Initial Client Information'!E253</f>
        <v>0</v>
      </c>
      <c r="F253" s="140"/>
      <c r="G253" s="136"/>
      <c r="H253" s="136"/>
      <c r="I253" s="142"/>
      <c r="J253" s="176">
        <f>'Discharge Information'!F253</f>
        <v>0</v>
      </c>
      <c r="K253" s="87"/>
    </row>
    <row r="254" spans="1:11" ht="60" customHeight="1" x14ac:dyDescent="0.25">
      <c r="A254" s="1">
        <f t="shared" si="3"/>
        <v>242</v>
      </c>
      <c r="B254" s="116">
        <f>'Initial Client Information'!B254</f>
        <v>0</v>
      </c>
      <c r="C254" s="117">
        <f>'Initial Client Information'!C254</f>
        <v>0</v>
      </c>
      <c r="D254" s="118">
        <f>'Initial Client Information'!D254</f>
        <v>0</v>
      </c>
      <c r="E254" s="130">
        <f>'Initial Client Information'!E254</f>
        <v>0</v>
      </c>
      <c r="F254" s="140"/>
      <c r="G254" s="136"/>
      <c r="H254" s="136"/>
      <c r="I254" s="142"/>
      <c r="J254" s="176">
        <f>'Discharge Information'!F254</f>
        <v>0</v>
      </c>
      <c r="K254" s="87"/>
    </row>
    <row r="255" spans="1:11" ht="60" customHeight="1" x14ac:dyDescent="0.25">
      <c r="A255" s="1">
        <f t="shared" si="3"/>
        <v>243</v>
      </c>
      <c r="B255" s="116">
        <f>'Initial Client Information'!B255</f>
        <v>0</v>
      </c>
      <c r="C255" s="117">
        <f>'Initial Client Information'!C255</f>
        <v>0</v>
      </c>
      <c r="D255" s="118">
        <f>'Initial Client Information'!D255</f>
        <v>0</v>
      </c>
      <c r="E255" s="130">
        <f>'Initial Client Information'!E255</f>
        <v>0</v>
      </c>
      <c r="F255" s="140"/>
      <c r="G255" s="136"/>
      <c r="H255" s="136"/>
      <c r="I255" s="142"/>
      <c r="J255" s="176">
        <f>'Discharge Information'!F255</f>
        <v>0</v>
      </c>
      <c r="K255" s="87"/>
    </row>
    <row r="256" spans="1:11" ht="60" customHeight="1" x14ac:dyDescent="0.25">
      <c r="A256" s="1">
        <f t="shared" si="3"/>
        <v>244</v>
      </c>
      <c r="B256" s="116">
        <f>'Initial Client Information'!B256</f>
        <v>0</v>
      </c>
      <c r="C256" s="117">
        <f>'Initial Client Information'!C256</f>
        <v>0</v>
      </c>
      <c r="D256" s="118">
        <f>'Initial Client Information'!D256</f>
        <v>0</v>
      </c>
      <c r="E256" s="130">
        <f>'Initial Client Information'!E256</f>
        <v>0</v>
      </c>
      <c r="F256" s="140"/>
      <c r="G256" s="136"/>
      <c r="H256" s="136"/>
      <c r="I256" s="142"/>
      <c r="J256" s="176">
        <f>'Discharge Information'!F256</f>
        <v>0</v>
      </c>
      <c r="K256" s="87"/>
    </row>
    <row r="257" spans="1:11" ht="60" customHeight="1" x14ac:dyDescent="0.25">
      <c r="A257" s="1">
        <f t="shared" si="3"/>
        <v>245</v>
      </c>
      <c r="B257" s="116">
        <f>'Initial Client Information'!B257</f>
        <v>0</v>
      </c>
      <c r="C257" s="117">
        <f>'Initial Client Information'!C257</f>
        <v>0</v>
      </c>
      <c r="D257" s="118">
        <f>'Initial Client Information'!D257</f>
        <v>0</v>
      </c>
      <c r="E257" s="130">
        <f>'Initial Client Information'!E257</f>
        <v>0</v>
      </c>
      <c r="F257" s="140"/>
      <c r="G257" s="136"/>
      <c r="H257" s="136"/>
      <c r="I257" s="142"/>
      <c r="J257" s="176">
        <f>'Discharge Information'!F257</f>
        <v>0</v>
      </c>
      <c r="K257" s="87"/>
    </row>
    <row r="258" spans="1:11" ht="60" customHeight="1" x14ac:dyDescent="0.25">
      <c r="A258" s="1">
        <f t="shared" si="3"/>
        <v>246</v>
      </c>
      <c r="B258" s="116">
        <f>'Initial Client Information'!B258</f>
        <v>0</v>
      </c>
      <c r="C258" s="117">
        <f>'Initial Client Information'!C258</f>
        <v>0</v>
      </c>
      <c r="D258" s="118">
        <f>'Initial Client Information'!D258</f>
        <v>0</v>
      </c>
      <c r="E258" s="130">
        <f>'Initial Client Information'!E258</f>
        <v>0</v>
      </c>
      <c r="F258" s="140"/>
      <c r="G258" s="136"/>
      <c r="H258" s="136"/>
      <c r="I258" s="142"/>
      <c r="J258" s="176">
        <f>'Discharge Information'!F258</f>
        <v>0</v>
      </c>
      <c r="K258" s="87"/>
    </row>
    <row r="259" spans="1:11" ht="60" customHeight="1" x14ac:dyDescent="0.25">
      <c r="A259" s="1">
        <f t="shared" si="3"/>
        <v>247</v>
      </c>
      <c r="B259" s="116">
        <f>'Initial Client Information'!B259</f>
        <v>0</v>
      </c>
      <c r="C259" s="117">
        <f>'Initial Client Information'!C259</f>
        <v>0</v>
      </c>
      <c r="D259" s="118">
        <f>'Initial Client Information'!D259</f>
        <v>0</v>
      </c>
      <c r="E259" s="130">
        <f>'Initial Client Information'!E259</f>
        <v>0</v>
      </c>
      <c r="F259" s="140"/>
      <c r="G259" s="136"/>
      <c r="H259" s="136"/>
      <c r="I259" s="142"/>
      <c r="J259" s="176">
        <f>'Discharge Information'!F259</f>
        <v>0</v>
      </c>
      <c r="K259" s="87"/>
    </row>
    <row r="260" spans="1:11" ht="60" customHeight="1" x14ac:dyDescent="0.25">
      <c r="A260" s="1">
        <f t="shared" si="3"/>
        <v>248</v>
      </c>
      <c r="B260" s="116">
        <f>'Initial Client Information'!B260</f>
        <v>0</v>
      </c>
      <c r="C260" s="117">
        <f>'Initial Client Information'!C260</f>
        <v>0</v>
      </c>
      <c r="D260" s="118">
        <f>'Initial Client Information'!D260</f>
        <v>0</v>
      </c>
      <c r="E260" s="130">
        <f>'Initial Client Information'!E260</f>
        <v>0</v>
      </c>
      <c r="F260" s="140"/>
      <c r="G260" s="136"/>
      <c r="H260" s="136"/>
      <c r="I260" s="142"/>
      <c r="J260" s="176">
        <f>'Discharge Information'!F260</f>
        <v>0</v>
      </c>
      <c r="K260" s="87"/>
    </row>
    <row r="261" spans="1:11" ht="60" customHeight="1" x14ac:dyDescent="0.25">
      <c r="A261" s="1">
        <f t="shared" si="3"/>
        <v>249</v>
      </c>
      <c r="B261" s="116">
        <f>'Initial Client Information'!B261</f>
        <v>0</v>
      </c>
      <c r="C261" s="117">
        <f>'Initial Client Information'!C261</f>
        <v>0</v>
      </c>
      <c r="D261" s="118">
        <f>'Initial Client Information'!D261</f>
        <v>0</v>
      </c>
      <c r="E261" s="130">
        <f>'Initial Client Information'!E261</f>
        <v>0</v>
      </c>
      <c r="F261" s="140"/>
      <c r="G261" s="136"/>
      <c r="H261" s="136"/>
      <c r="I261" s="142"/>
      <c r="J261" s="176">
        <f>'Discharge Information'!F261</f>
        <v>0</v>
      </c>
      <c r="K261" s="87"/>
    </row>
    <row r="262" spans="1:11" ht="60" customHeight="1" x14ac:dyDescent="0.25">
      <c r="A262" s="1">
        <f t="shared" si="3"/>
        <v>250</v>
      </c>
      <c r="B262" s="116">
        <f>'Initial Client Information'!B262</f>
        <v>0</v>
      </c>
      <c r="C262" s="117">
        <f>'Initial Client Information'!C262</f>
        <v>0</v>
      </c>
      <c r="D262" s="118">
        <f>'Initial Client Information'!D262</f>
        <v>0</v>
      </c>
      <c r="E262" s="130">
        <f>'Initial Client Information'!E262</f>
        <v>0</v>
      </c>
      <c r="F262" s="140"/>
      <c r="G262" s="136"/>
      <c r="H262" s="136"/>
      <c r="I262" s="142"/>
      <c r="J262" s="176">
        <f>'Discharge Information'!F262</f>
        <v>0</v>
      </c>
      <c r="K262" s="87"/>
    </row>
    <row r="263" spans="1:11" ht="60" customHeight="1" x14ac:dyDescent="0.25">
      <c r="A263" s="1">
        <f t="shared" si="3"/>
        <v>251</v>
      </c>
      <c r="B263" s="116">
        <f>'Initial Client Information'!B263</f>
        <v>0</v>
      </c>
      <c r="C263" s="117">
        <f>'Initial Client Information'!C263</f>
        <v>0</v>
      </c>
      <c r="D263" s="118">
        <f>'Initial Client Information'!D263</f>
        <v>0</v>
      </c>
      <c r="E263" s="130">
        <f>'Initial Client Information'!E263</f>
        <v>0</v>
      </c>
      <c r="F263" s="140"/>
      <c r="G263" s="136"/>
      <c r="H263" s="136"/>
      <c r="I263" s="142"/>
      <c r="J263" s="176">
        <f>'Discharge Information'!F263</f>
        <v>0</v>
      </c>
      <c r="K263" s="87"/>
    </row>
    <row r="264" spans="1:11" ht="60" customHeight="1" x14ac:dyDescent="0.25">
      <c r="A264" s="1">
        <f t="shared" si="3"/>
        <v>252</v>
      </c>
      <c r="B264" s="116">
        <f>'Initial Client Information'!B264</f>
        <v>0</v>
      </c>
      <c r="C264" s="117">
        <f>'Initial Client Information'!C264</f>
        <v>0</v>
      </c>
      <c r="D264" s="118">
        <f>'Initial Client Information'!D264</f>
        <v>0</v>
      </c>
      <c r="E264" s="130">
        <f>'Initial Client Information'!E264</f>
        <v>0</v>
      </c>
      <c r="F264" s="140"/>
      <c r="G264" s="136"/>
      <c r="H264" s="136"/>
      <c r="I264" s="142"/>
      <c r="J264" s="176">
        <f>'Discharge Information'!F264</f>
        <v>0</v>
      </c>
      <c r="K264" s="87"/>
    </row>
    <row r="265" spans="1:11" ht="60" customHeight="1" x14ac:dyDescent="0.25">
      <c r="A265" s="1">
        <f t="shared" si="3"/>
        <v>253</v>
      </c>
      <c r="B265" s="116">
        <f>'Initial Client Information'!B265</f>
        <v>0</v>
      </c>
      <c r="C265" s="117">
        <f>'Initial Client Information'!C265</f>
        <v>0</v>
      </c>
      <c r="D265" s="118">
        <f>'Initial Client Information'!D265</f>
        <v>0</v>
      </c>
      <c r="E265" s="130">
        <f>'Initial Client Information'!E265</f>
        <v>0</v>
      </c>
      <c r="F265" s="140"/>
      <c r="G265" s="136"/>
      <c r="H265" s="136"/>
      <c r="I265" s="142"/>
      <c r="J265" s="176">
        <f>'Discharge Information'!F265</f>
        <v>0</v>
      </c>
      <c r="K265" s="87"/>
    </row>
    <row r="266" spans="1:11" ht="60" customHeight="1" x14ac:dyDescent="0.25">
      <c r="A266" s="1">
        <f t="shared" si="3"/>
        <v>254</v>
      </c>
      <c r="B266" s="116">
        <f>'Initial Client Information'!B266</f>
        <v>0</v>
      </c>
      <c r="C266" s="117">
        <f>'Initial Client Information'!C266</f>
        <v>0</v>
      </c>
      <c r="D266" s="118">
        <f>'Initial Client Information'!D266</f>
        <v>0</v>
      </c>
      <c r="E266" s="130">
        <f>'Initial Client Information'!E266</f>
        <v>0</v>
      </c>
      <c r="F266" s="140"/>
      <c r="G266" s="136"/>
      <c r="H266" s="136"/>
      <c r="I266" s="142"/>
      <c r="J266" s="176">
        <f>'Discharge Information'!F266</f>
        <v>0</v>
      </c>
      <c r="K266" s="87"/>
    </row>
    <row r="267" spans="1:11" ht="60" customHeight="1" x14ac:dyDescent="0.25">
      <c r="A267" s="1">
        <f t="shared" si="3"/>
        <v>255</v>
      </c>
      <c r="B267" s="116">
        <f>'Initial Client Information'!B267</f>
        <v>0</v>
      </c>
      <c r="C267" s="117">
        <f>'Initial Client Information'!C267</f>
        <v>0</v>
      </c>
      <c r="D267" s="118">
        <f>'Initial Client Information'!D267</f>
        <v>0</v>
      </c>
      <c r="E267" s="130">
        <f>'Initial Client Information'!E267</f>
        <v>0</v>
      </c>
      <c r="F267" s="140"/>
      <c r="G267" s="136"/>
      <c r="H267" s="136"/>
      <c r="I267" s="142"/>
      <c r="J267" s="176">
        <f>'Discharge Information'!F267</f>
        <v>0</v>
      </c>
      <c r="K267" s="87"/>
    </row>
    <row r="268" spans="1:11" ht="60" customHeight="1" x14ac:dyDescent="0.25">
      <c r="A268" s="1">
        <f t="shared" si="3"/>
        <v>256</v>
      </c>
      <c r="B268" s="116">
        <f>'Initial Client Information'!B268</f>
        <v>0</v>
      </c>
      <c r="C268" s="117">
        <f>'Initial Client Information'!C268</f>
        <v>0</v>
      </c>
      <c r="D268" s="118">
        <f>'Initial Client Information'!D268</f>
        <v>0</v>
      </c>
      <c r="E268" s="130">
        <f>'Initial Client Information'!E268</f>
        <v>0</v>
      </c>
      <c r="F268" s="140"/>
      <c r="G268" s="136"/>
      <c r="H268" s="136"/>
      <c r="I268" s="142"/>
      <c r="J268" s="176">
        <f>'Discharge Information'!F268</f>
        <v>0</v>
      </c>
      <c r="K268" s="87"/>
    </row>
    <row r="269" spans="1:11" ht="60" customHeight="1" x14ac:dyDescent="0.25">
      <c r="A269" s="1">
        <f t="shared" si="3"/>
        <v>257</v>
      </c>
      <c r="B269" s="116">
        <f>'Initial Client Information'!B269</f>
        <v>0</v>
      </c>
      <c r="C269" s="117">
        <f>'Initial Client Information'!C269</f>
        <v>0</v>
      </c>
      <c r="D269" s="118">
        <f>'Initial Client Information'!D269</f>
        <v>0</v>
      </c>
      <c r="E269" s="130">
        <f>'Initial Client Information'!E269</f>
        <v>0</v>
      </c>
      <c r="F269" s="140"/>
      <c r="G269" s="136"/>
      <c r="H269" s="136"/>
      <c r="I269" s="142"/>
      <c r="J269" s="176">
        <f>'Discharge Information'!F269</f>
        <v>0</v>
      </c>
      <c r="K269" s="87"/>
    </row>
    <row r="270" spans="1:11" ht="60" customHeight="1" x14ac:dyDescent="0.25">
      <c r="A270" s="1">
        <f t="shared" ref="A270:A333" si="4">ROW(A258)</f>
        <v>258</v>
      </c>
      <c r="B270" s="116">
        <f>'Initial Client Information'!B270</f>
        <v>0</v>
      </c>
      <c r="C270" s="117">
        <f>'Initial Client Information'!C270</f>
        <v>0</v>
      </c>
      <c r="D270" s="118">
        <f>'Initial Client Information'!D270</f>
        <v>0</v>
      </c>
      <c r="E270" s="130">
        <f>'Initial Client Information'!E270</f>
        <v>0</v>
      </c>
      <c r="F270" s="140"/>
      <c r="G270" s="136"/>
      <c r="H270" s="136"/>
      <c r="I270" s="142"/>
      <c r="J270" s="176">
        <f>'Discharge Information'!F270</f>
        <v>0</v>
      </c>
      <c r="K270" s="87"/>
    </row>
    <row r="271" spans="1:11" ht="60" customHeight="1" x14ac:dyDescent="0.25">
      <c r="A271" s="1">
        <f t="shared" si="4"/>
        <v>259</v>
      </c>
      <c r="B271" s="116">
        <f>'Initial Client Information'!B271</f>
        <v>0</v>
      </c>
      <c r="C271" s="117">
        <f>'Initial Client Information'!C271</f>
        <v>0</v>
      </c>
      <c r="D271" s="118">
        <f>'Initial Client Information'!D271</f>
        <v>0</v>
      </c>
      <c r="E271" s="130">
        <f>'Initial Client Information'!E271</f>
        <v>0</v>
      </c>
      <c r="F271" s="140"/>
      <c r="G271" s="136"/>
      <c r="H271" s="136"/>
      <c r="I271" s="142"/>
      <c r="J271" s="176">
        <f>'Discharge Information'!F271</f>
        <v>0</v>
      </c>
      <c r="K271" s="87"/>
    </row>
    <row r="272" spans="1:11" ht="60" customHeight="1" x14ac:dyDescent="0.25">
      <c r="A272" s="1">
        <f t="shared" si="4"/>
        <v>260</v>
      </c>
      <c r="B272" s="116">
        <f>'Initial Client Information'!B272</f>
        <v>0</v>
      </c>
      <c r="C272" s="117">
        <f>'Initial Client Information'!C272</f>
        <v>0</v>
      </c>
      <c r="D272" s="118">
        <f>'Initial Client Information'!D272</f>
        <v>0</v>
      </c>
      <c r="E272" s="130">
        <f>'Initial Client Information'!E272</f>
        <v>0</v>
      </c>
      <c r="F272" s="140"/>
      <c r="G272" s="136"/>
      <c r="H272" s="136"/>
      <c r="I272" s="142"/>
      <c r="J272" s="176">
        <f>'Discharge Information'!F272</f>
        <v>0</v>
      </c>
      <c r="K272" s="87"/>
    </row>
    <row r="273" spans="1:11" ht="60" customHeight="1" x14ac:dyDescent="0.25">
      <c r="A273" s="1">
        <f t="shared" si="4"/>
        <v>261</v>
      </c>
      <c r="B273" s="116">
        <f>'Initial Client Information'!B273</f>
        <v>0</v>
      </c>
      <c r="C273" s="117">
        <f>'Initial Client Information'!C273</f>
        <v>0</v>
      </c>
      <c r="D273" s="118">
        <f>'Initial Client Information'!D273</f>
        <v>0</v>
      </c>
      <c r="E273" s="130">
        <f>'Initial Client Information'!E273</f>
        <v>0</v>
      </c>
      <c r="F273" s="140"/>
      <c r="G273" s="136"/>
      <c r="H273" s="136"/>
      <c r="I273" s="142"/>
      <c r="J273" s="176">
        <f>'Discharge Information'!F273</f>
        <v>0</v>
      </c>
      <c r="K273" s="87"/>
    </row>
    <row r="274" spans="1:11" ht="60" customHeight="1" x14ac:dyDescent="0.25">
      <c r="A274" s="1">
        <f t="shared" si="4"/>
        <v>262</v>
      </c>
      <c r="B274" s="116">
        <f>'Initial Client Information'!B274</f>
        <v>0</v>
      </c>
      <c r="C274" s="117">
        <f>'Initial Client Information'!C274</f>
        <v>0</v>
      </c>
      <c r="D274" s="118">
        <f>'Initial Client Information'!D274</f>
        <v>0</v>
      </c>
      <c r="E274" s="130">
        <f>'Initial Client Information'!E274</f>
        <v>0</v>
      </c>
      <c r="F274" s="140"/>
      <c r="G274" s="136"/>
      <c r="H274" s="136"/>
      <c r="I274" s="142"/>
      <c r="J274" s="176">
        <f>'Discharge Information'!F274</f>
        <v>0</v>
      </c>
      <c r="K274" s="87"/>
    </row>
    <row r="275" spans="1:11" ht="60" customHeight="1" x14ac:dyDescent="0.25">
      <c r="A275" s="1">
        <f t="shared" si="4"/>
        <v>263</v>
      </c>
      <c r="B275" s="116">
        <f>'Initial Client Information'!B275</f>
        <v>0</v>
      </c>
      <c r="C275" s="117">
        <f>'Initial Client Information'!C275</f>
        <v>0</v>
      </c>
      <c r="D275" s="118">
        <f>'Initial Client Information'!D275</f>
        <v>0</v>
      </c>
      <c r="E275" s="130">
        <f>'Initial Client Information'!E275</f>
        <v>0</v>
      </c>
      <c r="F275" s="140"/>
      <c r="G275" s="136"/>
      <c r="H275" s="136"/>
      <c r="I275" s="142"/>
      <c r="J275" s="176">
        <f>'Discharge Information'!F275</f>
        <v>0</v>
      </c>
      <c r="K275" s="87"/>
    </row>
    <row r="276" spans="1:11" ht="60" customHeight="1" x14ac:dyDescent="0.25">
      <c r="A276" s="1">
        <f t="shared" si="4"/>
        <v>264</v>
      </c>
      <c r="B276" s="116">
        <f>'Initial Client Information'!B276</f>
        <v>0</v>
      </c>
      <c r="C276" s="117">
        <f>'Initial Client Information'!C276</f>
        <v>0</v>
      </c>
      <c r="D276" s="118">
        <f>'Initial Client Information'!D276</f>
        <v>0</v>
      </c>
      <c r="E276" s="130">
        <f>'Initial Client Information'!E276</f>
        <v>0</v>
      </c>
      <c r="F276" s="140"/>
      <c r="G276" s="136"/>
      <c r="H276" s="136"/>
      <c r="I276" s="142"/>
      <c r="J276" s="176">
        <f>'Discharge Information'!F276</f>
        <v>0</v>
      </c>
      <c r="K276" s="87"/>
    </row>
    <row r="277" spans="1:11" ht="60" customHeight="1" x14ac:dyDescent="0.25">
      <c r="A277" s="1">
        <f t="shared" si="4"/>
        <v>265</v>
      </c>
      <c r="B277" s="116">
        <f>'Initial Client Information'!B277</f>
        <v>0</v>
      </c>
      <c r="C277" s="117">
        <f>'Initial Client Information'!C277</f>
        <v>0</v>
      </c>
      <c r="D277" s="118">
        <f>'Initial Client Information'!D277</f>
        <v>0</v>
      </c>
      <c r="E277" s="130">
        <f>'Initial Client Information'!E277</f>
        <v>0</v>
      </c>
      <c r="F277" s="140"/>
      <c r="G277" s="136"/>
      <c r="H277" s="136"/>
      <c r="I277" s="142"/>
      <c r="J277" s="176">
        <f>'Discharge Information'!F277</f>
        <v>0</v>
      </c>
      <c r="K277" s="87"/>
    </row>
    <row r="278" spans="1:11" ht="60" customHeight="1" x14ac:dyDescent="0.25">
      <c r="A278" s="1">
        <f t="shared" si="4"/>
        <v>266</v>
      </c>
      <c r="B278" s="116">
        <f>'Initial Client Information'!B278</f>
        <v>0</v>
      </c>
      <c r="C278" s="117">
        <f>'Initial Client Information'!C278</f>
        <v>0</v>
      </c>
      <c r="D278" s="118">
        <f>'Initial Client Information'!D278</f>
        <v>0</v>
      </c>
      <c r="E278" s="130">
        <f>'Initial Client Information'!E278</f>
        <v>0</v>
      </c>
      <c r="F278" s="140"/>
      <c r="G278" s="136"/>
      <c r="H278" s="136"/>
      <c r="I278" s="142"/>
      <c r="J278" s="176">
        <f>'Discharge Information'!F278</f>
        <v>0</v>
      </c>
      <c r="K278" s="87"/>
    </row>
    <row r="279" spans="1:11" ht="60" customHeight="1" x14ac:dyDescent="0.25">
      <c r="A279" s="1">
        <f t="shared" si="4"/>
        <v>267</v>
      </c>
      <c r="B279" s="116">
        <f>'Initial Client Information'!B279</f>
        <v>0</v>
      </c>
      <c r="C279" s="117">
        <f>'Initial Client Information'!C279</f>
        <v>0</v>
      </c>
      <c r="D279" s="118">
        <f>'Initial Client Information'!D279</f>
        <v>0</v>
      </c>
      <c r="E279" s="130">
        <f>'Initial Client Information'!E279</f>
        <v>0</v>
      </c>
      <c r="F279" s="140"/>
      <c r="G279" s="136"/>
      <c r="H279" s="136"/>
      <c r="I279" s="142"/>
      <c r="J279" s="176">
        <f>'Discharge Information'!F279</f>
        <v>0</v>
      </c>
      <c r="K279" s="87"/>
    </row>
    <row r="280" spans="1:11" ht="60" customHeight="1" x14ac:dyDescent="0.25">
      <c r="A280" s="1">
        <f t="shared" si="4"/>
        <v>268</v>
      </c>
      <c r="B280" s="116">
        <f>'Initial Client Information'!B280</f>
        <v>0</v>
      </c>
      <c r="C280" s="117">
        <f>'Initial Client Information'!C280</f>
        <v>0</v>
      </c>
      <c r="D280" s="118">
        <f>'Initial Client Information'!D280</f>
        <v>0</v>
      </c>
      <c r="E280" s="130">
        <f>'Initial Client Information'!E280</f>
        <v>0</v>
      </c>
      <c r="F280" s="140"/>
      <c r="G280" s="136"/>
      <c r="H280" s="136"/>
      <c r="I280" s="142"/>
      <c r="J280" s="176">
        <f>'Discharge Information'!F280</f>
        <v>0</v>
      </c>
      <c r="K280" s="87"/>
    </row>
    <row r="281" spans="1:11" ht="60" customHeight="1" x14ac:dyDescent="0.25">
      <c r="A281" s="1">
        <f t="shared" si="4"/>
        <v>269</v>
      </c>
      <c r="B281" s="116">
        <f>'Initial Client Information'!B281</f>
        <v>0</v>
      </c>
      <c r="C281" s="117">
        <f>'Initial Client Information'!C281</f>
        <v>0</v>
      </c>
      <c r="D281" s="118">
        <f>'Initial Client Information'!D281</f>
        <v>0</v>
      </c>
      <c r="E281" s="130">
        <f>'Initial Client Information'!E281</f>
        <v>0</v>
      </c>
      <c r="F281" s="140"/>
      <c r="G281" s="136"/>
      <c r="H281" s="136"/>
      <c r="I281" s="142"/>
      <c r="J281" s="176">
        <f>'Discharge Information'!F281</f>
        <v>0</v>
      </c>
      <c r="K281" s="87"/>
    </row>
    <row r="282" spans="1:11" ht="60" customHeight="1" x14ac:dyDescent="0.25">
      <c r="A282" s="1">
        <f t="shared" si="4"/>
        <v>270</v>
      </c>
      <c r="B282" s="116">
        <f>'Initial Client Information'!B282</f>
        <v>0</v>
      </c>
      <c r="C282" s="117">
        <f>'Initial Client Information'!C282</f>
        <v>0</v>
      </c>
      <c r="D282" s="118">
        <f>'Initial Client Information'!D282</f>
        <v>0</v>
      </c>
      <c r="E282" s="130">
        <f>'Initial Client Information'!E282</f>
        <v>0</v>
      </c>
      <c r="F282" s="140"/>
      <c r="G282" s="136"/>
      <c r="H282" s="136"/>
      <c r="I282" s="142"/>
      <c r="J282" s="176">
        <f>'Discharge Information'!F282</f>
        <v>0</v>
      </c>
      <c r="K282" s="87"/>
    </row>
    <row r="283" spans="1:11" ht="60" customHeight="1" x14ac:dyDescent="0.25">
      <c r="A283" s="1">
        <f t="shared" si="4"/>
        <v>271</v>
      </c>
      <c r="B283" s="116">
        <f>'Initial Client Information'!B283</f>
        <v>0</v>
      </c>
      <c r="C283" s="117">
        <f>'Initial Client Information'!C283</f>
        <v>0</v>
      </c>
      <c r="D283" s="118">
        <f>'Initial Client Information'!D283</f>
        <v>0</v>
      </c>
      <c r="E283" s="130">
        <f>'Initial Client Information'!E283</f>
        <v>0</v>
      </c>
      <c r="F283" s="140"/>
      <c r="G283" s="136"/>
      <c r="H283" s="136"/>
      <c r="I283" s="142"/>
      <c r="J283" s="176">
        <f>'Discharge Information'!F283</f>
        <v>0</v>
      </c>
      <c r="K283" s="87"/>
    </row>
    <row r="284" spans="1:11" ht="60" customHeight="1" x14ac:dyDescent="0.25">
      <c r="A284" s="1">
        <f t="shared" si="4"/>
        <v>272</v>
      </c>
      <c r="B284" s="116">
        <f>'Initial Client Information'!B284</f>
        <v>0</v>
      </c>
      <c r="C284" s="117">
        <f>'Initial Client Information'!C284</f>
        <v>0</v>
      </c>
      <c r="D284" s="118">
        <f>'Initial Client Information'!D284</f>
        <v>0</v>
      </c>
      <c r="E284" s="130">
        <f>'Initial Client Information'!E284</f>
        <v>0</v>
      </c>
      <c r="F284" s="140"/>
      <c r="G284" s="136"/>
      <c r="H284" s="136"/>
      <c r="I284" s="142"/>
      <c r="J284" s="176">
        <f>'Discharge Information'!F284</f>
        <v>0</v>
      </c>
      <c r="K284" s="87"/>
    </row>
    <row r="285" spans="1:11" ht="60" customHeight="1" x14ac:dyDescent="0.25">
      <c r="A285" s="1">
        <f t="shared" si="4"/>
        <v>273</v>
      </c>
      <c r="B285" s="116">
        <f>'Initial Client Information'!B285</f>
        <v>0</v>
      </c>
      <c r="C285" s="117">
        <f>'Initial Client Information'!C285</f>
        <v>0</v>
      </c>
      <c r="D285" s="118">
        <f>'Initial Client Information'!D285</f>
        <v>0</v>
      </c>
      <c r="E285" s="130">
        <f>'Initial Client Information'!E285</f>
        <v>0</v>
      </c>
      <c r="F285" s="140"/>
      <c r="G285" s="136"/>
      <c r="H285" s="136"/>
      <c r="I285" s="142"/>
      <c r="J285" s="176">
        <f>'Discharge Information'!F285</f>
        <v>0</v>
      </c>
      <c r="K285" s="87"/>
    </row>
    <row r="286" spans="1:11" ht="60" customHeight="1" x14ac:dyDescent="0.25">
      <c r="A286" s="1">
        <f t="shared" si="4"/>
        <v>274</v>
      </c>
      <c r="B286" s="116">
        <f>'Initial Client Information'!B286</f>
        <v>0</v>
      </c>
      <c r="C286" s="117">
        <f>'Initial Client Information'!C286</f>
        <v>0</v>
      </c>
      <c r="D286" s="118">
        <f>'Initial Client Information'!D286</f>
        <v>0</v>
      </c>
      <c r="E286" s="130">
        <f>'Initial Client Information'!E286</f>
        <v>0</v>
      </c>
      <c r="F286" s="140"/>
      <c r="G286" s="136"/>
      <c r="H286" s="136"/>
      <c r="I286" s="142"/>
      <c r="J286" s="176">
        <f>'Discharge Information'!F286</f>
        <v>0</v>
      </c>
      <c r="K286" s="87"/>
    </row>
    <row r="287" spans="1:11" ht="60" customHeight="1" x14ac:dyDescent="0.25">
      <c r="A287" s="1">
        <f t="shared" si="4"/>
        <v>275</v>
      </c>
      <c r="B287" s="116">
        <f>'Initial Client Information'!B287</f>
        <v>0</v>
      </c>
      <c r="C287" s="117">
        <f>'Initial Client Information'!C287</f>
        <v>0</v>
      </c>
      <c r="D287" s="118">
        <f>'Initial Client Information'!D287</f>
        <v>0</v>
      </c>
      <c r="E287" s="130">
        <f>'Initial Client Information'!E287</f>
        <v>0</v>
      </c>
      <c r="F287" s="140"/>
      <c r="G287" s="136"/>
      <c r="H287" s="136"/>
      <c r="I287" s="142"/>
      <c r="J287" s="176">
        <f>'Discharge Information'!F287</f>
        <v>0</v>
      </c>
      <c r="K287" s="87"/>
    </row>
    <row r="288" spans="1:11" ht="60" customHeight="1" x14ac:dyDescent="0.25">
      <c r="A288" s="1">
        <f t="shared" si="4"/>
        <v>276</v>
      </c>
      <c r="B288" s="116">
        <f>'Initial Client Information'!B288</f>
        <v>0</v>
      </c>
      <c r="C288" s="117">
        <f>'Initial Client Information'!C288</f>
        <v>0</v>
      </c>
      <c r="D288" s="118">
        <f>'Initial Client Information'!D288</f>
        <v>0</v>
      </c>
      <c r="E288" s="130">
        <f>'Initial Client Information'!E288</f>
        <v>0</v>
      </c>
      <c r="F288" s="140"/>
      <c r="G288" s="136"/>
      <c r="H288" s="136"/>
      <c r="I288" s="142"/>
      <c r="J288" s="176">
        <f>'Discharge Information'!F288</f>
        <v>0</v>
      </c>
      <c r="K288" s="87"/>
    </row>
    <row r="289" spans="1:11" ht="60" customHeight="1" x14ac:dyDescent="0.25">
      <c r="A289" s="1">
        <f t="shared" si="4"/>
        <v>277</v>
      </c>
      <c r="B289" s="116">
        <f>'Initial Client Information'!B289</f>
        <v>0</v>
      </c>
      <c r="C289" s="117">
        <f>'Initial Client Information'!C289</f>
        <v>0</v>
      </c>
      <c r="D289" s="118">
        <f>'Initial Client Information'!D289</f>
        <v>0</v>
      </c>
      <c r="E289" s="130">
        <f>'Initial Client Information'!E289</f>
        <v>0</v>
      </c>
      <c r="F289" s="140"/>
      <c r="G289" s="136"/>
      <c r="H289" s="136"/>
      <c r="I289" s="142"/>
      <c r="J289" s="176">
        <f>'Discharge Information'!F289</f>
        <v>0</v>
      </c>
      <c r="K289" s="87"/>
    </row>
    <row r="290" spans="1:11" ht="60" customHeight="1" x14ac:dyDescent="0.25">
      <c r="A290" s="1">
        <f t="shared" si="4"/>
        <v>278</v>
      </c>
      <c r="B290" s="116">
        <f>'Initial Client Information'!B290</f>
        <v>0</v>
      </c>
      <c r="C290" s="117">
        <f>'Initial Client Information'!C290</f>
        <v>0</v>
      </c>
      <c r="D290" s="118">
        <f>'Initial Client Information'!D290</f>
        <v>0</v>
      </c>
      <c r="E290" s="130">
        <f>'Initial Client Information'!E290</f>
        <v>0</v>
      </c>
      <c r="F290" s="140"/>
      <c r="G290" s="136"/>
      <c r="H290" s="136"/>
      <c r="I290" s="142"/>
      <c r="J290" s="176">
        <f>'Discharge Information'!F290</f>
        <v>0</v>
      </c>
      <c r="K290" s="87"/>
    </row>
    <row r="291" spans="1:11" ht="60" customHeight="1" x14ac:dyDescent="0.25">
      <c r="A291" s="1">
        <f t="shared" si="4"/>
        <v>279</v>
      </c>
      <c r="B291" s="116">
        <f>'Initial Client Information'!B291</f>
        <v>0</v>
      </c>
      <c r="C291" s="117">
        <f>'Initial Client Information'!C291</f>
        <v>0</v>
      </c>
      <c r="D291" s="118">
        <f>'Initial Client Information'!D291</f>
        <v>0</v>
      </c>
      <c r="E291" s="130">
        <f>'Initial Client Information'!E291</f>
        <v>0</v>
      </c>
      <c r="F291" s="140"/>
      <c r="G291" s="136"/>
      <c r="H291" s="136"/>
      <c r="I291" s="142"/>
      <c r="J291" s="176">
        <f>'Discharge Information'!F291</f>
        <v>0</v>
      </c>
      <c r="K291" s="87"/>
    </row>
    <row r="292" spans="1:11" ht="60" customHeight="1" x14ac:dyDescent="0.25">
      <c r="A292" s="1">
        <f t="shared" si="4"/>
        <v>280</v>
      </c>
      <c r="B292" s="116">
        <f>'Initial Client Information'!B292</f>
        <v>0</v>
      </c>
      <c r="C292" s="117">
        <f>'Initial Client Information'!C292</f>
        <v>0</v>
      </c>
      <c r="D292" s="118">
        <f>'Initial Client Information'!D292</f>
        <v>0</v>
      </c>
      <c r="E292" s="130">
        <f>'Initial Client Information'!E292</f>
        <v>0</v>
      </c>
      <c r="F292" s="140"/>
      <c r="G292" s="136"/>
      <c r="H292" s="136"/>
      <c r="I292" s="142"/>
      <c r="J292" s="176">
        <f>'Discharge Information'!F292</f>
        <v>0</v>
      </c>
      <c r="K292" s="87"/>
    </row>
    <row r="293" spans="1:11" ht="60" customHeight="1" x14ac:dyDescent="0.25">
      <c r="A293" s="1">
        <f t="shared" si="4"/>
        <v>281</v>
      </c>
      <c r="B293" s="116">
        <f>'Initial Client Information'!B293</f>
        <v>0</v>
      </c>
      <c r="C293" s="117">
        <f>'Initial Client Information'!C293</f>
        <v>0</v>
      </c>
      <c r="D293" s="118">
        <f>'Initial Client Information'!D293</f>
        <v>0</v>
      </c>
      <c r="E293" s="130">
        <f>'Initial Client Information'!E293</f>
        <v>0</v>
      </c>
      <c r="F293" s="140"/>
      <c r="G293" s="136"/>
      <c r="H293" s="136"/>
      <c r="I293" s="142"/>
      <c r="J293" s="176">
        <f>'Discharge Information'!F293</f>
        <v>0</v>
      </c>
      <c r="K293" s="87"/>
    </row>
    <row r="294" spans="1:11" ht="60" customHeight="1" x14ac:dyDescent="0.25">
      <c r="A294" s="1">
        <f t="shared" si="4"/>
        <v>282</v>
      </c>
      <c r="B294" s="116">
        <f>'Initial Client Information'!B294</f>
        <v>0</v>
      </c>
      <c r="C294" s="117">
        <f>'Initial Client Information'!C294</f>
        <v>0</v>
      </c>
      <c r="D294" s="118">
        <f>'Initial Client Information'!D294</f>
        <v>0</v>
      </c>
      <c r="E294" s="130">
        <f>'Initial Client Information'!E294</f>
        <v>0</v>
      </c>
      <c r="F294" s="140"/>
      <c r="G294" s="136"/>
      <c r="H294" s="136"/>
      <c r="I294" s="142"/>
      <c r="J294" s="176">
        <f>'Discharge Information'!F294</f>
        <v>0</v>
      </c>
      <c r="K294" s="87"/>
    </row>
    <row r="295" spans="1:11" ht="60" customHeight="1" x14ac:dyDescent="0.25">
      <c r="A295" s="1">
        <f t="shared" si="4"/>
        <v>283</v>
      </c>
      <c r="B295" s="116">
        <f>'Initial Client Information'!B295</f>
        <v>0</v>
      </c>
      <c r="C295" s="117">
        <f>'Initial Client Information'!C295</f>
        <v>0</v>
      </c>
      <c r="D295" s="118">
        <f>'Initial Client Information'!D295</f>
        <v>0</v>
      </c>
      <c r="E295" s="130">
        <f>'Initial Client Information'!E295</f>
        <v>0</v>
      </c>
      <c r="F295" s="140"/>
      <c r="G295" s="136"/>
      <c r="H295" s="136"/>
      <c r="I295" s="142"/>
      <c r="J295" s="176">
        <f>'Discharge Information'!F295</f>
        <v>0</v>
      </c>
      <c r="K295" s="87"/>
    </row>
    <row r="296" spans="1:11" ht="60" customHeight="1" x14ac:dyDescent="0.25">
      <c r="A296" s="1">
        <f t="shared" si="4"/>
        <v>284</v>
      </c>
      <c r="B296" s="116">
        <f>'Initial Client Information'!B296</f>
        <v>0</v>
      </c>
      <c r="C296" s="117">
        <f>'Initial Client Information'!C296</f>
        <v>0</v>
      </c>
      <c r="D296" s="118">
        <f>'Initial Client Information'!D296</f>
        <v>0</v>
      </c>
      <c r="E296" s="130">
        <f>'Initial Client Information'!E296</f>
        <v>0</v>
      </c>
      <c r="F296" s="140"/>
      <c r="G296" s="136"/>
      <c r="H296" s="136"/>
      <c r="I296" s="142"/>
      <c r="J296" s="176">
        <f>'Discharge Information'!F296</f>
        <v>0</v>
      </c>
      <c r="K296" s="87"/>
    </row>
    <row r="297" spans="1:11" ht="60" customHeight="1" x14ac:dyDescent="0.25">
      <c r="A297" s="1">
        <f t="shared" si="4"/>
        <v>285</v>
      </c>
      <c r="B297" s="116">
        <f>'Initial Client Information'!B297</f>
        <v>0</v>
      </c>
      <c r="C297" s="117">
        <f>'Initial Client Information'!C297</f>
        <v>0</v>
      </c>
      <c r="D297" s="118">
        <f>'Initial Client Information'!D297</f>
        <v>0</v>
      </c>
      <c r="E297" s="130">
        <f>'Initial Client Information'!E297</f>
        <v>0</v>
      </c>
      <c r="F297" s="140"/>
      <c r="G297" s="136"/>
      <c r="H297" s="136"/>
      <c r="I297" s="142"/>
      <c r="J297" s="176">
        <f>'Discharge Information'!F297</f>
        <v>0</v>
      </c>
      <c r="K297" s="87"/>
    </row>
    <row r="298" spans="1:11" ht="60" customHeight="1" x14ac:dyDescent="0.25">
      <c r="A298" s="1">
        <f t="shared" si="4"/>
        <v>286</v>
      </c>
      <c r="B298" s="116">
        <f>'Initial Client Information'!B298</f>
        <v>0</v>
      </c>
      <c r="C298" s="117">
        <f>'Initial Client Information'!C298</f>
        <v>0</v>
      </c>
      <c r="D298" s="118">
        <f>'Initial Client Information'!D298</f>
        <v>0</v>
      </c>
      <c r="E298" s="130">
        <f>'Initial Client Information'!E298</f>
        <v>0</v>
      </c>
      <c r="F298" s="140"/>
      <c r="G298" s="136"/>
      <c r="H298" s="136"/>
      <c r="I298" s="142"/>
      <c r="J298" s="176">
        <f>'Discharge Information'!F298</f>
        <v>0</v>
      </c>
      <c r="K298" s="87"/>
    </row>
    <row r="299" spans="1:11" ht="60" customHeight="1" x14ac:dyDescent="0.25">
      <c r="A299" s="1">
        <f t="shared" si="4"/>
        <v>287</v>
      </c>
      <c r="B299" s="116">
        <f>'Initial Client Information'!B299</f>
        <v>0</v>
      </c>
      <c r="C299" s="117">
        <f>'Initial Client Information'!C299</f>
        <v>0</v>
      </c>
      <c r="D299" s="118">
        <f>'Initial Client Information'!D299</f>
        <v>0</v>
      </c>
      <c r="E299" s="130">
        <f>'Initial Client Information'!E299</f>
        <v>0</v>
      </c>
      <c r="F299" s="140"/>
      <c r="G299" s="136"/>
      <c r="H299" s="136"/>
      <c r="I299" s="142"/>
      <c r="J299" s="176">
        <f>'Discharge Information'!F299</f>
        <v>0</v>
      </c>
      <c r="K299" s="87"/>
    </row>
    <row r="300" spans="1:11" ht="60" customHeight="1" x14ac:dyDescent="0.25">
      <c r="A300" s="1">
        <f t="shared" si="4"/>
        <v>288</v>
      </c>
      <c r="B300" s="116">
        <f>'Initial Client Information'!B300</f>
        <v>0</v>
      </c>
      <c r="C300" s="117">
        <f>'Initial Client Information'!C300</f>
        <v>0</v>
      </c>
      <c r="D300" s="118">
        <f>'Initial Client Information'!D300</f>
        <v>0</v>
      </c>
      <c r="E300" s="130">
        <f>'Initial Client Information'!E300</f>
        <v>0</v>
      </c>
      <c r="F300" s="140"/>
      <c r="G300" s="136"/>
      <c r="H300" s="136"/>
      <c r="I300" s="142"/>
      <c r="J300" s="176">
        <f>'Discharge Information'!F300</f>
        <v>0</v>
      </c>
      <c r="K300" s="87"/>
    </row>
    <row r="301" spans="1:11" ht="60" customHeight="1" x14ac:dyDescent="0.25">
      <c r="A301" s="1">
        <f t="shared" si="4"/>
        <v>289</v>
      </c>
      <c r="B301" s="116">
        <f>'Initial Client Information'!B301</f>
        <v>0</v>
      </c>
      <c r="C301" s="117">
        <f>'Initial Client Information'!C301</f>
        <v>0</v>
      </c>
      <c r="D301" s="118">
        <f>'Initial Client Information'!D301</f>
        <v>0</v>
      </c>
      <c r="E301" s="130">
        <f>'Initial Client Information'!E301</f>
        <v>0</v>
      </c>
      <c r="F301" s="140"/>
      <c r="G301" s="136"/>
      <c r="H301" s="136"/>
      <c r="I301" s="142"/>
      <c r="J301" s="176">
        <f>'Discharge Information'!F301</f>
        <v>0</v>
      </c>
      <c r="K301" s="87"/>
    </row>
    <row r="302" spans="1:11" ht="60" customHeight="1" x14ac:dyDescent="0.25">
      <c r="A302" s="1">
        <f t="shared" si="4"/>
        <v>290</v>
      </c>
      <c r="B302" s="116">
        <f>'Initial Client Information'!B302</f>
        <v>0</v>
      </c>
      <c r="C302" s="117">
        <f>'Initial Client Information'!C302</f>
        <v>0</v>
      </c>
      <c r="D302" s="118">
        <f>'Initial Client Information'!D302</f>
        <v>0</v>
      </c>
      <c r="E302" s="130">
        <f>'Initial Client Information'!E302</f>
        <v>0</v>
      </c>
      <c r="F302" s="140"/>
      <c r="G302" s="136"/>
      <c r="H302" s="136"/>
      <c r="I302" s="142"/>
      <c r="J302" s="176">
        <f>'Discharge Information'!F302</f>
        <v>0</v>
      </c>
      <c r="K302" s="87"/>
    </row>
    <row r="303" spans="1:11" ht="60" customHeight="1" x14ac:dyDescent="0.25">
      <c r="A303" s="1">
        <f t="shared" si="4"/>
        <v>291</v>
      </c>
      <c r="B303" s="116">
        <f>'Initial Client Information'!B303</f>
        <v>0</v>
      </c>
      <c r="C303" s="117">
        <f>'Initial Client Information'!C303</f>
        <v>0</v>
      </c>
      <c r="D303" s="118">
        <f>'Initial Client Information'!D303</f>
        <v>0</v>
      </c>
      <c r="E303" s="130">
        <f>'Initial Client Information'!E303</f>
        <v>0</v>
      </c>
      <c r="F303" s="140"/>
      <c r="G303" s="136"/>
      <c r="H303" s="136"/>
      <c r="I303" s="142"/>
      <c r="J303" s="176">
        <f>'Discharge Information'!F303</f>
        <v>0</v>
      </c>
      <c r="K303" s="87"/>
    </row>
    <row r="304" spans="1:11" ht="60" customHeight="1" x14ac:dyDescent="0.25">
      <c r="A304" s="1">
        <f t="shared" si="4"/>
        <v>292</v>
      </c>
      <c r="B304" s="116">
        <f>'Initial Client Information'!B304</f>
        <v>0</v>
      </c>
      <c r="C304" s="117">
        <f>'Initial Client Information'!C304</f>
        <v>0</v>
      </c>
      <c r="D304" s="118">
        <f>'Initial Client Information'!D304</f>
        <v>0</v>
      </c>
      <c r="E304" s="130">
        <f>'Initial Client Information'!E304</f>
        <v>0</v>
      </c>
      <c r="F304" s="140"/>
      <c r="G304" s="136"/>
      <c r="H304" s="136"/>
      <c r="I304" s="142"/>
      <c r="J304" s="176">
        <f>'Discharge Information'!F304</f>
        <v>0</v>
      </c>
      <c r="K304" s="87"/>
    </row>
    <row r="305" spans="1:11" ht="60" customHeight="1" x14ac:dyDescent="0.25">
      <c r="A305" s="1">
        <f t="shared" si="4"/>
        <v>293</v>
      </c>
      <c r="B305" s="116">
        <f>'Initial Client Information'!B305</f>
        <v>0</v>
      </c>
      <c r="C305" s="117">
        <f>'Initial Client Information'!C305</f>
        <v>0</v>
      </c>
      <c r="D305" s="118">
        <f>'Initial Client Information'!D305</f>
        <v>0</v>
      </c>
      <c r="E305" s="130">
        <f>'Initial Client Information'!E305</f>
        <v>0</v>
      </c>
      <c r="F305" s="140"/>
      <c r="G305" s="136"/>
      <c r="H305" s="136"/>
      <c r="I305" s="142"/>
      <c r="J305" s="176">
        <f>'Discharge Information'!F305</f>
        <v>0</v>
      </c>
      <c r="K305" s="87"/>
    </row>
    <row r="306" spans="1:11" ht="60" customHeight="1" x14ac:dyDescent="0.25">
      <c r="A306" s="1">
        <f t="shared" si="4"/>
        <v>294</v>
      </c>
      <c r="B306" s="116">
        <f>'Initial Client Information'!B306</f>
        <v>0</v>
      </c>
      <c r="C306" s="117">
        <f>'Initial Client Information'!C306</f>
        <v>0</v>
      </c>
      <c r="D306" s="118">
        <f>'Initial Client Information'!D306</f>
        <v>0</v>
      </c>
      <c r="E306" s="130">
        <f>'Initial Client Information'!E306</f>
        <v>0</v>
      </c>
      <c r="F306" s="140"/>
      <c r="G306" s="136"/>
      <c r="H306" s="136"/>
      <c r="I306" s="142"/>
      <c r="J306" s="176">
        <f>'Discharge Information'!F306</f>
        <v>0</v>
      </c>
      <c r="K306" s="87"/>
    </row>
    <row r="307" spans="1:11" ht="60" customHeight="1" x14ac:dyDescent="0.25">
      <c r="A307" s="1">
        <f t="shared" si="4"/>
        <v>295</v>
      </c>
      <c r="B307" s="116">
        <f>'Initial Client Information'!B307</f>
        <v>0</v>
      </c>
      <c r="C307" s="117">
        <f>'Initial Client Information'!C307</f>
        <v>0</v>
      </c>
      <c r="D307" s="118">
        <f>'Initial Client Information'!D307</f>
        <v>0</v>
      </c>
      <c r="E307" s="130">
        <f>'Initial Client Information'!E307</f>
        <v>0</v>
      </c>
      <c r="F307" s="140"/>
      <c r="G307" s="136"/>
      <c r="H307" s="136"/>
      <c r="I307" s="142"/>
      <c r="J307" s="176">
        <f>'Discharge Information'!F307</f>
        <v>0</v>
      </c>
      <c r="K307" s="87"/>
    </row>
    <row r="308" spans="1:11" ht="60" customHeight="1" x14ac:dyDescent="0.25">
      <c r="A308" s="1">
        <f t="shared" si="4"/>
        <v>296</v>
      </c>
      <c r="B308" s="116">
        <f>'Initial Client Information'!B308</f>
        <v>0</v>
      </c>
      <c r="C308" s="117">
        <f>'Initial Client Information'!C308</f>
        <v>0</v>
      </c>
      <c r="D308" s="118">
        <f>'Initial Client Information'!D308</f>
        <v>0</v>
      </c>
      <c r="E308" s="130">
        <f>'Initial Client Information'!E308</f>
        <v>0</v>
      </c>
      <c r="F308" s="140"/>
      <c r="G308" s="136"/>
      <c r="H308" s="136"/>
      <c r="I308" s="142"/>
      <c r="J308" s="176">
        <f>'Discharge Information'!F308</f>
        <v>0</v>
      </c>
      <c r="K308" s="87"/>
    </row>
    <row r="309" spans="1:11" ht="60" customHeight="1" x14ac:dyDescent="0.25">
      <c r="A309" s="1">
        <f t="shared" si="4"/>
        <v>297</v>
      </c>
      <c r="B309" s="116">
        <f>'Initial Client Information'!B309</f>
        <v>0</v>
      </c>
      <c r="C309" s="117">
        <f>'Initial Client Information'!C309</f>
        <v>0</v>
      </c>
      <c r="D309" s="118">
        <f>'Initial Client Information'!D309</f>
        <v>0</v>
      </c>
      <c r="E309" s="130">
        <f>'Initial Client Information'!E309</f>
        <v>0</v>
      </c>
      <c r="F309" s="140"/>
      <c r="G309" s="136"/>
      <c r="H309" s="136"/>
      <c r="I309" s="142"/>
      <c r="J309" s="176">
        <f>'Discharge Information'!F309</f>
        <v>0</v>
      </c>
      <c r="K309" s="87"/>
    </row>
    <row r="310" spans="1:11" ht="60" customHeight="1" x14ac:dyDescent="0.25">
      <c r="A310" s="1">
        <f t="shared" si="4"/>
        <v>298</v>
      </c>
      <c r="B310" s="116">
        <f>'Initial Client Information'!B310</f>
        <v>0</v>
      </c>
      <c r="C310" s="117">
        <f>'Initial Client Information'!C310</f>
        <v>0</v>
      </c>
      <c r="D310" s="118">
        <f>'Initial Client Information'!D310</f>
        <v>0</v>
      </c>
      <c r="E310" s="130">
        <f>'Initial Client Information'!E310</f>
        <v>0</v>
      </c>
      <c r="F310" s="140"/>
      <c r="G310" s="136"/>
      <c r="H310" s="136"/>
      <c r="I310" s="142"/>
      <c r="J310" s="176">
        <f>'Discharge Information'!F310</f>
        <v>0</v>
      </c>
      <c r="K310" s="87"/>
    </row>
    <row r="311" spans="1:11" ht="60" customHeight="1" x14ac:dyDescent="0.25">
      <c r="A311" s="1">
        <f t="shared" si="4"/>
        <v>299</v>
      </c>
      <c r="B311" s="116">
        <f>'Initial Client Information'!B311</f>
        <v>0</v>
      </c>
      <c r="C311" s="117">
        <f>'Initial Client Information'!C311</f>
        <v>0</v>
      </c>
      <c r="D311" s="118">
        <f>'Initial Client Information'!D311</f>
        <v>0</v>
      </c>
      <c r="E311" s="130">
        <f>'Initial Client Information'!E311</f>
        <v>0</v>
      </c>
      <c r="F311" s="140"/>
      <c r="G311" s="136"/>
      <c r="H311" s="136"/>
      <c r="I311" s="142"/>
      <c r="J311" s="176">
        <f>'Discharge Information'!F311</f>
        <v>0</v>
      </c>
      <c r="K311" s="87"/>
    </row>
    <row r="312" spans="1:11" ht="60" customHeight="1" x14ac:dyDescent="0.25">
      <c r="A312" s="1">
        <f t="shared" si="4"/>
        <v>300</v>
      </c>
      <c r="B312" s="116">
        <f>'Initial Client Information'!B312</f>
        <v>0</v>
      </c>
      <c r="C312" s="117">
        <f>'Initial Client Information'!C312</f>
        <v>0</v>
      </c>
      <c r="D312" s="118">
        <f>'Initial Client Information'!D312</f>
        <v>0</v>
      </c>
      <c r="E312" s="130">
        <f>'Initial Client Information'!E312</f>
        <v>0</v>
      </c>
      <c r="F312" s="140"/>
      <c r="G312" s="136"/>
      <c r="H312" s="136"/>
      <c r="I312" s="142"/>
      <c r="J312" s="176">
        <f>'Discharge Information'!F312</f>
        <v>0</v>
      </c>
      <c r="K312" s="87"/>
    </row>
    <row r="313" spans="1:11" ht="60" customHeight="1" x14ac:dyDescent="0.25">
      <c r="A313" s="1">
        <f t="shared" si="4"/>
        <v>301</v>
      </c>
      <c r="B313" s="116">
        <f>'Initial Client Information'!B313</f>
        <v>0</v>
      </c>
      <c r="C313" s="117">
        <f>'Initial Client Information'!C313</f>
        <v>0</v>
      </c>
      <c r="D313" s="118">
        <f>'Initial Client Information'!D313</f>
        <v>0</v>
      </c>
      <c r="E313" s="130">
        <f>'Initial Client Information'!E313</f>
        <v>0</v>
      </c>
      <c r="F313" s="140"/>
      <c r="G313" s="136"/>
      <c r="H313" s="136"/>
      <c r="I313" s="142"/>
      <c r="J313" s="176">
        <f>'Discharge Information'!F313</f>
        <v>0</v>
      </c>
      <c r="K313" s="87"/>
    </row>
    <row r="314" spans="1:11" ht="60" customHeight="1" x14ac:dyDescent="0.25">
      <c r="A314" s="1">
        <f t="shared" si="4"/>
        <v>302</v>
      </c>
      <c r="B314" s="116">
        <f>'Initial Client Information'!B314</f>
        <v>0</v>
      </c>
      <c r="C314" s="117">
        <f>'Initial Client Information'!C314</f>
        <v>0</v>
      </c>
      <c r="D314" s="118">
        <f>'Initial Client Information'!D314</f>
        <v>0</v>
      </c>
      <c r="E314" s="130">
        <f>'Initial Client Information'!E314</f>
        <v>0</v>
      </c>
      <c r="F314" s="140"/>
      <c r="G314" s="136"/>
      <c r="H314" s="136"/>
      <c r="I314" s="142"/>
      <c r="J314" s="176">
        <f>'Discharge Information'!F314</f>
        <v>0</v>
      </c>
      <c r="K314" s="87"/>
    </row>
    <row r="315" spans="1:11" ht="60" customHeight="1" x14ac:dyDescent="0.25">
      <c r="A315" s="1">
        <f t="shared" si="4"/>
        <v>303</v>
      </c>
      <c r="B315" s="116">
        <f>'Initial Client Information'!B315</f>
        <v>0</v>
      </c>
      <c r="C315" s="117">
        <f>'Initial Client Information'!C315</f>
        <v>0</v>
      </c>
      <c r="D315" s="118">
        <f>'Initial Client Information'!D315</f>
        <v>0</v>
      </c>
      <c r="E315" s="130">
        <f>'Initial Client Information'!E315</f>
        <v>0</v>
      </c>
      <c r="F315" s="140"/>
      <c r="G315" s="136"/>
      <c r="H315" s="136"/>
      <c r="I315" s="142"/>
      <c r="J315" s="176">
        <f>'Discharge Information'!F315</f>
        <v>0</v>
      </c>
      <c r="K315" s="87"/>
    </row>
    <row r="316" spans="1:11" ht="60" customHeight="1" x14ac:dyDescent="0.25">
      <c r="A316" s="1">
        <f t="shared" si="4"/>
        <v>304</v>
      </c>
      <c r="B316" s="116">
        <f>'Initial Client Information'!B316</f>
        <v>0</v>
      </c>
      <c r="C316" s="117">
        <f>'Initial Client Information'!C316</f>
        <v>0</v>
      </c>
      <c r="D316" s="118">
        <f>'Initial Client Information'!D316</f>
        <v>0</v>
      </c>
      <c r="E316" s="130">
        <f>'Initial Client Information'!E316</f>
        <v>0</v>
      </c>
      <c r="F316" s="140"/>
      <c r="G316" s="136"/>
      <c r="H316" s="136"/>
      <c r="I316" s="142"/>
      <c r="J316" s="176">
        <f>'Discharge Information'!F316</f>
        <v>0</v>
      </c>
      <c r="K316" s="87"/>
    </row>
    <row r="317" spans="1:11" ht="60" customHeight="1" x14ac:dyDescent="0.25">
      <c r="A317" s="1">
        <f t="shared" si="4"/>
        <v>305</v>
      </c>
      <c r="B317" s="116">
        <f>'Initial Client Information'!B317</f>
        <v>0</v>
      </c>
      <c r="C317" s="117">
        <f>'Initial Client Information'!C317</f>
        <v>0</v>
      </c>
      <c r="D317" s="118">
        <f>'Initial Client Information'!D317</f>
        <v>0</v>
      </c>
      <c r="E317" s="130">
        <f>'Initial Client Information'!E317</f>
        <v>0</v>
      </c>
      <c r="F317" s="140"/>
      <c r="G317" s="136"/>
      <c r="H317" s="136"/>
      <c r="I317" s="142"/>
      <c r="J317" s="176">
        <f>'Discharge Information'!F317</f>
        <v>0</v>
      </c>
      <c r="K317" s="87"/>
    </row>
    <row r="318" spans="1:11" ht="60" customHeight="1" x14ac:dyDescent="0.25">
      <c r="A318" s="1">
        <f t="shared" si="4"/>
        <v>306</v>
      </c>
      <c r="B318" s="116">
        <f>'Initial Client Information'!B318</f>
        <v>0</v>
      </c>
      <c r="C318" s="117">
        <f>'Initial Client Information'!C318</f>
        <v>0</v>
      </c>
      <c r="D318" s="118">
        <f>'Initial Client Information'!D318</f>
        <v>0</v>
      </c>
      <c r="E318" s="130">
        <f>'Initial Client Information'!E318</f>
        <v>0</v>
      </c>
      <c r="F318" s="140"/>
      <c r="G318" s="136"/>
      <c r="H318" s="136"/>
      <c r="I318" s="142"/>
      <c r="J318" s="176">
        <f>'Discharge Information'!F318</f>
        <v>0</v>
      </c>
      <c r="K318" s="87"/>
    </row>
    <row r="319" spans="1:11" ht="60" customHeight="1" x14ac:dyDescent="0.25">
      <c r="A319" s="1">
        <f t="shared" si="4"/>
        <v>307</v>
      </c>
      <c r="B319" s="116">
        <f>'Initial Client Information'!B319</f>
        <v>0</v>
      </c>
      <c r="C319" s="117">
        <f>'Initial Client Information'!C319</f>
        <v>0</v>
      </c>
      <c r="D319" s="118">
        <f>'Initial Client Information'!D319</f>
        <v>0</v>
      </c>
      <c r="E319" s="130">
        <f>'Initial Client Information'!E319</f>
        <v>0</v>
      </c>
      <c r="F319" s="140"/>
      <c r="G319" s="136"/>
      <c r="H319" s="136"/>
      <c r="I319" s="142"/>
      <c r="J319" s="176">
        <f>'Discharge Information'!F319</f>
        <v>0</v>
      </c>
      <c r="K319" s="87"/>
    </row>
    <row r="320" spans="1:11" ht="60" customHeight="1" x14ac:dyDescent="0.25">
      <c r="A320" s="1">
        <f t="shared" si="4"/>
        <v>308</v>
      </c>
      <c r="B320" s="116">
        <f>'Initial Client Information'!B320</f>
        <v>0</v>
      </c>
      <c r="C320" s="117">
        <f>'Initial Client Information'!C320</f>
        <v>0</v>
      </c>
      <c r="D320" s="118">
        <f>'Initial Client Information'!D320</f>
        <v>0</v>
      </c>
      <c r="E320" s="130">
        <f>'Initial Client Information'!E320</f>
        <v>0</v>
      </c>
      <c r="F320" s="140"/>
      <c r="G320" s="136"/>
      <c r="H320" s="136"/>
      <c r="I320" s="142"/>
      <c r="J320" s="176">
        <f>'Discharge Information'!F320</f>
        <v>0</v>
      </c>
      <c r="K320" s="87"/>
    </row>
    <row r="321" spans="1:11" ht="60" customHeight="1" x14ac:dyDescent="0.25">
      <c r="A321" s="1">
        <f t="shared" si="4"/>
        <v>309</v>
      </c>
      <c r="B321" s="116">
        <f>'Initial Client Information'!B321</f>
        <v>0</v>
      </c>
      <c r="C321" s="117">
        <f>'Initial Client Information'!C321</f>
        <v>0</v>
      </c>
      <c r="D321" s="118">
        <f>'Initial Client Information'!D321</f>
        <v>0</v>
      </c>
      <c r="E321" s="130">
        <f>'Initial Client Information'!E321</f>
        <v>0</v>
      </c>
      <c r="F321" s="140"/>
      <c r="G321" s="136"/>
      <c r="H321" s="136"/>
      <c r="I321" s="142"/>
      <c r="J321" s="176">
        <f>'Discharge Information'!F321</f>
        <v>0</v>
      </c>
      <c r="K321" s="87"/>
    </row>
    <row r="322" spans="1:11" ht="60" customHeight="1" x14ac:dyDescent="0.25">
      <c r="A322" s="1">
        <f t="shared" si="4"/>
        <v>310</v>
      </c>
      <c r="B322" s="116">
        <f>'Initial Client Information'!B322</f>
        <v>0</v>
      </c>
      <c r="C322" s="117">
        <f>'Initial Client Information'!C322</f>
        <v>0</v>
      </c>
      <c r="D322" s="118">
        <f>'Initial Client Information'!D322</f>
        <v>0</v>
      </c>
      <c r="E322" s="130">
        <f>'Initial Client Information'!E322</f>
        <v>0</v>
      </c>
      <c r="F322" s="140"/>
      <c r="G322" s="136"/>
      <c r="H322" s="136"/>
      <c r="I322" s="142"/>
      <c r="J322" s="176">
        <f>'Discharge Information'!F322</f>
        <v>0</v>
      </c>
      <c r="K322" s="87"/>
    </row>
    <row r="323" spans="1:11" ht="60" customHeight="1" x14ac:dyDescent="0.25">
      <c r="A323" s="1">
        <f t="shared" si="4"/>
        <v>311</v>
      </c>
      <c r="B323" s="116">
        <f>'Initial Client Information'!B323</f>
        <v>0</v>
      </c>
      <c r="C323" s="117">
        <f>'Initial Client Information'!C323</f>
        <v>0</v>
      </c>
      <c r="D323" s="118">
        <f>'Initial Client Information'!D323</f>
        <v>0</v>
      </c>
      <c r="E323" s="130">
        <f>'Initial Client Information'!E323</f>
        <v>0</v>
      </c>
      <c r="F323" s="140"/>
      <c r="G323" s="136"/>
      <c r="H323" s="136"/>
      <c r="I323" s="142"/>
      <c r="J323" s="176">
        <f>'Discharge Information'!F323</f>
        <v>0</v>
      </c>
      <c r="K323" s="87"/>
    </row>
    <row r="324" spans="1:11" ht="60" customHeight="1" x14ac:dyDescent="0.25">
      <c r="A324" s="1">
        <f t="shared" si="4"/>
        <v>312</v>
      </c>
      <c r="B324" s="116">
        <f>'Initial Client Information'!B324</f>
        <v>0</v>
      </c>
      <c r="C324" s="117">
        <f>'Initial Client Information'!C324</f>
        <v>0</v>
      </c>
      <c r="D324" s="118">
        <f>'Initial Client Information'!D324</f>
        <v>0</v>
      </c>
      <c r="E324" s="130">
        <f>'Initial Client Information'!E324</f>
        <v>0</v>
      </c>
      <c r="F324" s="140"/>
      <c r="G324" s="136"/>
      <c r="H324" s="136"/>
      <c r="I324" s="142"/>
      <c r="J324" s="176">
        <f>'Discharge Information'!F324</f>
        <v>0</v>
      </c>
      <c r="K324" s="87"/>
    </row>
    <row r="325" spans="1:11" ht="60" customHeight="1" x14ac:dyDescent="0.25">
      <c r="A325" s="1">
        <f t="shared" si="4"/>
        <v>313</v>
      </c>
      <c r="B325" s="116">
        <f>'Initial Client Information'!B325</f>
        <v>0</v>
      </c>
      <c r="C325" s="117">
        <f>'Initial Client Information'!C325</f>
        <v>0</v>
      </c>
      <c r="D325" s="118">
        <f>'Initial Client Information'!D325</f>
        <v>0</v>
      </c>
      <c r="E325" s="130">
        <f>'Initial Client Information'!E325</f>
        <v>0</v>
      </c>
      <c r="F325" s="140"/>
      <c r="G325" s="136"/>
      <c r="H325" s="136"/>
      <c r="I325" s="142"/>
      <c r="J325" s="176">
        <f>'Discharge Information'!F325</f>
        <v>0</v>
      </c>
      <c r="K325" s="87"/>
    </row>
    <row r="326" spans="1:11" ht="60" customHeight="1" x14ac:dyDescent="0.25">
      <c r="A326" s="1">
        <f t="shared" si="4"/>
        <v>314</v>
      </c>
      <c r="B326" s="116">
        <f>'Initial Client Information'!B326</f>
        <v>0</v>
      </c>
      <c r="C326" s="117">
        <f>'Initial Client Information'!C326</f>
        <v>0</v>
      </c>
      <c r="D326" s="118">
        <f>'Initial Client Information'!D326</f>
        <v>0</v>
      </c>
      <c r="E326" s="130">
        <f>'Initial Client Information'!E326</f>
        <v>0</v>
      </c>
      <c r="F326" s="140"/>
      <c r="G326" s="136"/>
      <c r="H326" s="136"/>
      <c r="I326" s="142"/>
      <c r="J326" s="176">
        <f>'Discharge Information'!F326</f>
        <v>0</v>
      </c>
      <c r="K326" s="87"/>
    </row>
    <row r="327" spans="1:11" ht="60" customHeight="1" x14ac:dyDescent="0.25">
      <c r="A327" s="1">
        <f t="shared" si="4"/>
        <v>315</v>
      </c>
      <c r="B327" s="116">
        <f>'Initial Client Information'!B327</f>
        <v>0</v>
      </c>
      <c r="C327" s="117">
        <f>'Initial Client Information'!C327</f>
        <v>0</v>
      </c>
      <c r="D327" s="118">
        <f>'Initial Client Information'!D327</f>
        <v>0</v>
      </c>
      <c r="E327" s="130">
        <f>'Initial Client Information'!E327</f>
        <v>0</v>
      </c>
      <c r="F327" s="140"/>
      <c r="G327" s="136"/>
      <c r="H327" s="136"/>
      <c r="I327" s="142"/>
      <c r="J327" s="176">
        <f>'Discharge Information'!F327</f>
        <v>0</v>
      </c>
      <c r="K327" s="87"/>
    </row>
    <row r="328" spans="1:11" ht="60" customHeight="1" x14ac:dyDescent="0.25">
      <c r="A328" s="1">
        <f t="shared" si="4"/>
        <v>316</v>
      </c>
      <c r="B328" s="116">
        <f>'Initial Client Information'!B328</f>
        <v>0</v>
      </c>
      <c r="C328" s="117">
        <f>'Initial Client Information'!C328</f>
        <v>0</v>
      </c>
      <c r="D328" s="118">
        <f>'Initial Client Information'!D328</f>
        <v>0</v>
      </c>
      <c r="E328" s="130">
        <f>'Initial Client Information'!E328</f>
        <v>0</v>
      </c>
      <c r="F328" s="140"/>
      <c r="G328" s="136"/>
      <c r="H328" s="136"/>
      <c r="I328" s="142"/>
      <c r="J328" s="176">
        <f>'Discharge Information'!F328</f>
        <v>0</v>
      </c>
      <c r="K328" s="87"/>
    </row>
    <row r="329" spans="1:11" ht="60" customHeight="1" x14ac:dyDescent="0.25">
      <c r="A329" s="1">
        <f t="shared" si="4"/>
        <v>317</v>
      </c>
      <c r="B329" s="116">
        <f>'Initial Client Information'!B329</f>
        <v>0</v>
      </c>
      <c r="C329" s="117">
        <f>'Initial Client Information'!C329</f>
        <v>0</v>
      </c>
      <c r="D329" s="118">
        <f>'Initial Client Information'!D329</f>
        <v>0</v>
      </c>
      <c r="E329" s="130">
        <f>'Initial Client Information'!E329</f>
        <v>0</v>
      </c>
      <c r="F329" s="140"/>
      <c r="G329" s="136"/>
      <c r="H329" s="136"/>
      <c r="I329" s="142"/>
      <c r="J329" s="176">
        <f>'Discharge Information'!F329</f>
        <v>0</v>
      </c>
      <c r="K329" s="87"/>
    </row>
    <row r="330" spans="1:11" ht="60" customHeight="1" x14ac:dyDescent="0.25">
      <c r="A330" s="1">
        <f t="shared" si="4"/>
        <v>318</v>
      </c>
      <c r="B330" s="116">
        <f>'Initial Client Information'!B330</f>
        <v>0</v>
      </c>
      <c r="C330" s="117">
        <f>'Initial Client Information'!C330</f>
        <v>0</v>
      </c>
      <c r="D330" s="118">
        <f>'Initial Client Information'!D330</f>
        <v>0</v>
      </c>
      <c r="E330" s="130">
        <f>'Initial Client Information'!E330</f>
        <v>0</v>
      </c>
      <c r="F330" s="140"/>
      <c r="G330" s="136"/>
      <c r="H330" s="136"/>
      <c r="I330" s="142"/>
      <c r="J330" s="176">
        <f>'Discharge Information'!F330</f>
        <v>0</v>
      </c>
      <c r="K330" s="87"/>
    </row>
    <row r="331" spans="1:11" ht="60" customHeight="1" x14ac:dyDescent="0.25">
      <c r="A331" s="1">
        <f t="shared" si="4"/>
        <v>319</v>
      </c>
      <c r="B331" s="116">
        <f>'Initial Client Information'!B331</f>
        <v>0</v>
      </c>
      <c r="C331" s="117">
        <f>'Initial Client Information'!C331</f>
        <v>0</v>
      </c>
      <c r="D331" s="118">
        <f>'Initial Client Information'!D331</f>
        <v>0</v>
      </c>
      <c r="E331" s="130">
        <f>'Initial Client Information'!E331</f>
        <v>0</v>
      </c>
      <c r="F331" s="140"/>
      <c r="G331" s="136"/>
      <c r="H331" s="136"/>
      <c r="I331" s="142"/>
      <c r="J331" s="176">
        <f>'Discharge Information'!F331</f>
        <v>0</v>
      </c>
      <c r="K331" s="87"/>
    </row>
    <row r="332" spans="1:11" ht="60" customHeight="1" x14ac:dyDescent="0.25">
      <c r="A332" s="1">
        <f t="shared" si="4"/>
        <v>320</v>
      </c>
      <c r="B332" s="116">
        <f>'Initial Client Information'!B332</f>
        <v>0</v>
      </c>
      <c r="C332" s="117">
        <f>'Initial Client Information'!C332</f>
        <v>0</v>
      </c>
      <c r="D332" s="118">
        <f>'Initial Client Information'!D332</f>
        <v>0</v>
      </c>
      <c r="E332" s="130">
        <f>'Initial Client Information'!E332</f>
        <v>0</v>
      </c>
      <c r="F332" s="140"/>
      <c r="G332" s="136"/>
      <c r="H332" s="136"/>
      <c r="I332" s="142"/>
      <c r="J332" s="176">
        <f>'Discharge Information'!F332</f>
        <v>0</v>
      </c>
      <c r="K332" s="87"/>
    </row>
    <row r="333" spans="1:11" ht="60" customHeight="1" x14ac:dyDescent="0.25">
      <c r="A333" s="1">
        <f t="shared" si="4"/>
        <v>321</v>
      </c>
      <c r="B333" s="116">
        <f>'Initial Client Information'!B333</f>
        <v>0</v>
      </c>
      <c r="C333" s="117">
        <f>'Initial Client Information'!C333</f>
        <v>0</v>
      </c>
      <c r="D333" s="118">
        <f>'Initial Client Information'!D333</f>
        <v>0</v>
      </c>
      <c r="E333" s="130">
        <f>'Initial Client Information'!E333</f>
        <v>0</v>
      </c>
      <c r="F333" s="140"/>
      <c r="G333" s="136"/>
      <c r="H333" s="136"/>
      <c r="I333" s="142"/>
      <c r="J333" s="176">
        <f>'Discharge Information'!F333</f>
        <v>0</v>
      </c>
      <c r="K333" s="87"/>
    </row>
    <row r="334" spans="1:11" ht="60" customHeight="1" x14ac:dyDescent="0.25">
      <c r="A334" s="1">
        <f t="shared" ref="A334:A397" si="5">ROW(A322)</f>
        <v>322</v>
      </c>
      <c r="B334" s="116">
        <f>'Initial Client Information'!B334</f>
        <v>0</v>
      </c>
      <c r="C334" s="117">
        <f>'Initial Client Information'!C334</f>
        <v>0</v>
      </c>
      <c r="D334" s="118">
        <f>'Initial Client Information'!D334</f>
        <v>0</v>
      </c>
      <c r="E334" s="130">
        <f>'Initial Client Information'!E334</f>
        <v>0</v>
      </c>
      <c r="F334" s="140"/>
      <c r="G334" s="136"/>
      <c r="H334" s="136"/>
      <c r="I334" s="142"/>
      <c r="J334" s="176">
        <f>'Discharge Information'!F334</f>
        <v>0</v>
      </c>
      <c r="K334" s="87"/>
    </row>
    <row r="335" spans="1:11" ht="60" customHeight="1" x14ac:dyDescent="0.25">
      <c r="A335" s="1">
        <f t="shared" si="5"/>
        <v>323</v>
      </c>
      <c r="B335" s="116">
        <f>'Initial Client Information'!B335</f>
        <v>0</v>
      </c>
      <c r="C335" s="117">
        <f>'Initial Client Information'!C335</f>
        <v>0</v>
      </c>
      <c r="D335" s="118">
        <f>'Initial Client Information'!D335</f>
        <v>0</v>
      </c>
      <c r="E335" s="130">
        <f>'Initial Client Information'!E335</f>
        <v>0</v>
      </c>
      <c r="F335" s="140"/>
      <c r="G335" s="136"/>
      <c r="H335" s="136"/>
      <c r="I335" s="142"/>
      <c r="J335" s="176">
        <f>'Discharge Information'!F335</f>
        <v>0</v>
      </c>
      <c r="K335" s="87"/>
    </row>
    <row r="336" spans="1:11" ht="60" customHeight="1" x14ac:dyDescent="0.25">
      <c r="A336" s="1">
        <f t="shared" si="5"/>
        <v>324</v>
      </c>
      <c r="B336" s="116">
        <f>'Initial Client Information'!B336</f>
        <v>0</v>
      </c>
      <c r="C336" s="117">
        <f>'Initial Client Information'!C336</f>
        <v>0</v>
      </c>
      <c r="D336" s="118">
        <f>'Initial Client Information'!D336</f>
        <v>0</v>
      </c>
      <c r="E336" s="130">
        <f>'Initial Client Information'!E336</f>
        <v>0</v>
      </c>
      <c r="F336" s="140"/>
      <c r="G336" s="136"/>
      <c r="H336" s="136"/>
      <c r="I336" s="142"/>
      <c r="J336" s="176">
        <f>'Discharge Information'!F336</f>
        <v>0</v>
      </c>
      <c r="K336" s="87"/>
    </row>
    <row r="337" spans="1:11" ht="60" customHeight="1" x14ac:dyDescent="0.25">
      <c r="A337" s="1">
        <f t="shared" si="5"/>
        <v>325</v>
      </c>
      <c r="B337" s="116">
        <f>'Initial Client Information'!B337</f>
        <v>0</v>
      </c>
      <c r="C337" s="117">
        <f>'Initial Client Information'!C337</f>
        <v>0</v>
      </c>
      <c r="D337" s="118">
        <f>'Initial Client Information'!D337</f>
        <v>0</v>
      </c>
      <c r="E337" s="130">
        <f>'Initial Client Information'!E337</f>
        <v>0</v>
      </c>
      <c r="F337" s="140"/>
      <c r="G337" s="136"/>
      <c r="H337" s="136"/>
      <c r="I337" s="142"/>
      <c r="J337" s="176">
        <f>'Discharge Information'!F337</f>
        <v>0</v>
      </c>
      <c r="K337" s="87"/>
    </row>
    <row r="338" spans="1:11" ht="60" customHeight="1" x14ac:dyDescent="0.25">
      <c r="A338" s="1">
        <f t="shared" si="5"/>
        <v>326</v>
      </c>
      <c r="B338" s="116">
        <f>'Initial Client Information'!B338</f>
        <v>0</v>
      </c>
      <c r="C338" s="117">
        <f>'Initial Client Information'!C338</f>
        <v>0</v>
      </c>
      <c r="D338" s="118">
        <f>'Initial Client Information'!D338</f>
        <v>0</v>
      </c>
      <c r="E338" s="130">
        <f>'Initial Client Information'!E338</f>
        <v>0</v>
      </c>
      <c r="F338" s="140"/>
      <c r="G338" s="136"/>
      <c r="H338" s="136"/>
      <c r="I338" s="142"/>
      <c r="J338" s="176">
        <f>'Discharge Information'!F338</f>
        <v>0</v>
      </c>
      <c r="K338" s="87"/>
    </row>
    <row r="339" spans="1:11" ht="60" customHeight="1" x14ac:dyDescent="0.25">
      <c r="A339" s="1">
        <f t="shared" si="5"/>
        <v>327</v>
      </c>
      <c r="B339" s="116">
        <f>'Initial Client Information'!B339</f>
        <v>0</v>
      </c>
      <c r="C339" s="117">
        <f>'Initial Client Information'!C339</f>
        <v>0</v>
      </c>
      <c r="D339" s="118">
        <f>'Initial Client Information'!D339</f>
        <v>0</v>
      </c>
      <c r="E339" s="130">
        <f>'Initial Client Information'!E339</f>
        <v>0</v>
      </c>
      <c r="F339" s="140"/>
      <c r="G339" s="136"/>
      <c r="H339" s="136"/>
      <c r="I339" s="142"/>
      <c r="J339" s="176">
        <f>'Discharge Information'!F339</f>
        <v>0</v>
      </c>
      <c r="K339" s="87"/>
    </row>
    <row r="340" spans="1:11" ht="60" customHeight="1" x14ac:dyDescent="0.25">
      <c r="A340" s="1">
        <f t="shared" si="5"/>
        <v>328</v>
      </c>
      <c r="B340" s="116">
        <f>'Initial Client Information'!B340</f>
        <v>0</v>
      </c>
      <c r="C340" s="117">
        <f>'Initial Client Information'!C340</f>
        <v>0</v>
      </c>
      <c r="D340" s="118">
        <f>'Initial Client Information'!D340</f>
        <v>0</v>
      </c>
      <c r="E340" s="130">
        <f>'Initial Client Information'!E340</f>
        <v>0</v>
      </c>
      <c r="F340" s="140"/>
      <c r="G340" s="136"/>
      <c r="H340" s="136"/>
      <c r="I340" s="142"/>
      <c r="J340" s="176">
        <f>'Discharge Information'!F340</f>
        <v>0</v>
      </c>
      <c r="K340" s="87"/>
    </row>
    <row r="341" spans="1:11" ht="60" customHeight="1" x14ac:dyDescent="0.25">
      <c r="A341" s="1">
        <f t="shared" si="5"/>
        <v>329</v>
      </c>
      <c r="B341" s="116">
        <f>'Initial Client Information'!B341</f>
        <v>0</v>
      </c>
      <c r="C341" s="117">
        <f>'Initial Client Information'!C341</f>
        <v>0</v>
      </c>
      <c r="D341" s="118">
        <f>'Initial Client Information'!D341</f>
        <v>0</v>
      </c>
      <c r="E341" s="130">
        <f>'Initial Client Information'!E341</f>
        <v>0</v>
      </c>
      <c r="F341" s="140"/>
      <c r="G341" s="136"/>
      <c r="H341" s="136"/>
      <c r="I341" s="142"/>
      <c r="J341" s="176">
        <f>'Discharge Information'!F341</f>
        <v>0</v>
      </c>
      <c r="K341" s="87"/>
    </row>
    <row r="342" spans="1:11" ht="60" customHeight="1" x14ac:dyDescent="0.25">
      <c r="A342" s="1">
        <f t="shared" si="5"/>
        <v>330</v>
      </c>
      <c r="B342" s="116">
        <f>'Initial Client Information'!B342</f>
        <v>0</v>
      </c>
      <c r="C342" s="117">
        <f>'Initial Client Information'!C342</f>
        <v>0</v>
      </c>
      <c r="D342" s="118">
        <f>'Initial Client Information'!D342</f>
        <v>0</v>
      </c>
      <c r="E342" s="130">
        <f>'Initial Client Information'!E342</f>
        <v>0</v>
      </c>
      <c r="F342" s="140"/>
      <c r="G342" s="136"/>
      <c r="H342" s="136"/>
      <c r="I342" s="142"/>
      <c r="J342" s="176">
        <f>'Discharge Information'!F342</f>
        <v>0</v>
      </c>
      <c r="K342" s="87"/>
    </row>
    <row r="343" spans="1:11" ht="60" customHeight="1" x14ac:dyDescent="0.25">
      <c r="A343" s="1">
        <f t="shared" si="5"/>
        <v>331</v>
      </c>
      <c r="B343" s="116">
        <f>'Initial Client Information'!B343</f>
        <v>0</v>
      </c>
      <c r="C343" s="117">
        <f>'Initial Client Information'!C343</f>
        <v>0</v>
      </c>
      <c r="D343" s="118">
        <f>'Initial Client Information'!D343</f>
        <v>0</v>
      </c>
      <c r="E343" s="130">
        <f>'Initial Client Information'!E343</f>
        <v>0</v>
      </c>
      <c r="F343" s="140"/>
      <c r="G343" s="136"/>
      <c r="H343" s="136"/>
      <c r="I343" s="142"/>
      <c r="J343" s="176">
        <f>'Discharge Information'!F343</f>
        <v>0</v>
      </c>
      <c r="K343" s="87"/>
    </row>
    <row r="344" spans="1:11" ht="60" customHeight="1" x14ac:dyDescent="0.25">
      <c r="A344" s="1">
        <f t="shared" si="5"/>
        <v>332</v>
      </c>
      <c r="B344" s="116">
        <f>'Initial Client Information'!B344</f>
        <v>0</v>
      </c>
      <c r="C344" s="117">
        <f>'Initial Client Information'!C344</f>
        <v>0</v>
      </c>
      <c r="D344" s="118">
        <f>'Initial Client Information'!D344</f>
        <v>0</v>
      </c>
      <c r="E344" s="130">
        <f>'Initial Client Information'!E344</f>
        <v>0</v>
      </c>
      <c r="F344" s="140"/>
      <c r="G344" s="136"/>
      <c r="H344" s="136"/>
      <c r="I344" s="142"/>
      <c r="J344" s="176">
        <f>'Discharge Information'!F344</f>
        <v>0</v>
      </c>
      <c r="K344" s="87"/>
    </row>
    <row r="345" spans="1:11" ht="60" customHeight="1" x14ac:dyDescent="0.25">
      <c r="A345" s="1">
        <f t="shared" si="5"/>
        <v>333</v>
      </c>
      <c r="B345" s="116">
        <f>'Initial Client Information'!B345</f>
        <v>0</v>
      </c>
      <c r="C345" s="117">
        <f>'Initial Client Information'!C345</f>
        <v>0</v>
      </c>
      <c r="D345" s="118">
        <f>'Initial Client Information'!D345</f>
        <v>0</v>
      </c>
      <c r="E345" s="130">
        <f>'Initial Client Information'!E345</f>
        <v>0</v>
      </c>
      <c r="F345" s="140"/>
      <c r="G345" s="136"/>
      <c r="H345" s="136"/>
      <c r="I345" s="142"/>
      <c r="J345" s="176">
        <f>'Discharge Information'!F345</f>
        <v>0</v>
      </c>
      <c r="K345" s="87"/>
    </row>
    <row r="346" spans="1:11" ht="60" customHeight="1" x14ac:dyDescent="0.25">
      <c r="A346" s="1">
        <f t="shared" si="5"/>
        <v>334</v>
      </c>
      <c r="B346" s="116">
        <f>'Initial Client Information'!B346</f>
        <v>0</v>
      </c>
      <c r="C346" s="117">
        <f>'Initial Client Information'!C346</f>
        <v>0</v>
      </c>
      <c r="D346" s="118">
        <f>'Initial Client Information'!D346</f>
        <v>0</v>
      </c>
      <c r="E346" s="130">
        <f>'Initial Client Information'!E346</f>
        <v>0</v>
      </c>
      <c r="F346" s="140"/>
      <c r="G346" s="136"/>
      <c r="H346" s="136"/>
      <c r="I346" s="142"/>
      <c r="J346" s="176">
        <f>'Discharge Information'!F346</f>
        <v>0</v>
      </c>
      <c r="K346" s="87"/>
    </row>
    <row r="347" spans="1:11" ht="60" customHeight="1" x14ac:dyDescent="0.25">
      <c r="A347" s="1">
        <f t="shared" si="5"/>
        <v>335</v>
      </c>
      <c r="B347" s="116">
        <f>'Initial Client Information'!B347</f>
        <v>0</v>
      </c>
      <c r="C347" s="117">
        <f>'Initial Client Information'!C347</f>
        <v>0</v>
      </c>
      <c r="D347" s="118">
        <f>'Initial Client Information'!D347</f>
        <v>0</v>
      </c>
      <c r="E347" s="130">
        <f>'Initial Client Information'!E347</f>
        <v>0</v>
      </c>
      <c r="F347" s="140"/>
      <c r="G347" s="136"/>
      <c r="H347" s="136"/>
      <c r="I347" s="142"/>
      <c r="J347" s="176">
        <f>'Discharge Information'!F347</f>
        <v>0</v>
      </c>
      <c r="K347" s="87"/>
    </row>
    <row r="348" spans="1:11" ht="60" customHeight="1" x14ac:dyDescent="0.25">
      <c r="A348" s="1">
        <f t="shared" si="5"/>
        <v>336</v>
      </c>
      <c r="B348" s="116">
        <f>'Initial Client Information'!B348</f>
        <v>0</v>
      </c>
      <c r="C348" s="117">
        <f>'Initial Client Information'!C348</f>
        <v>0</v>
      </c>
      <c r="D348" s="118">
        <f>'Initial Client Information'!D348</f>
        <v>0</v>
      </c>
      <c r="E348" s="130">
        <f>'Initial Client Information'!E348</f>
        <v>0</v>
      </c>
      <c r="F348" s="140"/>
      <c r="G348" s="136"/>
      <c r="H348" s="136"/>
      <c r="I348" s="142"/>
      <c r="J348" s="176">
        <f>'Discharge Information'!F348</f>
        <v>0</v>
      </c>
      <c r="K348" s="87"/>
    </row>
    <row r="349" spans="1:11" ht="60" customHeight="1" x14ac:dyDescent="0.25">
      <c r="A349" s="1">
        <f t="shared" si="5"/>
        <v>337</v>
      </c>
      <c r="B349" s="116">
        <f>'Initial Client Information'!B349</f>
        <v>0</v>
      </c>
      <c r="C349" s="117">
        <f>'Initial Client Information'!C349</f>
        <v>0</v>
      </c>
      <c r="D349" s="118">
        <f>'Initial Client Information'!D349</f>
        <v>0</v>
      </c>
      <c r="E349" s="130">
        <f>'Initial Client Information'!E349</f>
        <v>0</v>
      </c>
      <c r="F349" s="140"/>
      <c r="G349" s="136"/>
      <c r="H349" s="136"/>
      <c r="I349" s="142"/>
      <c r="J349" s="176">
        <f>'Discharge Information'!F349</f>
        <v>0</v>
      </c>
      <c r="K349" s="87"/>
    </row>
    <row r="350" spans="1:11" ht="60" customHeight="1" x14ac:dyDescent="0.25">
      <c r="A350" s="1">
        <f t="shared" si="5"/>
        <v>338</v>
      </c>
      <c r="B350" s="116">
        <f>'Initial Client Information'!B350</f>
        <v>0</v>
      </c>
      <c r="C350" s="117">
        <f>'Initial Client Information'!C350</f>
        <v>0</v>
      </c>
      <c r="D350" s="118">
        <f>'Initial Client Information'!D350</f>
        <v>0</v>
      </c>
      <c r="E350" s="130">
        <f>'Initial Client Information'!E350</f>
        <v>0</v>
      </c>
      <c r="F350" s="140"/>
      <c r="G350" s="136"/>
      <c r="H350" s="136"/>
      <c r="I350" s="142"/>
      <c r="J350" s="176">
        <f>'Discharge Information'!F350</f>
        <v>0</v>
      </c>
      <c r="K350" s="87"/>
    </row>
    <row r="351" spans="1:11" ht="60" customHeight="1" x14ac:dyDescent="0.25">
      <c r="A351" s="1">
        <f t="shared" si="5"/>
        <v>339</v>
      </c>
      <c r="B351" s="116">
        <f>'Initial Client Information'!B351</f>
        <v>0</v>
      </c>
      <c r="C351" s="117">
        <f>'Initial Client Information'!C351</f>
        <v>0</v>
      </c>
      <c r="D351" s="118">
        <f>'Initial Client Information'!D351</f>
        <v>0</v>
      </c>
      <c r="E351" s="130">
        <f>'Initial Client Information'!E351</f>
        <v>0</v>
      </c>
      <c r="F351" s="140"/>
      <c r="G351" s="136"/>
      <c r="H351" s="136"/>
      <c r="I351" s="142"/>
      <c r="J351" s="176">
        <f>'Discharge Information'!F351</f>
        <v>0</v>
      </c>
      <c r="K351" s="87"/>
    </row>
    <row r="352" spans="1:11" ht="60" customHeight="1" x14ac:dyDescent="0.25">
      <c r="A352" s="1">
        <f t="shared" si="5"/>
        <v>340</v>
      </c>
      <c r="B352" s="116">
        <f>'Initial Client Information'!B352</f>
        <v>0</v>
      </c>
      <c r="C352" s="117">
        <f>'Initial Client Information'!C352</f>
        <v>0</v>
      </c>
      <c r="D352" s="118">
        <f>'Initial Client Information'!D352</f>
        <v>0</v>
      </c>
      <c r="E352" s="130">
        <f>'Initial Client Information'!E352</f>
        <v>0</v>
      </c>
      <c r="F352" s="140"/>
      <c r="G352" s="136"/>
      <c r="H352" s="136"/>
      <c r="I352" s="142"/>
      <c r="J352" s="176">
        <f>'Discharge Information'!F352</f>
        <v>0</v>
      </c>
      <c r="K352" s="87"/>
    </row>
    <row r="353" spans="1:11" ht="60" customHeight="1" x14ac:dyDescent="0.25">
      <c r="A353" s="1">
        <f t="shared" si="5"/>
        <v>341</v>
      </c>
      <c r="B353" s="116">
        <f>'Initial Client Information'!B353</f>
        <v>0</v>
      </c>
      <c r="C353" s="117">
        <f>'Initial Client Information'!C353</f>
        <v>0</v>
      </c>
      <c r="D353" s="118">
        <f>'Initial Client Information'!D353</f>
        <v>0</v>
      </c>
      <c r="E353" s="130">
        <f>'Initial Client Information'!E353</f>
        <v>0</v>
      </c>
      <c r="F353" s="140"/>
      <c r="G353" s="136"/>
      <c r="H353" s="136"/>
      <c r="I353" s="142"/>
      <c r="J353" s="176">
        <f>'Discharge Information'!F353</f>
        <v>0</v>
      </c>
      <c r="K353" s="87"/>
    </row>
    <row r="354" spans="1:11" ht="60" customHeight="1" x14ac:dyDescent="0.25">
      <c r="A354" s="1">
        <f t="shared" si="5"/>
        <v>342</v>
      </c>
      <c r="B354" s="116">
        <f>'Initial Client Information'!B354</f>
        <v>0</v>
      </c>
      <c r="C354" s="117">
        <f>'Initial Client Information'!C354</f>
        <v>0</v>
      </c>
      <c r="D354" s="118">
        <f>'Initial Client Information'!D354</f>
        <v>0</v>
      </c>
      <c r="E354" s="130">
        <f>'Initial Client Information'!E354</f>
        <v>0</v>
      </c>
      <c r="F354" s="140"/>
      <c r="G354" s="136"/>
      <c r="H354" s="136"/>
      <c r="I354" s="142"/>
      <c r="J354" s="176">
        <f>'Discharge Information'!F354</f>
        <v>0</v>
      </c>
      <c r="K354" s="87"/>
    </row>
    <row r="355" spans="1:11" ht="60" customHeight="1" x14ac:dyDescent="0.25">
      <c r="A355" s="1">
        <f t="shared" si="5"/>
        <v>343</v>
      </c>
      <c r="B355" s="116">
        <f>'Initial Client Information'!B355</f>
        <v>0</v>
      </c>
      <c r="C355" s="117">
        <f>'Initial Client Information'!C355</f>
        <v>0</v>
      </c>
      <c r="D355" s="118">
        <f>'Initial Client Information'!D355</f>
        <v>0</v>
      </c>
      <c r="E355" s="130">
        <f>'Initial Client Information'!E355</f>
        <v>0</v>
      </c>
      <c r="F355" s="140"/>
      <c r="G355" s="136"/>
      <c r="H355" s="136"/>
      <c r="I355" s="142"/>
      <c r="J355" s="176">
        <f>'Discharge Information'!F355</f>
        <v>0</v>
      </c>
      <c r="K355" s="87"/>
    </row>
    <row r="356" spans="1:11" ht="60" customHeight="1" x14ac:dyDescent="0.25">
      <c r="A356" s="1">
        <f t="shared" si="5"/>
        <v>344</v>
      </c>
      <c r="B356" s="116">
        <f>'Initial Client Information'!B356</f>
        <v>0</v>
      </c>
      <c r="C356" s="117">
        <f>'Initial Client Information'!C356</f>
        <v>0</v>
      </c>
      <c r="D356" s="118">
        <f>'Initial Client Information'!D356</f>
        <v>0</v>
      </c>
      <c r="E356" s="130">
        <f>'Initial Client Information'!E356</f>
        <v>0</v>
      </c>
      <c r="F356" s="140"/>
      <c r="G356" s="136"/>
      <c r="H356" s="136"/>
      <c r="I356" s="142"/>
      <c r="J356" s="176">
        <f>'Discharge Information'!F356</f>
        <v>0</v>
      </c>
      <c r="K356" s="87"/>
    </row>
    <row r="357" spans="1:11" ht="60" customHeight="1" x14ac:dyDescent="0.25">
      <c r="A357" s="1">
        <f t="shared" si="5"/>
        <v>345</v>
      </c>
      <c r="B357" s="116">
        <f>'Initial Client Information'!B357</f>
        <v>0</v>
      </c>
      <c r="C357" s="117">
        <f>'Initial Client Information'!C357</f>
        <v>0</v>
      </c>
      <c r="D357" s="118">
        <f>'Initial Client Information'!D357</f>
        <v>0</v>
      </c>
      <c r="E357" s="130">
        <f>'Initial Client Information'!E357</f>
        <v>0</v>
      </c>
      <c r="F357" s="140"/>
      <c r="G357" s="136"/>
      <c r="H357" s="136"/>
      <c r="I357" s="142"/>
      <c r="J357" s="176">
        <f>'Discharge Information'!F357</f>
        <v>0</v>
      </c>
      <c r="K357" s="87"/>
    </row>
    <row r="358" spans="1:11" ht="60" customHeight="1" x14ac:dyDescent="0.25">
      <c r="A358" s="1">
        <f t="shared" si="5"/>
        <v>346</v>
      </c>
      <c r="B358" s="116">
        <f>'Initial Client Information'!B358</f>
        <v>0</v>
      </c>
      <c r="C358" s="117">
        <f>'Initial Client Information'!C358</f>
        <v>0</v>
      </c>
      <c r="D358" s="118">
        <f>'Initial Client Information'!D358</f>
        <v>0</v>
      </c>
      <c r="E358" s="130">
        <f>'Initial Client Information'!E358</f>
        <v>0</v>
      </c>
      <c r="F358" s="140"/>
      <c r="G358" s="136"/>
      <c r="H358" s="136"/>
      <c r="I358" s="142"/>
      <c r="J358" s="176">
        <f>'Discharge Information'!F358</f>
        <v>0</v>
      </c>
      <c r="K358" s="87"/>
    </row>
    <row r="359" spans="1:11" ht="60" customHeight="1" x14ac:dyDescent="0.25">
      <c r="A359" s="1">
        <f t="shared" si="5"/>
        <v>347</v>
      </c>
      <c r="B359" s="116">
        <f>'Initial Client Information'!B359</f>
        <v>0</v>
      </c>
      <c r="C359" s="117">
        <f>'Initial Client Information'!C359</f>
        <v>0</v>
      </c>
      <c r="D359" s="118">
        <f>'Initial Client Information'!D359</f>
        <v>0</v>
      </c>
      <c r="E359" s="130">
        <f>'Initial Client Information'!E359</f>
        <v>0</v>
      </c>
      <c r="F359" s="140"/>
      <c r="G359" s="136"/>
      <c r="H359" s="136"/>
      <c r="I359" s="142"/>
      <c r="J359" s="176">
        <f>'Discharge Information'!F359</f>
        <v>0</v>
      </c>
      <c r="K359" s="87"/>
    </row>
    <row r="360" spans="1:11" ht="60" customHeight="1" x14ac:dyDescent="0.25">
      <c r="A360" s="1">
        <f t="shared" si="5"/>
        <v>348</v>
      </c>
      <c r="B360" s="116">
        <f>'Initial Client Information'!B360</f>
        <v>0</v>
      </c>
      <c r="C360" s="117">
        <f>'Initial Client Information'!C360</f>
        <v>0</v>
      </c>
      <c r="D360" s="118">
        <f>'Initial Client Information'!D360</f>
        <v>0</v>
      </c>
      <c r="E360" s="130">
        <f>'Initial Client Information'!E360</f>
        <v>0</v>
      </c>
      <c r="F360" s="140"/>
      <c r="G360" s="136"/>
      <c r="H360" s="136"/>
      <c r="I360" s="142"/>
      <c r="J360" s="176">
        <f>'Discharge Information'!F360</f>
        <v>0</v>
      </c>
      <c r="K360" s="87"/>
    </row>
    <row r="361" spans="1:11" ht="60" customHeight="1" x14ac:dyDescent="0.25">
      <c r="A361" s="1">
        <f t="shared" si="5"/>
        <v>349</v>
      </c>
      <c r="B361" s="116">
        <f>'Initial Client Information'!B361</f>
        <v>0</v>
      </c>
      <c r="C361" s="117">
        <f>'Initial Client Information'!C361</f>
        <v>0</v>
      </c>
      <c r="D361" s="118">
        <f>'Initial Client Information'!D361</f>
        <v>0</v>
      </c>
      <c r="E361" s="130">
        <f>'Initial Client Information'!E361</f>
        <v>0</v>
      </c>
      <c r="F361" s="140"/>
      <c r="G361" s="136"/>
      <c r="H361" s="136"/>
      <c r="I361" s="142"/>
      <c r="J361" s="176">
        <f>'Discharge Information'!F361</f>
        <v>0</v>
      </c>
      <c r="K361" s="87"/>
    </row>
    <row r="362" spans="1:11" ht="60" customHeight="1" x14ac:dyDescent="0.25">
      <c r="A362" s="1">
        <f t="shared" si="5"/>
        <v>350</v>
      </c>
      <c r="B362" s="116">
        <f>'Initial Client Information'!B362</f>
        <v>0</v>
      </c>
      <c r="C362" s="117">
        <f>'Initial Client Information'!C362</f>
        <v>0</v>
      </c>
      <c r="D362" s="118">
        <f>'Initial Client Information'!D362</f>
        <v>0</v>
      </c>
      <c r="E362" s="130">
        <f>'Initial Client Information'!E362</f>
        <v>0</v>
      </c>
      <c r="F362" s="140"/>
      <c r="G362" s="136"/>
      <c r="H362" s="136"/>
      <c r="I362" s="142"/>
      <c r="J362" s="176">
        <f>'Discharge Information'!F362</f>
        <v>0</v>
      </c>
      <c r="K362" s="87"/>
    </row>
    <row r="363" spans="1:11" ht="60" customHeight="1" x14ac:dyDescent="0.25">
      <c r="A363" s="1">
        <f t="shared" si="5"/>
        <v>351</v>
      </c>
      <c r="B363" s="116">
        <f>'Initial Client Information'!B363</f>
        <v>0</v>
      </c>
      <c r="C363" s="117">
        <f>'Initial Client Information'!C363</f>
        <v>0</v>
      </c>
      <c r="D363" s="118">
        <f>'Initial Client Information'!D363</f>
        <v>0</v>
      </c>
      <c r="E363" s="130">
        <f>'Initial Client Information'!E363</f>
        <v>0</v>
      </c>
      <c r="F363" s="140"/>
      <c r="G363" s="136"/>
      <c r="H363" s="136"/>
      <c r="I363" s="142"/>
      <c r="J363" s="176">
        <f>'Discharge Information'!F363</f>
        <v>0</v>
      </c>
      <c r="K363" s="87"/>
    </row>
    <row r="364" spans="1:11" ht="60" customHeight="1" x14ac:dyDescent="0.25">
      <c r="A364" s="1">
        <f t="shared" si="5"/>
        <v>352</v>
      </c>
      <c r="B364" s="116">
        <f>'Initial Client Information'!B364</f>
        <v>0</v>
      </c>
      <c r="C364" s="117">
        <f>'Initial Client Information'!C364</f>
        <v>0</v>
      </c>
      <c r="D364" s="118">
        <f>'Initial Client Information'!D364</f>
        <v>0</v>
      </c>
      <c r="E364" s="130">
        <f>'Initial Client Information'!E364</f>
        <v>0</v>
      </c>
      <c r="F364" s="140"/>
      <c r="G364" s="136"/>
      <c r="H364" s="136"/>
      <c r="I364" s="142"/>
      <c r="J364" s="176">
        <f>'Discharge Information'!F364</f>
        <v>0</v>
      </c>
      <c r="K364" s="87"/>
    </row>
    <row r="365" spans="1:11" ht="60" customHeight="1" x14ac:dyDescent="0.25">
      <c r="A365" s="1">
        <f t="shared" si="5"/>
        <v>353</v>
      </c>
      <c r="B365" s="116">
        <f>'Initial Client Information'!B365</f>
        <v>0</v>
      </c>
      <c r="C365" s="117">
        <f>'Initial Client Information'!C365</f>
        <v>0</v>
      </c>
      <c r="D365" s="118">
        <f>'Initial Client Information'!D365</f>
        <v>0</v>
      </c>
      <c r="E365" s="130">
        <f>'Initial Client Information'!E365</f>
        <v>0</v>
      </c>
      <c r="F365" s="140"/>
      <c r="G365" s="136"/>
      <c r="H365" s="136"/>
      <c r="I365" s="142"/>
      <c r="J365" s="176">
        <f>'Discharge Information'!F365</f>
        <v>0</v>
      </c>
      <c r="K365" s="87"/>
    </row>
    <row r="366" spans="1:11" ht="60" customHeight="1" x14ac:dyDescent="0.25">
      <c r="A366" s="1">
        <f t="shared" si="5"/>
        <v>354</v>
      </c>
      <c r="B366" s="116">
        <f>'Initial Client Information'!B366</f>
        <v>0</v>
      </c>
      <c r="C366" s="117">
        <f>'Initial Client Information'!C366</f>
        <v>0</v>
      </c>
      <c r="D366" s="118">
        <f>'Initial Client Information'!D366</f>
        <v>0</v>
      </c>
      <c r="E366" s="130">
        <f>'Initial Client Information'!E366</f>
        <v>0</v>
      </c>
      <c r="F366" s="140"/>
      <c r="G366" s="136"/>
      <c r="H366" s="136"/>
      <c r="I366" s="142"/>
      <c r="J366" s="176">
        <f>'Discharge Information'!F366</f>
        <v>0</v>
      </c>
      <c r="K366" s="87"/>
    </row>
    <row r="367" spans="1:11" ht="60" customHeight="1" x14ac:dyDescent="0.25">
      <c r="A367" s="1">
        <f t="shared" si="5"/>
        <v>355</v>
      </c>
      <c r="B367" s="116">
        <f>'Initial Client Information'!B367</f>
        <v>0</v>
      </c>
      <c r="C367" s="117">
        <f>'Initial Client Information'!C367</f>
        <v>0</v>
      </c>
      <c r="D367" s="118">
        <f>'Initial Client Information'!D367</f>
        <v>0</v>
      </c>
      <c r="E367" s="130">
        <f>'Initial Client Information'!E367</f>
        <v>0</v>
      </c>
      <c r="F367" s="140"/>
      <c r="G367" s="136"/>
      <c r="H367" s="136"/>
      <c r="I367" s="142"/>
      <c r="J367" s="176">
        <f>'Discharge Information'!F367</f>
        <v>0</v>
      </c>
      <c r="K367" s="87"/>
    </row>
    <row r="368" spans="1:11" ht="60" customHeight="1" x14ac:dyDescent="0.25">
      <c r="A368" s="1">
        <f t="shared" si="5"/>
        <v>356</v>
      </c>
      <c r="B368" s="116">
        <f>'Initial Client Information'!B368</f>
        <v>0</v>
      </c>
      <c r="C368" s="117">
        <f>'Initial Client Information'!C368</f>
        <v>0</v>
      </c>
      <c r="D368" s="118">
        <f>'Initial Client Information'!D368</f>
        <v>0</v>
      </c>
      <c r="E368" s="130">
        <f>'Initial Client Information'!E368</f>
        <v>0</v>
      </c>
      <c r="F368" s="140"/>
      <c r="G368" s="136"/>
      <c r="H368" s="136"/>
      <c r="I368" s="142"/>
      <c r="J368" s="176">
        <f>'Discharge Information'!F368</f>
        <v>0</v>
      </c>
      <c r="K368" s="87"/>
    </row>
    <row r="369" spans="1:11" ht="60" customHeight="1" x14ac:dyDescent="0.25">
      <c r="A369" s="1">
        <f t="shared" si="5"/>
        <v>357</v>
      </c>
      <c r="B369" s="116">
        <f>'Initial Client Information'!B369</f>
        <v>0</v>
      </c>
      <c r="C369" s="117">
        <f>'Initial Client Information'!C369</f>
        <v>0</v>
      </c>
      <c r="D369" s="118">
        <f>'Initial Client Information'!D369</f>
        <v>0</v>
      </c>
      <c r="E369" s="130">
        <f>'Initial Client Information'!E369</f>
        <v>0</v>
      </c>
      <c r="F369" s="140"/>
      <c r="G369" s="136"/>
      <c r="H369" s="136"/>
      <c r="I369" s="142"/>
      <c r="J369" s="176">
        <f>'Discharge Information'!F369</f>
        <v>0</v>
      </c>
      <c r="K369" s="87"/>
    </row>
    <row r="370" spans="1:11" ht="60" customHeight="1" x14ac:dyDescent="0.25">
      <c r="A370" s="1">
        <f t="shared" si="5"/>
        <v>358</v>
      </c>
      <c r="B370" s="116">
        <f>'Initial Client Information'!B370</f>
        <v>0</v>
      </c>
      <c r="C370" s="117">
        <f>'Initial Client Information'!C370</f>
        <v>0</v>
      </c>
      <c r="D370" s="118">
        <f>'Initial Client Information'!D370</f>
        <v>0</v>
      </c>
      <c r="E370" s="130">
        <f>'Initial Client Information'!E370</f>
        <v>0</v>
      </c>
      <c r="F370" s="140"/>
      <c r="G370" s="136"/>
      <c r="H370" s="136"/>
      <c r="I370" s="142"/>
      <c r="J370" s="176">
        <f>'Discharge Information'!F370</f>
        <v>0</v>
      </c>
      <c r="K370" s="87"/>
    </row>
    <row r="371" spans="1:11" ht="60" customHeight="1" x14ac:dyDescent="0.25">
      <c r="A371" s="1">
        <f t="shared" si="5"/>
        <v>359</v>
      </c>
      <c r="B371" s="116">
        <f>'Initial Client Information'!B371</f>
        <v>0</v>
      </c>
      <c r="C371" s="117">
        <f>'Initial Client Information'!C371</f>
        <v>0</v>
      </c>
      <c r="D371" s="118">
        <f>'Initial Client Information'!D371</f>
        <v>0</v>
      </c>
      <c r="E371" s="130">
        <f>'Initial Client Information'!E371</f>
        <v>0</v>
      </c>
      <c r="F371" s="140"/>
      <c r="G371" s="136"/>
      <c r="H371" s="136"/>
      <c r="I371" s="142"/>
      <c r="J371" s="176">
        <f>'Discharge Information'!F371</f>
        <v>0</v>
      </c>
      <c r="K371" s="87"/>
    </row>
    <row r="372" spans="1:11" ht="60" customHeight="1" x14ac:dyDescent="0.25">
      <c r="A372" s="1">
        <f t="shared" si="5"/>
        <v>360</v>
      </c>
      <c r="B372" s="116">
        <f>'Initial Client Information'!B372</f>
        <v>0</v>
      </c>
      <c r="C372" s="117">
        <f>'Initial Client Information'!C372</f>
        <v>0</v>
      </c>
      <c r="D372" s="118">
        <f>'Initial Client Information'!D372</f>
        <v>0</v>
      </c>
      <c r="E372" s="130">
        <f>'Initial Client Information'!E372</f>
        <v>0</v>
      </c>
      <c r="F372" s="140"/>
      <c r="G372" s="136"/>
      <c r="H372" s="136"/>
      <c r="I372" s="142"/>
      <c r="J372" s="176">
        <f>'Discharge Information'!F372</f>
        <v>0</v>
      </c>
      <c r="K372" s="87"/>
    </row>
    <row r="373" spans="1:11" ht="60" customHeight="1" x14ac:dyDescent="0.25">
      <c r="A373" s="1">
        <f t="shared" si="5"/>
        <v>361</v>
      </c>
      <c r="B373" s="116">
        <f>'Initial Client Information'!B373</f>
        <v>0</v>
      </c>
      <c r="C373" s="117">
        <f>'Initial Client Information'!C373</f>
        <v>0</v>
      </c>
      <c r="D373" s="118">
        <f>'Initial Client Information'!D373</f>
        <v>0</v>
      </c>
      <c r="E373" s="130">
        <f>'Initial Client Information'!E373</f>
        <v>0</v>
      </c>
      <c r="F373" s="140"/>
      <c r="G373" s="136"/>
      <c r="H373" s="136"/>
      <c r="I373" s="142"/>
      <c r="J373" s="176">
        <f>'Discharge Information'!F373</f>
        <v>0</v>
      </c>
      <c r="K373" s="87"/>
    </row>
    <row r="374" spans="1:11" ht="60" customHeight="1" x14ac:dyDescent="0.25">
      <c r="A374" s="1">
        <f t="shared" si="5"/>
        <v>362</v>
      </c>
      <c r="B374" s="116">
        <f>'Initial Client Information'!B374</f>
        <v>0</v>
      </c>
      <c r="C374" s="117">
        <f>'Initial Client Information'!C374</f>
        <v>0</v>
      </c>
      <c r="D374" s="118">
        <f>'Initial Client Information'!D374</f>
        <v>0</v>
      </c>
      <c r="E374" s="130">
        <f>'Initial Client Information'!E374</f>
        <v>0</v>
      </c>
      <c r="F374" s="140"/>
      <c r="G374" s="136"/>
      <c r="H374" s="136"/>
      <c r="I374" s="142"/>
      <c r="J374" s="176">
        <f>'Discharge Information'!F374</f>
        <v>0</v>
      </c>
      <c r="K374" s="87"/>
    </row>
    <row r="375" spans="1:11" ht="60" customHeight="1" x14ac:dyDescent="0.25">
      <c r="A375" s="1">
        <f t="shared" si="5"/>
        <v>363</v>
      </c>
      <c r="B375" s="116">
        <f>'Initial Client Information'!B375</f>
        <v>0</v>
      </c>
      <c r="C375" s="117">
        <f>'Initial Client Information'!C375</f>
        <v>0</v>
      </c>
      <c r="D375" s="118">
        <f>'Initial Client Information'!D375</f>
        <v>0</v>
      </c>
      <c r="E375" s="130">
        <f>'Initial Client Information'!E375</f>
        <v>0</v>
      </c>
      <c r="F375" s="140"/>
      <c r="G375" s="136"/>
      <c r="H375" s="136"/>
      <c r="I375" s="142"/>
      <c r="J375" s="176">
        <f>'Discharge Information'!F375</f>
        <v>0</v>
      </c>
      <c r="K375" s="87"/>
    </row>
    <row r="376" spans="1:11" ht="60" customHeight="1" x14ac:dyDescent="0.25">
      <c r="A376" s="1">
        <f t="shared" si="5"/>
        <v>364</v>
      </c>
      <c r="B376" s="116">
        <f>'Initial Client Information'!B376</f>
        <v>0</v>
      </c>
      <c r="C376" s="117">
        <f>'Initial Client Information'!C376</f>
        <v>0</v>
      </c>
      <c r="D376" s="118">
        <f>'Initial Client Information'!D376</f>
        <v>0</v>
      </c>
      <c r="E376" s="130">
        <f>'Initial Client Information'!E376</f>
        <v>0</v>
      </c>
      <c r="F376" s="140"/>
      <c r="G376" s="136"/>
      <c r="H376" s="136"/>
      <c r="I376" s="142"/>
      <c r="J376" s="176">
        <f>'Discharge Information'!F376</f>
        <v>0</v>
      </c>
      <c r="K376" s="87"/>
    </row>
    <row r="377" spans="1:11" ht="60" customHeight="1" x14ac:dyDescent="0.25">
      <c r="A377" s="1">
        <f t="shared" si="5"/>
        <v>365</v>
      </c>
      <c r="B377" s="116">
        <f>'Initial Client Information'!B377</f>
        <v>0</v>
      </c>
      <c r="C377" s="117">
        <f>'Initial Client Information'!C377</f>
        <v>0</v>
      </c>
      <c r="D377" s="118">
        <f>'Initial Client Information'!D377</f>
        <v>0</v>
      </c>
      <c r="E377" s="130">
        <f>'Initial Client Information'!E377</f>
        <v>0</v>
      </c>
      <c r="F377" s="140"/>
      <c r="G377" s="136"/>
      <c r="H377" s="136"/>
      <c r="I377" s="142"/>
      <c r="J377" s="176">
        <f>'Discharge Information'!F377</f>
        <v>0</v>
      </c>
      <c r="K377" s="87"/>
    </row>
    <row r="378" spans="1:11" ht="60" customHeight="1" x14ac:dyDescent="0.25">
      <c r="A378" s="1">
        <f t="shared" si="5"/>
        <v>366</v>
      </c>
      <c r="B378" s="116">
        <f>'Initial Client Information'!B378</f>
        <v>0</v>
      </c>
      <c r="C378" s="117">
        <f>'Initial Client Information'!C378</f>
        <v>0</v>
      </c>
      <c r="D378" s="118">
        <f>'Initial Client Information'!D378</f>
        <v>0</v>
      </c>
      <c r="E378" s="130">
        <f>'Initial Client Information'!E378</f>
        <v>0</v>
      </c>
      <c r="F378" s="140"/>
      <c r="G378" s="136"/>
      <c r="H378" s="136"/>
      <c r="I378" s="142"/>
      <c r="J378" s="176">
        <f>'Discharge Information'!F378</f>
        <v>0</v>
      </c>
      <c r="K378" s="87"/>
    </row>
    <row r="379" spans="1:11" ht="60" customHeight="1" x14ac:dyDescent="0.25">
      <c r="A379" s="1">
        <f t="shared" si="5"/>
        <v>367</v>
      </c>
      <c r="B379" s="116">
        <f>'Initial Client Information'!B379</f>
        <v>0</v>
      </c>
      <c r="C379" s="117">
        <f>'Initial Client Information'!C379</f>
        <v>0</v>
      </c>
      <c r="D379" s="118">
        <f>'Initial Client Information'!D379</f>
        <v>0</v>
      </c>
      <c r="E379" s="130">
        <f>'Initial Client Information'!E379</f>
        <v>0</v>
      </c>
      <c r="F379" s="140"/>
      <c r="G379" s="136"/>
      <c r="H379" s="136"/>
      <c r="I379" s="142"/>
      <c r="J379" s="176">
        <f>'Discharge Information'!F379</f>
        <v>0</v>
      </c>
      <c r="K379" s="87"/>
    </row>
    <row r="380" spans="1:11" ht="60" customHeight="1" x14ac:dyDescent="0.25">
      <c r="A380" s="1">
        <f t="shared" si="5"/>
        <v>368</v>
      </c>
      <c r="B380" s="116">
        <f>'Initial Client Information'!B380</f>
        <v>0</v>
      </c>
      <c r="C380" s="117">
        <f>'Initial Client Information'!C380</f>
        <v>0</v>
      </c>
      <c r="D380" s="118">
        <f>'Initial Client Information'!D380</f>
        <v>0</v>
      </c>
      <c r="E380" s="130">
        <f>'Initial Client Information'!E380</f>
        <v>0</v>
      </c>
      <c r="F380" s="140"/>
      <c r="G380" s="136"/>
      <c r="H380" s="136"/>
      <c r="I380" s="142"/>
      <c r="J380" s="176">
        <f>'Discharge Information'!F380</f>
        <v>0</v>
      </c>
      <c r="K380" s="87"/>
    </row>
    <row r="381" spans="1:11" ht="60" customHeight="1" x14ac:dyDescent="0.25">
      <c r="A381" s="1">
        <f t="shared" si="5"/>
        <v>369</v>
      </c>
      <c r="B381" s="116">
        <f>'Initial Client Information'!B381</f>
        <v>0</v>
      </c>
      <c r="C381" s="117">
        <f>'Initial Client Information'!C381</f>
        <v>0</v>
      </c>
      <c r="D381" s="118">
        <f>'Initial Client Information'!D381</f>
        <v>0</v>
      </c>
      <c r="E381" s="130">
        <f>'Initial Client Information'!E381</f>
        <v>0</v>
      </c>
      <c r="F381" s="140"/>
      <c r="G381" s="136"/>
      <c r="H381" s="136"/>
      <c r="I381" s="142"/>
      <c r="J381" s="176">
        <f>'Discharge Information'!F381</f>
        <v>0</v>
      </c>
      <c r="K381" s="87"/>
    </row>
    <row r="382" spans="1:11" ht="60" customHeight="1" x14ac:dyDescent="0.25">
      <c r="A382" s="1">
        <f t="shared" si="5"/>
        <v>370</v>
      </c>
      <c r="B382" s="116">
        <f>'Initial Client Information'!B382</f>
        <v>0</v>
      </c>
      <c r="C382" s="117">
        <f>'Initial Client Information'!C382</f>
        <v>0</v>
      </c>
      <c r="D382" s="118">
        <f>'Initial Client Information'!D382</f>
        <v>0</v>
      </c>
      <c r="E382" s="130">
        <f>'Initial Client Information'!E382</f>
        <v>0</v>
      </c>
      <c r="F382" s="140"/>
      <c r="G382" s="136"/>
      <c r="H382" s="136"/>
      <c r="I382" s="142"/>
      <c r="J382" s="176">
        <f>'Discharge Information'!F382</f>
        <v>0</v>
      </c>
      <c r="K382" s="87"/>
    </row>
    <row r="383" spans="1:11" ht="60" customHeight="1" x14ac:dyDescent="0.25">
      <c r="A383" s="1">
        <f t="shared" si="5"/>
        <v>371</v>
      </c>
      <c r="B383" s="116">
        <f>'Initial Client Information'!B383</f>
        <v>0</v>
      </c>
      <c r="C383" s="117">
        <f>'Initial Client Information'!C383</f>
        <v>0</v>
      </c>
      <c r="D383" s="118">
        <f>'Initial Client Information'!D383</f>
        <v>0</v>
      </c>
      <c r="E383" s="130">
        <f>'Initial Client Information'!E383</f>
        <v>0</v>
      </c>
      <c r="F383" s="140"/>
      <c r="G383" s="136"/>
      <c r="H383" s="136"/>
      <c r="I383" s="142"/>
      <c r="J383" s="176">
        <f>'Discharge Information'!F383</f>
        <v>0</v>
      </c>
      <c r="K383" s="87"/>
    </row>
    <row r="384" spans="1:11" ht="60" customHeight="1" x14ac:dyDescent="0.25">
      <c r="A384" s="1">
        <f t="shared" si="5"/>
        <v>372</v>
      </c>
      <c r="B384" s="116">
        <f>'Initial Client Information'!B384</f>
        <v>0</v>
      </c>
      <c r="C384" s="117">
        <f>'Initial Client Information'!C384</f>
        <v>0</v>
      </c>
      <c r="D384" s="118">
        <f>'Initial Client Information'!D384</f>
        <v>0</v>
      </c>
      <c r="E384" s="130">
        <f>'Initial Client Information'!E384</f>
        <v>0</v>
      </c>
      <c r="F384" s="140"/>
      <c r="G384" s="136"/>
      <c r="H384" s="136"/>
      <c r="I384" s="142"/>
      <c r="J384" s="176">
        <f>'Discharge Information'!F384</f>
        <v>0</v>
      </c>
      <c r="K384" s="87"/>
    </row>
    <row r="385" spans="1:11" ht="60" customHeight="1" x14ac:dyDescent="0.25">
      <c r="A385" s="1">
        <f t="shared" si="5"/>
        <v>373</v>
      </c>
      <c r="B385" s="116">
        <f>'Initial Client Information'!B385</f>
        <v>0</v>
      </c>
      <c r="C385" s="117">
        <f>'Initial Client Information'!C385</f>
        <v>0</v>
      </c>
      <c r="D385" s="118">
        <f>'Initial Client Information'!D385</f>
        <v>0</v>
      </c>
      <c r="E385" s="130">
        <f>'Initial Client Information'!E385</f>
        <v>0</v>
      </c>
      <c r="F385" s="140"/>
      <c r="G385" s="136"/>
      <c r="H385" s="136"/>
      <c r="I385" s="142"/>
      <c r="J385" s="176">
        <f>'Discharge Information'!F385</f>
        <v>0</v>
      </c>
      <c r="K385" s="87"/>
    </row>
    <row r="386" spans="1:11" ht="60" customHeight="1" x14ac:dyDescent="0.25">
      <c r="A386" s="1">
        <f t="shared" si="5"/>
        <v>374</v>
      </c>
      <c r="B386" s="116">
        <f>'Initial Client Information'!B386</f>
        <v>0</v>
      </c>
      <c r="C386" s="117">
        <f>'Initial Client Information'!C386</f>
        <v>0</v>
      </c>
      <c r="D386" s="118">
        <f>'Initial Client Information'!D386</f>
        <v>0</v>
      </c>
      <c r="E386" s="130">
        <f>'Initial Client Information'!E386</f>
        <v>0</v>
      </c>
      <c r="F386" s="140"/>
      <c r="G386" s="136"/>
      <c r="H386" s="136"/>
      <c r="I386" s="142"/>
      <c r="J386" s="176">
        <f>'Discharge Information'!F386</f>
        <v>0</v>
      </c>
      <c r="K386" s="87"/>
    </row>
    <row r="387" spans="1:11" ht="60" customHeight="1" x14ac:dyDescent="0.25">
      <c r="A387" s="1">
        <f t="shared" si="5"/>
        <v>375</v>
      </c>
      <c r="B387" s="116">
        <f>'Initial Client Information'!B387</f>
        <v>0</v>
      </c>
      <c r="C387" s="117">
        <f>'Initial Client Information'!C387</f>
        <v>0</v>
      </c>
      <c r="D387" s="118">
        <f>'Initial Client Information'!D387</f>
        <v>0</v>
      </c>
      <c r="E387" s="130">
        <f>'Initial Client Information'!E387</f>
        <v>0</v>
      </c>
      <c r="F387" s="140"/>
      <c r="G387" s="136"/>
      <c r="H387" s="136"/>
      <c r="I387" s="142"/>
      <c r="J387" s="176">
        <f>'Discharge Information'!F387</f>
        <v>0</v>
      </c>
      <c r="K387" s="87"/>
    </row>
    <row r="388" spans="1:11" ht="60" customHeight="1" x14ac:dyDescent="0.25">
      <c r="A388" s="1">
        <f t="shared" si="5"/>
        <v>376</v>
      </c>
      <c r="B388" s="116">
        <f>'Initial Client Information'!B388</f>
        <v>0</v>
      </c>
      <c r="C388" s="117">
        <f>'Initial Client Information'!C388</f>
        <v>0</v>
      </c>
      <c r="D388" s="118">
        <f>'Initial Client Information'!D388</f>
        <v>0</v>
      </c>
      <c r="E388" s="130">
        <f>'Initial Client Information'!E388</f>
        <v>0</v>
      </c>
      <c r="F388" s="140"/>
      <c r="G388" s="136"/>
      <c r="H388" s="136"/>
      <c r="I388" s="142"/>
      <c r="J388" s="176">
        <f>'Discharge Information'!F388</f>
        <v>0</v>
      </c>
      <c r="K388" s="87"/>
    </row>
    <row r="389" spans="1:11" ht="60" customHeight="1" x14ac:dyDescent="0.25">
      <c r="A389" s="1">
        <f t="shared" si="5"/>
        <v>377</v>
      </c>
      <c r="B389" s="116">
        <f>'Initial Client Information'!B389</f>
        <v>0</v>
      </c>
      <c r="C389" s="117">
        <f>'Initial Client Information'!C389</f>
        <v>0</v>
      </c>
      <c r="D389" s="118">
        <f>'Initial Client Information'!D389</f>
        <v>0</v>
      </c>
      <c r="E389" s="130">
        <f>'Initial Client Information'!E389</f>
        <v>0</v>
      </c>
      <c r="F389" s="140"/>
      <c r="G389" s="136"/>
      <c r="H389" s="136"/>
      <c r="I389" s="142"/>
      <c r="J389" s="176">
        <f>'Discharge Information'!F389</f>
        <v>0</v>
      </c>
      <c r="K389" s="87"/>
    </row>
    <row r="390" spans="1:11" ht="60" customHeight="1" x14ac:dyDescent="0.25">
      <c r="A390" s="1">
        <f t="shared" si="5"/>
        <v>378</v>
      </c>
      <c r="B390" s="116">
        <f>'Initial Client Information'!B390</f>
        <v>0</v>
      </c>
      <c r="C390" s="117">
        <f>'Initial Client Information'!C390</f>
        <v>0</v>
      </c>
      <c r="D390" s="118">
        <f>'Initial Client Information'!D390</f>
        <v>0</v>
      </c>
      <c r="E390" s="130">
        <f>'Initial Client Information'!E390</f>
        <v>0</v>
      </c>
      <c r="F390" s="140"/>
      <c r="G390" s="136"/>
      <c r="H390" s="136"/>
      <c r="I390" s="142"/>
      <c r="J390" s="176">
        <f>'Discharge Information'!F390</f>
        <v>0</v>
      </c>
      <c r="K390" s="87"/>
    </row>
    <row r="391" spans="1:11" ht="60" customHeight="1" x14ac:dyDescent="0.25">
      <c r="A391" s="1">
        <f t="shared" si="5"/>
        <v>379</v>
      </c>
      <c r="B391" s="116">
        <f>'Initial Client Information'!B391</f>
        <v>0</v>
      </c>
      <c r="C391" s="117">
        <f>'Initial Client Information'!C391</f>
        <v>0</v>
      </c>
      <c r="D391" s="118">
        <f>'Initial Client Information'!D391</f>
        <v>0</v>
      </c>
      <c r="E391" s="130">
        <f>'Initial Client Information'!E391</f>
        <v>0</v>
      </c>
      <c r="F391" s="140"/>
      <c r="G391" s="136"/>
      <c r="H391" s="136"/>
      <c r="I391" s="142"/>
      <c r="J391" s="176">
        <f>'Discharge Information'!F391</f>
        <v>0</v>
      </c>
      <c r="K391" s="87"/>
    </row>
    <row r="392" spans="1:11" ht="60" customHeight="1" x14ac:dyDescent="0.25">
      <c r="A392" s="1">
        <f t="shared" si="5"/>
        <v>380</v>
      </c>
      <c r="B392" s="116">
        <f>'Initial Client Information'!B392</f>
        <v>0</v>
      </c>
      <c r="C392" s="117">
        <f>'Initial Client Information'!C392</f>
        <v>0</v>
      </c>
      <c r="D392" s="118">
        <f>'Initial Client Information'!D392</f>
        <v>0</v>
      </c>
      <c r="E392" s="130">
        <f>'Initial Client Information'!E392</f>
        <v>0</v>
      </c>
      <c r="F392" s="140"/>
      <c r="G392" s="136"/>
      <c r="H392" s="136"/>
      <c r="I392" s="142"/>
      <c r="J392" s="176">
        <f>'Discharge Information'!F392</f>
        <v>0</v>
      </c>
      <c r="K392" s="87"/>
    </row>
    <row r="393" spans="1:11" ht="60" customHeight="1" x14ac:dyDescent="0.25">
      <c r="A393" s="1">
        <f t="shared" si="5"/>
        <v>381</v>
      </c>
      <c r="B393" s="116">
        <f>'Initial Client Information'!B393</f>
        <v>0</v>
      </c>
      <c r="C393" s="117">
        <f>'Initial Client Information'!C393</f>
        <v>0</v>
      </c>
      <c r="D393" s="118">
        <f>'Initial Client Information'!D393</f>
        <v>0</v>
      </c>
      <c r="E393" s="130">
        <f>'Initial Client Information'!E393</f>
        <v>0</v>
      </c>
      <c r="F393" s="140"/>
      <c r="G393" s="136"/>
      <c r="H393" s="136"/>
      <c r="I393" s="142"/>
      <c r="J393" s="176">
        <f>'Discharge Information'!F393</f>
        <v>0</v>
      </c>
      <c r="K393" s="87"/>
    </row>
    <row r="394" spans="1:11" ht="60" customHeight="1" x14ac:dyDescent="0.25">
      <c r="A394" s="1">
        <f t="shared" si="5"/>
        <v>382</v>
      </c>
      <c r="B394" s="116">
        <f>'Initial Client Information'!B394</f>
        <v>0</v>
      </c>
      <c r="C394" s="117">
        <f>'Initial Client Information'!C394</f>
        <v>0</v>
      </c>
      <c r="D394" s="118">
        <f>'Initial Client Information'!D394</f>
        <v>0</v>
      </c>
      <c r="E394" s="130">
        <f>'Initial Client Information'!E394</f>
        <v>0</v>
      </c>
      <c r="F394" s="140"/>
      <c r="G394" s="136"/>
      <c r="H394" s="136"/>
      <c r="I394" s="142"/>
      <c r="J394" s="176">
        <f>'Discharge Information'!F394</f>
        <v>0</v>
      </c>
      <c r="K394" s="87"/>
    </row>
    <row r="395" spans="1:11" ht="60" customHeight="1" x14ac:dyDescent="0.25">
      <c r="A395" s="1">
        <f t="shared" si="5"/>
        <v>383</v>
      </c>
      <c r="B395" s="116">
        <f>'Initial Client Information'!B395</f>
        <v>0</v>
      </c>
      <c r="C395" s="117">
        <f>'Initial Client Information'!C395</f>
        <v>0</v>
      </c>
      <c r="D395" s="118">
        <f>'Initial Client Information'!D395</f>
        <v>0</v>
      </c>
      <c r="E395" s="130">
        <f>'Initial Client Information'!E395</f>
        <v>0</v>
      </c>
      <c r="F395" s="140"/>
      <c r="G395" s="136"/>
      <c r="H395" s="136"/>
      <c r="I395" s="142"/>
      <c r="J395" s="176">
        <f>'Discharge Information'!F395</f>
        <v>0</v>
      </c>
      <c r="K395" s="87"/>
    </row>
    <row r="396" spans="1:11" ht="60" customHeight="1" x14ac:dyDescent="0.25">
      <c r="A396" s="1">
        <f t="shared" si="5"/>
        <v>384</v>
      </c>
      <c r="B396" s="116">
        <f>'Initial Client Information'!B396</f>
        <v>0</v>
      </c>
      <c r="C396" s="117">
        <f>'Initial Client Information'!C396</f>
        <v>0</v>
      </c>
      <c r="D396" s="118">
        <f>'Initial Client Information'!D396</f>
        <v>0</v>
      </c>
      <c r="E396" s="130">
        <f>'Initial Client Information'!E396</f>
        <v>0</v>
      </c>
      <c r="F396" s="140"/>
      <c r="G396" s="136"/>
      <c r="H396" s="136"/>
      <c r="I396" s="142"/>
      <c r="J396" s="176">
        <f>'Discharge Information'!F396</f>
        <v>0</v>
      </c>
      <c r="K396" s="87"/>
    </row>
    <row r="397" spans="1:11" ht="60" customHeight="1" x14ac:dyDescent="0.25">
      <c r="A397" s="1">
        <f t="shared" si="5"/>
        <v>385</v>
      </c>
      <c r="B397" s="116">
        <f>'Initial Client Information'!B397</f>
        <v>0</v>
      </c>
      <c r="C397" s="117">
        <f>'Initial Client Information'!C397</f>
        <v>0</v>
      </c>
      <c r="D397" s="118">
        <f>'Initial Client Information'!D397</f>
        <v>0</v>
      </c>
      <c r="E397" s="130">
        <f>'Initial Client Information'!E397</f>
        <v>0</v>
      </c>
      <c r="F397" s="140"/>
      <c r="G397" s="136"/>
      <c r="H397" s="136"/>
      <c r="I397" s="142"/>
      <c r="J397" s="176">
        <f>'Discharge Information'!F397</f>
        <v>0</v>
      </c>
      <c r="K397" s="87"/>
    </row>
    <row r="398" spans="1:11" ht="60" customHeight="1" x14ac:dyDescent="0.25">
      <c r="A398" s="1">
        <f t="shared" ref="A398:A461" si="6">ROW(A386)</f>
        <v>386</v>
      </c>
      <c r="B398" s="116">
        <f>'Initial Client Information'!B398</f>
        <v>0</v>
      </c>
      <c r="C398" s="117">
        <f>'Initial Client Information'!C398</f>
        <v>0</v>
      </c>
      <c r="D398" s="118">
        <f>'Initial Client Information'!D398</f>
        <v>0</v>
      </c>
      <c r="E398" s="130">
        <f>'Initial Client Information'!E398</f>
        <v>0</v>
      </c>
      <c r="F398" s="140"/>
      <c r="G398" s="136"/>
      <c r="H398" s="136"/>
      <c r="I398" s="142"/>
      <c r="J398" s="176">
        <f>'Discharge Information'!F398</f>
        <v>0</v>
      </c>
      <c r="K398" s="87"/>
    </row>
    <row r="399" spans="1:11" ht="60" customHeight="1" x14ac:dyDescent="0.25">
      <c r="A399" s="1">
        <f t="shared" si="6"/>
        <v>387</v>
      </c>
      <c r="B399" s="116">
        <f>'Initial Client Information'!B399</f>
        <v>0</v>
      </c>
      <c r="C399" s="117">
        <f>'Initial Client Information'!C399</f>
        <v>0</v>
      </c>
      <c r="D399" s="118">
        <f>'Initial Client Information'!D399</f>
        <v>0</v>
      </c>
      <c r="E399" s="130">
        <f>'Initial Client Information'!E399</f>
        <v>0</v>
      </c>
      <c r="F399" s="140"/>
      <c r="G399" s="136"/>
      <c r="H399" s="136"/>
      <c r="I399" s="142"/>
      <c r="J399" s="176">
        <f>'Discharge Information'!F399</f>
        <v>0</v>
      </c>
      <c r="K399" s="87"/>
    </row>
    <row r="400" spans="1:11" ht="60" customHeight="1" x14ac:dyDescent="0.25">
      <c r="A400" s="1">
        <f t="shared" si="6"/>
        <v>388</v>
      </c>
      <c r="B400" s="116">
        <f>'Initial Client Information'!B400</f>
        <v>0</v>
      </c>
      <c r="C400" s="117">
        <f>'Initial Client Information'!C400</f>
        <v>0</v>
      </c>
      <c r="D400" s="118">
        <f>'Initial Client Information'!D400</f>
        <v>0</v>
      </c>
      <c r="E400" s="130">
        <f>'Initial Client Information'!E400</f>
        <v>0</v>
      </c>
      <c r="F400" s="140"/>
      <c r="G400" s="136"/>
      <c r="H400" s="136"/>
      <c r="I400" s="142"/>
      <c r="J400" s="176">
        <f>'Discharge Information'!F400</f>
        <v>0</v>
      </c>
      <c r="K400" s="87"/>
    </row>
    <row r="401" spans="1:11" ht="60" customHeight="1" x14ac:dyDescent="0.25">
      <c r="A401" s="1">
        <f t="shared" si="6"/>
        <v>389</v>
      </c>
      <c r="B401" s="116">
        <f>'Initial Client Information'!B401</f>
        <v>0</v>
      </c>
      <c r="C401" s="117">
        <f>'Initial Client Information'!C401</f>
        <v>0</v>
      </c>
      <c r="D401" s="118">
        <f>'Initial Client Information'!D401</f>
        <v>0</v>
      </c>
      <c r="E401" s="130">
        <f>'Initial Client Information'!E401</f>
        <v>0</v>
      </c>
      <c r="F401" s="140"/>
      <c r="G401" s="136"/>
      <c r="H401" s="136"/>
      <c r="I401" s="142"/>
      <c r="J401" s="176">
        <f>'Discharge Information'!F401</f>
        <v>0</v>
      </c>
      <c r="K401" s="87"/>
    </row>
    <row r="402" spans="1:11" ht="60" customHeight="1" x14ac:dyDescent="0.25">
      <c r="A402" s="1">
        <f t="shared" si="6"/>
        <v>390</v>
      </c>
      <c r="B402" s="116">
        <f>'Initial Client Information'!B402</f>
        <v>0</v>
      </c>
      <c r="C402" s="117">
        <f>'Initial Client Information'!C402</f>
        <v>0</v>
      </c>
      <c r="D402" s="118">
        <f>'Initial Client Information'!D402</f>
        <v>0</v>
      </c>
      <c r="E402" s="130">
        <f>'Initial Client Information'!E402</f>
        <v>0</v>
      </c>
      <c r="F402" s="140"/>
      <c r="G402" s="136"/>
      <c r="H402" s="136"/>
      <c r="I402" s="142"/>
      <c r="J402" s="176">
        <f>'Discharge Information'!F402</f>
        <v>0</v>
      </c>
      <c r="K402" s="87"/>
    </row>
    <row r="403" spans="1:11" ht="60" customHeight="1" x14ac:dyDescent="0.25">
      <c r="A403" s="1">
        <f t="shared" si="6"/>
        <v>391</v>
      </c>
      <c r="B403" s="116">
        <f>'Initial Client Information'!B403</f>
        <v>0</v>
      </c>
      <c r="C403" s="117">
        <f>'Initial Client Information'!C403</f>
        <v>0</v>
      </c>
      <c r="D403" s="118">
        <f>'Initial Client Information'!D403</f>
        <v>0</v>
      </c>
      <c r="E403" s="130">
        <f>'Initial Client Information'!E403</f>
        <v>0</v>
      </c>
      <c r="F403" s="140"/>
      <c r="G403" s="136"/>
      <c r="H403" s="136"/>
      <c r="I403" s="142"/>
      <c r="J403" s="176">
        <f>'Discharge Information'!F403</f>
        <v>0</v>
      </c>
      <c r="K403" s="87"/>
    </row>
    <row r="404" spans="1:11" ht="60" customHeight="1" x14ac:dyDescent="0.25">
      <c r="A404" s="1">
        <f t="shared" si="6"/>
        <v>392</v>
      </c>
      <c r="B404" s="116">
        <f>'Initial Client Information'!B404</f>
        <v>0</v>
      </c>
      <c r="C404" s="117">
        <f>'Initial Client Information'!C404</f>
        <v>0</v>
      </c>
      <c r="D404" s="118">
        <f>'Initial Client Information'!D404</f>
        <v>0</v>
      </c>
      <c r="E404" s="130">
        <f>'Initial Client Information'!E404</f>
        <v>0</v>
      </c>
      <c r="F404" s="140"/>
      <c r="G404" s="136"/>
      <c r="H404" s="136"/>
      <c r="I404" s="142"/>
      <c r="J404" s="176">
        <f>'Discharge Information'!F404</f>
        <v>0</v>
      </c>
      <c r="K404" s="87"/>
    </row>
    <row r="405" spans="1:11" ht="60" customHeight="1" x14ac:dyDescent="0.25">
      <c r="A405" s="1">
        <f t="shared" si="6"/>
        <v>393</v>
      </c>
      <c r="B405" s="116">
        <f>'Initial Client Information'!B405</f>
        <v>0</v>
      </c>
      <c r="C405" s="117">
        <f>'Initial Client Information'!C405</f>
        <v>0</v>
      </c>
      <c r="D405" s="118">
        <f>'Initial Client Information'!D405</f>
        <v>0</v>
      </c>
      <c r="E405" s="130">
        <f>'Initial Client Information'!E405</f>
        <v>0</v>
      </c>
      <c r="F405" s="140"/>
      <c r="G405" s="136"/>
      <c r="H405" s="136"/>
      <c r="I405" s="142"/>
      <c r="J405" s="176">
        <f>'Discharge Information'!F405</f>
        <v>0</v>
      </c>
      <c r="K405" s="87"/>
    </row>
    <row r="406" spans="1:11" ht="60" customHeight="1" x14ac:dyDescent="0.25">
      <c r="A406" s="1">
        <f t="shared" si="6"/>
        <v>394</v>
      </c>
      <c r="B406" s="116">
        <f>'Initial Client Information'!B406</f>
        <v>0</v>
      </c>
      <c r="C406" s="117">
        <f>'Initial Client Information'!C406</f>
        <v>0</v>
      </c>
      <c r="D406" s="118">
        <f>'Initial Client Information'!D406</f>
        <v>0</v>
      </c>
      <c r="E406" s="130">
        <f>'Initial Client Information'!E406</f>
        <v>0</v>
      </c>
      <c r="F406" s="140"/>
      <c r="G406" s="136"/>
      <c r="H406" s="136"/>
      <c r="I406" s="142"/>
      <c r="J406" s="176">
        <f>'Discharge Information'!F406</f>
        <v>0</v>
      </c>
      <c r="K406" s="87"/>
    </row>
    <row r="407" spans="1:11" ht="60" customHeight="1" x14ac:dyDescent="0.25">
      <c r="A407" s="1">
        <f t="shared" si="6"/>
        <v>395</v>
      </c>
      <c r="B407" s="116">
        <f>'Initial Client Information'!B407</f>
        <v>0</v>
      </c>
      <c r="C407" s="117">
        <f>'Initial Client Information'!C407</f>
        <v>0</v>
      </c>
      <c r="D407" s="118">
        <f>'Initial Client Information'!D407</f>
        <v>0</v>
      </c>
      <c r="E407" s="130">
        <f>'Initial Client Information'!E407</f>
        <v>0</v>
      </c>
      <c r="F407" s="140"/>
      <c r="G407" s="136"/>
      <c r="H407" s="136"/>
      <c r="I407" s="142"/>
      <c r="J407" s="176">
        <f>'Discharge Information'!F407</f>
        <v>0</v>
      </c>
      <c r="K407" s="87"/>
    </row>
    <row r="408" spans="1:11" ht="60" customHeight="1" x14ac:dyDescent="0.25">
      <c r="A408" s="1">
        <f t="shared" si="6"/>
        <v>396</v>
      </c>
      <c r="B408" s="116">
        <f>'Initial Client Information'!B408</f>
        <v>0</v>
      </c>
      <c r="C408" s="117">
        <f>'Initial Client Information'!C408</f>
        <v>0</v>
      </c>
      <c r="D408" s="118">
        <f>'Initial Client Information'!D408</f>
        <v>0</v>
      </c>
      <c r="E408" s="130">
        <f>'Initial Client Information'!E408</f>
        <v>0</v>
      </c>
      <c r="F408" s="140"/>
      <c r="G408" s="136"/>
      <c r="H408" s="136"/>
      <c r="I408" s="142"/>
      <c r="J408" s="176">
        <f>'Discharge Information'!F408</f>
        <v>0</v>
      </c>
      <c r="K408" s="87"/>
    </row>
    <row r="409" spans="1:11" ht="60" customHeight="1" x14ac:dyDescent="0.25">
      <c r="A409" s="1">
        <f t="shared" si="6"/>
        <v>397</v>
      </c>
      <c r="B409" s="116">
        <f>'Initial Client Information'!B409</f>
        <v>0</v>
      </c>
      <c r="C409" s="117">
        <f>'Initial Client Information'!C409</f>
        <v>0</v>
      </c>
      <c r="D409" s="118">
        <f>'Initial Client Information'!D409</f>
        <v>0</v>
      </c>
      <c r="E409" s="130">
        <f>'Initial Client Information'!E409</f>
        <v>0</v>
      </c>
      <c r="F409" s="140"/>
      <c r="G409" s="136"/>
      <c r="H409" s="136"/>
      <c r="I409" s="142"/>
      <c r="J409" s="176">
        <f>'Discharge Information'!F409</f>
        <v>0</v>
      </c>
      <c r="K409" s="87"/>
    </row>
    <row r="410" spans="1:11" ht="60" customHeight="1" x14ac:dyDescent="0.25">
      <c r="A410" s="1">
        <f t="shared" si="6"/>
        <v>398</v>
      </c>
      <c r="B410" s="116">
        <f>'Initial Client Information'!B410</f>
        <v>0</v>
      </c>
      <c r="C410" s="117">
        <f>'Initial Client Information'!C410</f>
        <v>0</v>
      </c>
      <c r="D410" s="118">
        <f>'Initial Client Information'!D410</f>
        <v>0</v>
      </c>
      <c r="E410" s="130">
        <f>'Initial Client Information'!E410</f>
        <v>0</v>
      </c>
      <c r="F410" s="140"/>
      <c r="G410" s="136"/>
      <c r="H410" s="136"/>
      <c r="I410" s="142"/>
      <c r="J410" s="176">
        <f>'Discharge Information'!F410</f>
        <v>0</v>
      </c>
      <c r="K410" s="87"/>
    </row>
    <row r="411" spans="1:11" ht="60" customHeight="1" x14ac:dyDescent="0.25">
      <c r="A411" s="1">
        <f t="shared" si="6"/>
        <v>399</v>
      </c>
      <c r="B411" s="116">
        <f>'Initial Client Information'!B411</f>
        <v>0</v>
      </c>
      <c r="C411" s="117">
        <f>'Initial Client Information'!C411</f>
        <v>0</v>
      </c>
      <c r="D411" s="118">
        <f>'Initial Client Information'!D411</f>
        <v>0</v>
      </c>
      <c r="E411" s="130">
        <f>'Initial Client Information'!E411</f>
        <v>0</v>
      </c>
      <c r="F411" s="140"/>
      <c r="G411" s="136"/>
      <c r="H411" s="136"/>
      <c r="I411" s="142"/>
      <c r="J411" s="176">
        <f>'Discharge Information'!F411</f>
        <v>0</v>
      </c>
      <c r="K411" s="87"/>
    </row>
    <row r="412" spans="1:11" ht="60" customHeight="1" x14ac:dyDescent="0.25">
      <c r="A412" s="1">
        <f t="shared" si="6"/>
        <v>400</v>
      </c>
      <c r="B412" s="116">
        <f>'Initial Client Information'!B412</f>
        <v>0</v>
      </c>
      <c r="C412" s="117">
        <f>'Initial Client Information'!C412</f>
        <v>0</v>
      </c>
      <c r="D412" s="118">
        <f>'Initial Client Information'!D412</f>
        <v>0</v>
      </c>
      <c r="E412" s="130">
        <f>'Initial Client Information'!E412</f>
        <v>0</v>
      </c>
      <c r="F412" s="140"/>
      <c r="G412" s="136"/>
      <c r="H412" s="136"/>
      <c r="I412" s="142"/>
      <c r="J412" s="176">
        <f>'Discharge Information'!F412</f>
        <v>0</v>
      </c>
      <c r="K412" s="87"/>
    </row>
    <row r="413" spans="1:11" ht="60" customHeight="1" x14ac:dyDescent="0.25">
      <c r="A413" s="1">
        <f t="shared" si="6"/>
        <v>401</v>
      </c>
      <c r="B413" s="116">
        <f>'Initial Client Information'!B413</f>
        <v>0</v>
      </c>
      <c r="C413" s="117">
        <f>'Initial Client Information'!C413</f>
        <v>0</v>
      </c>
      <c r="D413" s="118">
        <f>'Initial Client Information'!D413</f>
        <v>0</v>
      </c>
      <c r="E413" s="130">
        <f>'Initial Client Information'!E413</f>
        <v>0</v>
      </c>
      <c r="F413" s="140"/>
      <c r="G413" s="136"/>
      <c r="H413" s="136"/>
      <c r="I413" s="142"/>
      <c r="J413" s="176">
        <f>'Discharge Information'!F413</f>
        <v>0</v>
      </c>
      <c r="K413" s="87"/>
    </row>
    <row r="414" spans="1:11" ht="60" customHeight="1" x14ac:dyDescent="0.25">
      <c r="A414" s="1">
        <f t="shared" si="6"/>
        <v>402</v>
      </c>
      <c r="B414" s="116">
        <f>'Initial Client Information'!B414</f>
        <v>0</v>
      </c>
      <c r="C414" s="117">
        <f>'Initial Client Information'!C414</f>
        <v>0</v>
      </c>
      <c r="D414" s="118">
        <f>'Initial Client Information'!D414</f>
        <v>0</v>
      </c>
      <c r="E414" s="130">
        <f>'Initial Client Information'!E414</f>
        <v>0</v>
      </c>
      <c r="F414" s="140"/>
      <c r="G414" s="136"/>
      <c r="H414" s="136"/>
      <c r="I414" s="142"/>
      <c r="J414" s="176">
        <f>'Discharge Information'!F414</f>
        <v>0</v>
      </c>
      <c r="K414" s="87"/>
    </row>
    <row r="415" spans="1:11" ht="60" customHeight="1" x14ac:dyDescent="0.25">
      <c r="A415" s="1">
        <f t="shared" si="6"/>
        <v>403</v>
      </c>
      <c r="B415" s="116">
        <f>'Initial Client Information'!B415</f>
        <v>0</v>
      </c>
      <c r="C415" s="117">
        <f>'Initial Client Information'!C415</f>
        <v>0</v>
      </c>
      <c r="D415" s="118">
        <f>'Initial Client Information'!D415</f>
        <v>0</v>
      </c>
      <c r="E415" s="130">
        <f>'Initial Client Information'!E415</f>
        <v>0</v>
      </c>
      <c r="F415" s="140"/>
      <c r="G415" s="136"/>
      <c r="H415" s="136"/>
      <c r="I415" s="142"/>
      <c r="J415" s="176">
        <f>'Discharge Information'!F415</f>
        <v>0</v>
      </c>
      <c r="K415" s="87"/>
    </row>
    <row r="416" spans="1:11" ht="60" customHeight="1" x14ac:dyDescent="0.25">
      <c r="A416" s="1">
        <f t="shared" si="6"/>
        <v>404</v>
      </c>
      <c r="B416" s="116">
        <f>'Initial Client Information'!B416</f>
        <v>0</v>
      </c>
      <c r="C416" s="117">
        <f>'Initial Client Information'!C416</f>
        <v>0</v>
      </c>
      <c r="D416" s="118">
        <f>'Initial Client Information'!D416</f>
        <v>0</v>
      </c>
      <c r="E416" s="130">
        <f>'Initial Client Information'!E416</f>
        <v>0</v>
      </c>
      <c r="F416" s="140"/>
      <c r="G416" s="136"/>
      <c r="H416" s="136"/>
      <c r="I416" s="142"/>
      <c r="J416" s="176">
        <f>'Discharge Information'!F416</f>
        <v>0</v>
      </c>
      <c r="K416" s="87"/>
    </row>
    <row r="417" spans="1:11" ht="60" customHeight="1" x14ac:dyDescent="0.25">
      <c r="A417" s="1">
        <f t="shared" si="6"/>
        <v>405</v>
      </c>
      <c r="B417" s="116">
        <f>'Initial Client Information'!B417</f>
        <v>0</v>
      </c>
      <c r="C417" s="117">
        <f>'Initial Client Information'!C417</f>
        <v>0</v>
      </c>
      <c r="D417" s="118">
        <f>'Initial Client Information'!D417</f>
        <v>0</v>
      </c>
      <c r="E417" s="130">
        <f>'Initial Client Information'!E417</f>
        <v>0</v>
      </c>
      <c r="F417" s="140"/>
      <c r="G417" s="136"/>
      <c r="H417" s="136"/>
      <c r="I417" s="142"/>
      <c r="J417" s="176">
        <f>'Discharge Information'!F417</f>
        <v>0</v>
      </c>
      <c r="K417" s="87"/>
    </row>
    <row r="418" spans="1:11" ht="60" customHeight="1" x14ac:dyDescent="0.25">
      <c r="A418" s="1">
        <f t="shared" si="6"/>
        <v>406</v>
      </c>
      <c r="B418" s="116">
        <f>'Initial Client Information'!B418</f>
        <v>0</v>
      </c>
      <c r="C418" s="117">
        <f>'Initial Client Information'!C418</f>
        <v>0</v>
      </c>
      <c r="D418" s="118">
        <f>'Initial Client Information'!D418</f>
        <v>0</v>
      </c>
      <c r="E418" s="130">
        <f>'Initial Client Information'!E418</f>
        <v>0</v>
      </c>
      <c r="F418" s="140"/>
      <c r="G418" s="136"/>
      <c r="H418" s="136"/>
      <c r="I418" s="142"/>
      <c r="J418" s="176">
        <f>'Discharge Information'!F418</f>
        <v>0</v>
      </c>
      <c r="K418" s="87"/>
    </row>
    <row r="419" spans="1:11" ht="60" customHeight="1" x14ac:dyDescent="0.25">
      <c r="A419" s="1">
        <f t="shared" si="6"/>
        <v>407</v>
      </c>
      <c r="B419" s="116">
        <f>'Initial Client Information'!B419</f>
        <v>0</v>
      </c>
      <c r="C419" s="117">
        <f>'Initial Client Information'!C419</f>
        <v>0</v>
      </c>
      <c r="D419" s="118">
        <f>'Initial Client Information'!D419</f>
        <v>0</v>
      </c>
      <c r="E419" s="130">
        <f>'Initial Client Information'!E419</f>
        <v>0</v>
      </c>
      <c r="F419" s="140"/>
      <c r="G419" s="136"/>
      <c r="H419" s="136"/>
      <c r="I419" s="142"/>
      <c r="J419" s="176">
        <f>'Discharge Information'!F419</f>
        <v>0</v>
      </c>
      <c r="K419" s="87"/>
    </row>
    <row r="420" spans="1:11" ht="60" customHeight="1" x14ac:dyDescent="0.25">
      <c r="A420" s="1">
        <f t="shared" si="6"/>
        <v>408</v>
      </c>
      <c r="B420" s="116">
        <f>'Initial Client Information'!B420</f>
        <v>0</v>
      </c>
      <c r="C420" s="117">
        <f>'Initial Client Information'!C420</f>
        <v>0</v>
      </c>
      <c r="D420" s="118">
        <f>'Initial Client Information'!D420</f>
        <v>0</v>
      </c>
      <c r="E420" s="130">
        <f>'Initial Client Information'!E420</f>
        <v>0</v>
      </c>
      <c r="F420" s="140"/>
      <c r="G420" s="136"/>
      <c r="H420" s="136"/>
      <c r="I420" s="142"/>
      <c r="J420" s="176">
        <f>'Discharge Information'!F420</f>
        <v>0</v>
      </c>
      <c r="K420" s="87"/>
    </row>
    <row r="421" spans="1:11" ht="60" customHeight="1" x14ac:dyDescent="0.25">
      <c r="A421" s="1">
        <f t="shared" si="6"/>
        <v>409</v>
      </c>
      <c r="B421" s="116">
        <f>'Initial Client Information'!B421</f>
        <v>0</v>
      </c>
      <c r="C421" s="117">
        <f>'Initial Client Information'!C421</f>
        <v>0</v>
      </c>
      <c r="D421" s="118">
        <f>'Initial Client Information'!D421</f>
        <v>0</v>
      </c>
      <c r="E421" s="130">
        <f>'Initial Client Information'!E421</f>
        <v>0</v>
      </c>
      <c r="F421" s="140"/>
      <c r="G421" s="136"/>
      <c r="H421" s="136"/>
      <c r="I421" s="142"/>
      <c r="J421" s="176">
        <f>'Discharge Information'!F421</f>
        <v>0</v>
      </c>
      <c r="K421" s="87"/>
    </row>
    <row r="422" spans="1:11" ht="60" customHeight="1" x14ac:dyDescent="0.25">
      <c r="A422" s="1">
        <f t="shared" si="6"/>
        <v>410</v>
      </c>
      <c r="B422" s="116">
        <f>'Initial Client Information'!B422</f>
        <v>0</v>
      </c>
      <c r="C422" s="117">
        <f>'Initial Client Information'!C422</f>
        <v>0</v>
      </c>
      <c r="D422" s="118">
        <f>'Initial Client Information'!D422</f>
        <v>0</v>
      </c>
      <c r="E422" s="130">
        <f>'Initial Client Information'!E422</f>
        <v>0</v>
      </c>
      <c r="F422" s="140"/>
      <c r="G422" s="136"/>
      <c r="H422" s="136"/>
      <c r="I422" s="142"/>
      <c r="J422" s="176">
        <f>'Discharge Information'!F422</f>
        <v>0</v>
      </c>
      <c r="K422" s="87"/>
    </row>
    <row r="423" spans="1:11" ht="60" customHeight="1" x14ac:dyDescent="0.25">
      <c r="A423" s="1">
        <f t="shared" si="6"/>
        <v>411</v>
      </c>
      <c r="B423" s="116">
        <f>'Initial Client Information'!B423</f>
        <v>0</v>
      </c>
      <c r="C423" s="117">
        <f>'Initial Client Information'!C423</f>
        <v>0</v>
      </c>
      <c r="D423" s="118">
        <f>'Initial Client Information'!D423</f>
        <v>0</v>
      </c>
      <c r="E423" s="130">
        <f>'Initial Client Information'!E423</f>
        <v>0</v>
      </c>
      <c r="F423" s="140"/>
      <c r="G423" s="136"/>
      <c r="H423" s="136"/>
      <c r="I423" s="142"/>
      <c r="J423" s="176">
        <f>'Discharge Information'!F423</f>
        <v>0</v>
      </c>
      <c r="K423" s="87"/>
    </row>
    <row r="424" spans="1:11" ht="60" customHeight="1" x14ac:dyDescent="0.25">
      <c r="A424" s="1">
        <f t="shared" si="6"/>
        <v>412</v>
      </c>
      <c r="B424" s="116">
        <f>'Initial Client Information'!B424</f>
        <v>0</v>
      </c>
      <c r="C424" s="117">
        <f>'Initial Client Information'!C424</f>
        <v>0</v>
      </c>
      <c r="D424" s="118">
        <f>'Initial Client Information'!D424</f>
        <v>0</v>
      </c>
      <c r="E424" s="130">
        <f>'Initial Client Information'!E424</f>
        <v>0</v>
      </c>
      <c r="F424" s="140"/>
      <c r="G424" s="136"/>
      <c r="H424" s="136"/>
      <c r="I424" s="142"/>
      <c r="J424" s="176">
        <f>'Discharge Information'!F424</f>
        <v>0</v>
      </c>
      <c r="K424" s="87"/>
    </row>
    <row r="425" spans="1:11" ht="60" customHeight="1" x14ac:dyDescent="0.25">
      <c r="A425" s="1">
        <f t="shared" si="6"/>
        <v>413</v>
      </c>
      <c r="B425" s="116">
        <f>'Initial Client Information'!B425</f>
        <v>0</v>
      </c>
      <c r="C425" s="117">
        <f>'Initial Client Information'!C425</f>
        <v>0</v>
      </c>
      <c r="D425" s="118">
        <f>'Initial Client Information'!D425</f>
        <v>0</v>
      </c>
      <c r="E425" s="130">
        <f>'Initial Client Information'!E425</f>
        <v>0</v>
      </c>
      <c r="F425" s="140"/>
      <c r="G425" s="136"/>
      <c r="H425" s="136"/>
      <c r="I425" s="142"/>
      <c r="J425" s="176">
        <f>'Discharge Information'!F425</f>
        <v>0</v>
      </c>
      <c r="K425" s="87"/>
    </row>
    <row r="426" spans="1:11" ht="60" customHeight="1" x14ac:dyDescent="0.25">
      <c r="A426" s="1">
        <f t="shared" si="6"/>
        <v>414</v>
      </c>
      <c r="B426" s="116">
        <f>'Initial Client Information'!B426</f>
        <v>0</v>
      </c>
      <c r="C426" s="117">
        <f>'Initial Client Information'!C426</f>
        <v>0</v>
      </c>
      <c r="D426" s="118">
        <f>'Initial Client Information'!D426</f>
        <v>0</v>
      </c>
      <c r="E426" s="130">
        <f>'Initial Client Information'!E426</f>
        <v>0</v>
      </c>
      <c r="F426" s="140"/>
      <c r="G426" s="136"/>
      <c r="H426" s="136"/>
      <c r="I426" s="142"/>
      <c r="J426" s="176">
        <f>'Discharge Information'!F426</f>
        <v>0</v>
      </c>
      <c r="K426" s="87"/>
    </row>
    <row r="427" spans="1:11" ht="60" customHeight="1" x14ac:dyDescent="0.25">
      <c r="A427" s="1">
        <f t="shared" si="6"/>
        <v>415</v>
      </c>
      <c r="B427" s="116">
        <f>'Initial Client Information'!B427</f>
        <v>0</v>
      </c>
      <c r="C427" s="117">
        <f>'Initial Client Information'!C427</f>
        <v>0</v>
      </c>
      <c r="D427" s="118">
        <f>'Initial Client Information'!D427</f>
        <v>0</v>
      </c>
      <c r="E427" s="130">
        <f>'Initial Client Information'!E427</f>
        <v>0</v>
      </c>
      <c r="F427" s="140"/>
      <c r="G427" s="136"/>
      <c r="H427" s="136"/>
      <c r="I427" s="142"/>
      <c r="J427" s="176">
        <f>'Discharge Information'!F427</f>
        <v>0</v>
      </c>
      <c r="K427" s="87"/>
    </row>
    <row r="428" spans="1:11" ht="60" customHeight="1" x14ac:dyDescent="0.25">
      <c r="A428" s="1">
        <f t="shared" si="6"/>
        <v>416</v>
      </c>
      <c r="B428" s="116">
        <f>'Initial Client Information'!B428</f>
        <v>0</v>
      </c>
      <c r="C428" s="117">
        <f>'Initial Client Information'!C428</f>
        <v>0</v>
      </c>
      <c r="D428" s="118">
        <f>'Initial Client Information'!D428</f>
        <v>0</v>
      </c>
      <c r="E428" s="130">
        <f>'Initial Client Information'!E428</f>
        <v>0</v>
      </c>
      <c r="F428" s="140"/>
      <c r="G428" s="136"/>
      <c r="H428" s="136"/>
      <c r="I428" s="142"/>
      <c r="J428" s="176">
        <f>'Discharge Information'!F428</f>
        <v>0</v>
      </c>
      <c r="K428" s="87"/>
    </row>
    <row r="429" spans="1:11" ht="60" customHeight="1" x14ac:dyDescent="0.25">
      <c r="A429" s="1">
        <f t="shared" si="6"/>
        <v>417</v>
      </c>
      <c r="B429" s="116">
        <f>'Initial Client Information'!B429</f>
        <v>0</v>
      </c>
      <c r="C429" s="117">
        <f>'Initial Client Information'!C429</f>
        <v>0</v>
      </c>
      <c r="D429" s="118">
        <f>'Initial Client Information'!D429</f>
        <v>0</v>
      </c>
      <c r="E429" s="130">
        <f>'Initial Client Information'!E429</f>
        <v>0</v>
      </c>
      <c r="F429" s="140"/>
      <c r="G429" s="136"/>
      <c r="H429" s="136"/>
      <c r="I429" s="142"/>
      <c r="J429" s="176">
        <f>'Discharge Information'!F429</f>
        <v>0</v>
      </c>
      <c r="K429" s="87"/>
    </row>
    <row r="430" spans="1:11" ht="60" customHeight="1" x14ac:dyDescent="0.25">
      <c r="A430" s="1">
        <f t="shared" si="6"/>
        <v>418</v>
      </c>
      <c r="B430" s="116">
        <f>'Initial Client Information'!B430</f>
        <v>0</v>
      </c>
      <c r="C430" s="117">
        <f>'Initial Client Information'!C430</f>
        <v>0</v>
      </c>
      <c r="D430" s="118">
        <f>'Initial Client Information'!D430</f>
        <v>0</v>
      </c>
      <c r="E430" s="130">
        <f>'Initial Client Information'!E430</f>
        <v>0</v>
      </c>
      <c r="F430" s="140"/>
      <c r="G430" s="136"/>
      <c r="H430" s="136"/>
      <c r="I430" s="142"/>
      <c r="J430" s="176">
        <f>'Discharge Information'!F430</f>
        <v>0</v>
      </c>
      <c r="K430" s="87"/>
    </row>
    <row r="431" spans="1:11" ht="60" customHeight="1" x14ac:dyDescent="0.25">
      <c r="A431" s="1">
        <f t="shared" si="6"/>
        <v>419</v>
      </c>
      <c r="B431" s="116">
        <f>'Initial Client Information'!B431</f>
        <v>0</v>
      </c>
      <c r="C431" s="117">
        <f>'Initial Client Information'!C431</f>
        <v>0</v>
      </c>
      <c r="D431" s="118">
        <f>'Initial Client Information'!D431</f>
        <v>0</v>
      </c>
      <c r="E431" s="130">
        <f>'Initial Client Information'!E431</f>
        <v>0</v>
      </c>
      <c r="F431" s="140"/>
      <c r="G431" s="136"/>
      <c r="H431" s="136"/>
      <c r="I431" s="142"/>
      <c r="J431" s="176">
        <f>'Discharge Information'!F431</f>
        <v>0</v>
      </c>
      <c r="K431" s="87"/>
    </row>
    <row r="432" spans="1:11" ht="60" customHeight="1" x14ac:dyDescent="0.25">
      <c r="A432" s="1">
        <f t="shared" si="6"/>
        <v>420</v>
      </c>
      <c r="B432" s="116">
        <f>'Initial Client Information'!B432</f>
        <v>0</v>
      </c>
      <c r="C432" s="117">
        <f>'Initial Client Information'!C432</f>
        <v>0</v>
      </c>
      <c r="D432" s="118">
        <f>'Initial Client Information'!D432</f>
        <v>0</v>
      </c>
      <c r="E432" s="130">
        <f>'Initial Client Information'!E432</f>
        <v>0</v>
      </c>
      <c r="F432" s="140"/>
      <c r="G432" s="136"/>
      <c r="H432" s="136"/>
      <c r="I432" s="142"/>
      <c r="J432" s="176">
        <f>'Discharge Information'!F432</f>
        <v>0</v>
      </c>
      <c r="K432" s="87"/>
    </row>
    <row r="433" spans="1:11" ht="60" customHeight="1" x14ac:dyDescent="0.25">
      <c r="A433" s="1">
        <f t="shared" si="6"/>
        <v>421</v>
      </c>
      <c r="B433" s="116">
        <f>'Initial Client Information'!B433</f>
        <v>0</v>
      </c>
      <c r="C433" s="117">
        <f>'Initial Client Information'!C433</f>
        <v>0</v>
      </c>
      <c r="D433" s="118">
        <f>'Initial Client Information'!D433</f>
        <v>0</v>
      </c>
      <c r="E433" s="130">
        <f>'Initial Client Information'!E433</f>
        <v>0</v>
      </c>
      <c r="F433" s="140"/>
      <c r="G433" s="136"/>
      <c r="H433" s="136"/>
      <c r="I433" s="142"/>
      <c r="J433" s="176">
        <f>'Discharge Information'!F433</f>
        <v>0</v>
      </c>
      <c r="K433" s="87"/>
    </row>
    <row r="434" spans="1:11" ht="60" customHeight="1" x14ac:dyDescent="0.25">
      <c r="A434" s="1">
        <f t="shared" si="6"/>
        <v>422</v>
      </c>
      <c r="B434" s="116">
        <f>'Initial Client Information'!B434</f>
        <v>0</v>
      </c>
      <c r="C434" s="117">
        <f>'Initial Client Information'!C434</f>
        <v>0</v>
      </c>
      <c r="D434" s="118">
        <f>'Initial Client Information'!D434</f>
        <v>0</v>
      </c>
      <c r="E434" s="130">
        <f>'Initial Client Information'!E434</f>
        <v>0</v>
      </c>
      <c r="F434" s="140"/>
      <c r="G434" s="136"/>
      <c r="H434" s="136"/>
      <c r="I434" s="142"/>
      <c r="J434" s="176">
        <f>'Discharge Information'!F434</f>
        <v>0</v>
      </c>
      <c r="K434" s="87"/>
    </row>
    <row r="435" spans="1:11" ht="60" customHeight="1" x14ac:dyDescent="0.25">
      <c r="A435" s="1">
        <f t="shared" si="6"/>
        <v>423</v>
      </c>
      <c r="B435" s="116">
        <f>'Initial Client Information'!B435</f>
        <v>0</v>
      </c>
      <c r="C435" s="117">
        <f>'Initial Client Information'!C435</f>
        <v>0</v>
      </c>
      <c r="D435" s="118">
        <f>'Initial Client Information'!D435</f>
        <v>0</v>
      </c>
      <c r="E435" s="130">
        <f>'Initial Client Information'!E435</f>
        <v>0</v>
      </c>
      <c r="F435" s="140"/>
      <c r="G435" s="136"/>
      <c r="H435" s="136"/>
      <c r="I435" s="142"/>
      <c r="J435" s="176">
        <f>'Discharge Information'!F435</f>
        <v>0</v>
      </c>
      <c r="K435" s="87"/>
    </row>
    <row r="436" spans="1:11" ht="60" customHeight="1" x14ac:dyDescent="0.25">
      <c r="A436" s="1">
        <f t="shared" si="6"/>
        <v>424</v>
      </c>
      <c r="B436" s="116">
        <f>'Initial Client Information'!B436</f>
        <v>0</v>
      </c>
      <c r="C436" s="117">
        <f>'Initial Client Information'!C436</f>
        <v>0</v>
      </c>
      <c r="D436" s="118">
        <f>'Initial Client Information'!D436</f>
        <v>0</v>
      </c>
      <c r="E436" s="130">
        <f>'Initial Client Information'!E436</f>
        <v>0</v>
      </c>
      <c r="F436" s="140"/>
      <c r="G436" s="136"/>
      <c r="H436" s="136"/>
      <c r="I436" s="142"/>
      <c r="J436" s="176">
        <f>'Discharge Information'!F436</f>
        <v>0</v>
      </c>
      <c r="K436" s="87"/>
    </row>
    <row r="437" spans="1:11" ht="60" customHeight="1" x14ac:dyDescent="0.25">
      <c r="A437" s="1">
        <f t="shared" si="6"/>
        <v>425</v>
      </c>
      <c r="B437" s="116">
        <f>'Initial Client Information'!B437</f>
        <v>0</v>
      </c>
      <c r="C437" s="117">
        <f>'Initial Client Information'!C437</f>
        <v>0</v>
      </c>
      <c r="D437" s="118">
        <f>'Initial Client Information'!D437</f>
        <v>0</v>
      </c>
      <c r="E437" s="130">
        <f>'Initial Client Information'!E437</f>
        <v>0</v>
      </c>
      <c r="F437" s="140"/>
      <c r="G437" s="136"/>
      <c r="H437" s="136"/>
      <c r="I437" s="142"/>
      <c r="J437" s="176">
        <f>'Discharge Information'!F437</f>
        <v>0</v>
      </c>
      <c r="K437" s="87"/>
    </row>
    <row r="438" spans="1:11" ht="60" customHeight="1" x14ac:dyDescent="0.25">
      <c r="A438" s="1">
        <f t="shared" si="6"/>
        <v>426</v>
      </c>
      <c r="B438" s="116">
        <f>'Initial Client Information'!B438</f>
        <v>0</v>
      </c>
      <c r="C438" s="117">
        <f>'Initial Client Information'!C438</f>
        <v>0</v>
      </c>
      <c r="D438" s="118">
        <f>'Initial Client Information'!D438</f>
        <v>0</v>
      </c>
      <c r="E438" s="130">
        <f>'Initial Client Information'!E438</f>
        <v>0</v>
      </c>
      <c r="F438" s="140"/>
      <c r="G438" s="136"/>
      <c r="H438" s="136"/>
      <c r="I438" s="142"/>
      <c r="J438" s="176">
        <f>'Discharge Information'!F438</f>
        <v>0</v>
      </c>
      <c r="K438" s="87"/>
    </row>
    <row r="439" spans="1:11" ht="60" customHeight="1" x14ac:dyDescent="0.25">
      <c r="A439" s="1">
        <f t="shared" si="6"/>
        <v>427</v>
      </c>
      <c r="B439" s="116">
        <f>'Initial Client Information'!B439</f>
        <v>0</v>
      </c>
      <c r="C439" s="117">
        <f>'Initial Client Information'!C439</f>
        <v>0</v>
      </c>
      <c r="D439" s="118">
        <f>'Initial Client Information'!D439</f>
        <v>0</v>
      </c>
      <c r="E439" s="130">
        <f>'Initial Client Information'!E439</f>
        <v>0</v>
      </c>
      <c r="F439" s="140"/>
      <c r="G439" s="136"/>
      <c r="H439" s="136"/>
      <c r="I439" s="142"/>
      <c r="J439" s="176">
        <f>'Discharge Information'!F439</f>
        <v>0</v>
      </c>
      <c r="K439" s="87"/>
    </row>
    <row r="440" spans="1:11" ht="60" customHeight="1" x14ac:dyDescent="0.25">
      <c r="A440" s="1">
        <f t="shared" si="6"/>
        <v>428</v>
      </c>
      <c r="B440" s="116">
        <f>'Initial Client Information'!B440</f>
        <v>0</v>
      </c>
      <c r="C440" s="117">
        <f>'Initial Client Information'!C440</f>
        <v>0</v>
      </c>
      <c r="D440" s="118">
        <f>'Initial Client Information'!D440</f>
        <v>0</v>
      </c>
      <c r="E440" s="130">
        <f>'Initial Client Information'!E440</f>
        <v>0</v>
      </c>
      <c r="F440" s="140"/>
      <c r="G440" s="136"/>
      <c r="H440" s="136"/>
      <c r="I440" s="142"/>
      <c r="J440" s="176">
        <f>'Discharge Information'!F440</f>
        <v>0</v>
      </c>
      <c r="K440" s="87"/>
    </row>
    <row r="441" spans="1:11" ht="60" customHeight="1" x14ac:dyDescent="0.25">
      <c r="A441" s="1">
        <f t="shared" si="6"/>
        <v>429</v>
      </c>
      <c r="B441" s="116">
        <f>'Initial Client Information'!B441</f>
        <v>0</v>
      </c>
      <c r="C441" s="117">
        <f>'Initial Client Information'!C441</f>
        <v>0</v>
      </c>
      <c r="D441" s="118">
        <f>'Initial Client Information'!D441</f>
        <v>0</v>
      </c>
      <c r="E441" s="130">
        <f>'Initial Client Information'!E441</f>
        <v>0</v>
      </c>
      <c r="F441" s="140"/>
      <c r="G441" s="136"/>
      <c r="H441" s="136"/>
      <c r="I441" s="142"/>
      <c r="J441" s="176">
        <f>'Discharge Information'!F441</f>
        <v>0</v>
      </c>
      <c r="K441" s="87"/>
    </row>
    <row r="442" spans="1:11" ht="60" customHeight="1" x14ac:dyDescent="0.25">
      <c r="A442" s="1">
        <f t="shared" si="6"/>
        <v>430</v>
      </c>
      <c r="B442" s="116">
        <f>'Initial Client Information'!B442</f>
        <v>0</v>
      </c>
      <c r="C442" s="117">
        <f>'Initial Client Information'!C442</f>
        <v>0</v>
      </c>
      <c r="D442" s="118">
        <f>'Initial Client Information'!D442</f>
        <v>0</v>
      </c>
      <c r="E442" s="130">
        <f>'Initial Client Information'!E442</f>
        <v>0</v>
      </c>
      <c r="F442" s="140"/>
      <c r="G442" s="136"/>
      <c r="H442" s="136"/>
      <c r="I442" s="142"/>
      <c r="J442" s="176">
        <f>'Discharge Information'!F442</f>
        <v>0</v>
      </c>
      <c r="K442" s="87"/>
    </row>
    <row r="443" spans="1:11" ht="60" customHeight="1" x14ac:dyDescent="0.25">
      <c r="A443" s="1">
        <f t="shared" si="6"/>
        <v>431</v>
      </c>
      <c r="B443" s="116">
        <f>'Initial Client Information'!B443</f>
        <v>0</v>
      </c>
      <c r="C443" s="117">
        <f>'Initial Client Information'!C443</f>
        <v>0</v>
      </c>
      <c r="D443" s="118">
        <f>'Initial Client Information'!D443</f>
        <v>0</v>
      </c>
      <c r="E443" s="130">
        <f>'Initial Client Information'!E443</f>
        <v>0</v>
      </c>
      <c r="F443" s="140"/>
      <c r="G443" s="136"/>
      <c r="H443" s="136"/>
      <c r="I443" s="142"/>
      <c r="J443" s="176">
        <f>'Discharge Information'!F443</f>
        <v>0</v>
      </c>
      <c r="K443" s="87"/>
    </row>
    <row r="444" spans="1:11" ht="60" customHeight="1" x14ac:dyDescent="0.25">
      <c r="A444" s="1">
        <f t="shared" si="6"/>
        <v>432</v>
      </c>
      <c r="B444" s="116">
        <f>'Initial Client Information'!B444</f>
        <v>0</v>
      </c>
      <c r="C444" s="117">
        <f>'Initial Client Information'!C444</f>
        <v>0</v>
      </c>
      <c r="D444" s="118">
        <f>'Initial Client Information'!D444</f>
        <v>0</v>
      </c>
      <c r="E444" s="130">
        <f>'Initial Client Information'!E444</f>
        <v>0</v>
      </c>
      <c r="F444" s="140"/>
      <c r="G444" s="136"/>
      <c r="H444" s="136"/>
      <c r="I444" s="142"/>
      <c r="J444" s="176">
        <f>'Discharge Information'!F444</f>
        <v>0</v>
      </c>
      <c r="K444" s="87"/>
    </row>
    <row r="445" spans="1:11" ht="60" customHeight="1" x14ac:dyDescent="0.25">
      <c r="A445" s="1">
        <f t="shared" si="6"/>
        <v>433</v>
      </c>
      <c r="B445" s="116">
        <f>'Initial Client Information'!B445</f>
        <v>0</v>
      </c>
      <c r="C445" s="117">
        <f>'Initial Client Information'!C445</f>
        <v>0</v>
      </c>
      <c r="D445" s="118">
        <f>'Initial Client Information'!D445</f>
        <v>0</v>
      </c>
      <c r="E445" s="130">
        <f>'Initial Client Information'!E445</f>
        <v>0</v>
      </c>
      <c r="F445" s="140"/>
      <c r="G445" s="136"/>
      <c r="H445" s="136"/>
      <c r="I445" s="142"/>
      <c r="J445" s="176">
        <f>'Discharge Information'!F445</f>
        <v>0</v>
      </c>
      <c r="K445" s="87"/>
    </row>
    <row r="446" spans="1:11" ht="60" customHeight="1" x14ac:dyDescent="0.25">
      <c r="A446" s="1">
        <f t="shared" si="6"/>
        <v>434</v>
      </c>
      <c r="B446" s="116">
        <f>'Initial Client Information'!B446</f>
        <v>0</v>
      </c>
      <c r="C446" s="117">
        <f>'Initial Client Information'!C446</f>
        <v>0</v>
      </c>
      <c r="D446" s="118">
        <f>'Initial Client Information'!D446</f>
        <v>0</v>
      </c>
      <c r="E446" s="130">
        <f>'Initial Client Information'!E446</f>
        <v>0</v>
      </c>
      <c r="F446" s="140"/>
      <c r="G446" s="136"/>
      <c r="H446" s="136"/>
      <c r="I446" s="142"/>
      <c r="J446" s="176">
        <f>'Discharge Information'!F446</f>
        <v>0</v>
      </c>
      <c r="K446" s="87"/>
    </row>
    <row r="447" spans="1:11" ht="60" customHeight="1" x14ac:dyDescent="0.25">
      <c r="A447" s="1">
        <f t="shared" si="6"/>
        <v>435</v>
      </c>
      <c r="B447" s="116">
        <f>'Initial Client Information'!B447</f>
        <v>0</v>
      </c>
      <c r="C447" s="117">
        <f>'Initial Client Information'!C447</f>
        <v>0</v>
      </c>
      <c r="D447" s="118">
        <f>'Initial Client Information'!D447</f>
        <v>0</v>
      </c>
      <c r="E447" s="130">
        <f>'Initial Client Information'!E447</f>
        <v>0</v>
      </c>
      <c r="F447" s="140"/>
      <c r="G447" s="136"/>
      <c r="H447" s="136"/>
      <c r="I447" s="142"/>
      <c r="J447" s="176">
        <f>'Discharge Information'!F447</f>
        <v>0</v>
      </c>
      <c r="K447" s="87"/>
    </row>
    <row r="448" spans="1:11" ht="60" customHeight="1" x14ac:dyDescent="0.25">
      <c r="A448" s="1">
        <f t="shared" si="6"/>
        <v>436</v>
      </c>
      <c r="B448" s="116">
        <f>'Initial Client Information'!B448</f>
        <v>0</v>
      </c>
      <c r="C448" s="117">
        <f>'Initial Client Information'!C448</f>
        <v>0</v>
      </c>
      <c r="D448" s="118">
        <f>'Initial Client Information'!D448</f>
        <v>0</v>
      </c>
      <c r="E448" s="130">
        <f>'Initial Client Information'!E448</f>
        <v>0</v>
      </c>
      <c r="F448" s="140"/>
      <c r="G448" s="136"/>
      <c r="H448" s="136"/>
      <c r="I448" s="142"/>
      <c r="J448" s="176">
        <f>'Discharge Information'!F448</f>
        <v>0</v>
      </c>
      <c r="K448" s="87"/>
    </row>
    <row r="449" spans="1:11" ht="60" customHeight="1" x14ac:dyDescent="0.25">
      <c r="A449" s="1">
        <f t="shared" si="6"/>
        <v>437</v>
      </c>
      <c r="B449" s="116">
        <f>'Initial Client Information'!B449</f>
        <v>0</v>
      </c>
      <c r="C449" s="117">
        <f>'Initial Client Information'!C449</f>
        <v>0</v>
      </c>
      <c r="D449" s="118">
        <f>'Initial Client Information'!D449</f>
        <v>0</v>
      </c>
      <c r="E449" s="130">
        <f>'Initial Client Information'!E449</f>
        <v>0</v>
      </c>
      <c r="F449" s="140"/>
      <c r="G449" s="136"/>
      <c r="H449" s="136"/>
      <c r="I449" s="142"/>
      <c r="J449" s="176">
        <f>'Discharge Information'!F449</f>
        <v>0</v>
      </c>
      <c r="K449" s="87"/>
    </row>
    <row r="450" spans="1:11" ht="60" customHeight="1" x14ac:dyDescent="0.25">
      <c r="A450" s="1">
        <f t="shared" si="6"/>
        <v>438</v>
      </c>
      <c r="B450" s="116">
        <f>'Initial Client Information'!B450</f>
        <v>0</v>
      </c>
      <c r="C450" s="117">
        <f>'Initial Client Information'!C450</f>
        <v>0</v>
      </c>
      <c r="D450" s="118">
        <f>'Initial Client Information'!D450</f>
        <v>0</v>
      </c>
      <c r="E450" s="130">
        <f>'Initial Client Information'!E450</f>
        <v>0</v>
      </c>
      <c r="F450" s="140"/>
      <c r="G450" s="136"/>
      <c r="H450" s="136"/>
      <c r="I450" s="142"/>
      <c r="J450" s="176">
        <f>'Discharge Information'!F450</f>
        <v>0</v>
      </c>
      <c r="K450" s="87"/>
    </row>
    <row r="451" spans="1:11" ht="60" customHeight="1" x14ac:dyDescent="0.25">
      <c r="A451" s="1">
        <f t="shared" si="6"/>
        <v>439</v>
      </c>
      <c r="B451" s="116">
        <f>'Initial Client Information'!B451</f>
        <v>0</v>
      </c>
      <c r="C451" s="117">
        <f>'Initial Client Information'!C451</f>
        <v>0</v>
      </c>
      <c r="D451" s="118">
        <f>'Initial Client Information'!D451</f>
        <v>0</v>
      </c>
      <c r="E451" s="130">
        <f>'Initial Client Information'!E451</f>
        <v>0</v>
      </c>
      <c r="F451" s="140"/>
      <c r="G451" s="136"/>
      <c r="H451" s="136"/>
      <c r="I451" s="142"/>
      <c r="J451" s="176">
        <f>'Discharge Information'!F451</f>
        <v>0</v>
      </c>
      <c r="K451" s="87"/>
    </row>
    <row r="452" spans="1:11" ht="60" customHeight="1" x14ac:dyDescent="0.25">
      <c r="A452" s="1">
        <f t="shared" si="6"/>
        <v>440</v>
      </c>
      <c r="B452" s="116">
        <f>'Initial Client Information'!B452</f>
        <v>0</v>
      </c>
      <c r="C452" s="117">
        <f>'Initial Client Information'!C452</f>
        <v>0</v>
      </c>
      <c r="D452" s="118">
        <f>'Initial Client Information'!D452</f>
        <v>0</v>
      </c>
      <c r="E452" s="130">
        <f>'Initial Client Information'!E452</f>
        <v>0</v>
      </c>
      <c r="F452" s="140"/>
      <c r="G452" s="136"/>
      <c r="H452" s="136"/>
      <c r="I452" s="142"/>
      <c r="J452" s="176">
        <f>'Discharge Information'!F452</f>
        <v>0</v>
      </c>
      <c r="K452" s="87"/>
    </row>
    <row r="453" spans="1:11" ht="60" customHeight="1" x14ac:dyDescent="0.25">
      <c r="A453" s="1">
        <f t="shared" si="6"/>
        <v>441</v>
      </c>
      <c r="B453" s="116">
        <f>'Initial Client Information'!B453</f>
        <v>0</v>
      </c>
      <c r="C453" s="117">
        <f>'Initial Client Information'!C453</f>
        <v>0</v>
      </c>
      <c r="D453" s="118">
        <f>'Initial Client Information'!D453</f>
        <v>0</v>
      </c>
      <c r="E453" s="130">
        <f>'Initial Client Information'!E453</f>
        <v>0</v>
      </c>
      <c r="F453" s="140"/>
      <c r="G453" s="136"/>
      <c r="H453" s="136"/>
      <c r="I453" s="142"/>
      <c r="J453" s="176">
        <f>'Discharge Information'!F453</f>
        <v>0</v>
      </c>
      <c r="K453" s="87"/>
    </row>
    <row r="454" spans="1:11" ht="60" customHeight="1" x14ac:dyDescent="0.25">
      <c r="A454" s="1">
        <f t="shared" si="6"/>
        <v>442</v>
      </c>
      <c r="B454" s="116">
        <f>'Initial Client Information'!B454</f>
        <v>0</v>
      </c>
      <c r="C454" s="117">
        <f>'Initial Client Information'!C454</f>
        <v>0</v>
      </c>
      <c r="D454" s="118">
        <f>'Initial Client Information'!D454</f>
        <v>0</v>
      </c>
      <c r="E454" s="130">
        <f>'Initial Client Information'!E454</f>
        <v>0</v>
      </c>
      <c r="F454" s="140"/>
      <c r="G454" s="136"/>
      <c r="H454" s="136"/>
      <c r="I454" s="142"/>
      <c r="J454" s="176">
        <f>'Discharge Information'!F454</f>
        <v>0</v>
      </c>
      <c r="K454" s="87"/>
    </row>
    <row r="455" spans="1:11" ht="60" customHeight="1" x14ac:dyDescent="0.25">
      <c r="A455" s="1">
        <f t="shared" si="6"/>
        <v>443</v>
      </c>
      <c r="B455" s="116">
        <f>'Initial Client Information'!B455</f>
        <v>0</v>
      </c>
      <c r="C455" s="117">
        <f>'Initial Client Information'!C455</f>
        <v>0</v>
      </c>
      <c r="D455" s="118">
        <f>'Initial Client Information'!D455</f>
        <v>0</v>
      </c>
      <c r="E455" s="130">
        <f>'Initial Client Information'!E455</f>
        <v>0</v>
      </c>
      <c r="F455" s="140"/>
      <c r="G455" s="136"/>
      <c r="H455" s="136"/>
      <c r="I455" s="142"/>
      <c r="J455" s="176">
        <f>'Discharge Information'!F455</f>
        <v>0</v>
      </c>
      <c r="K455" s="87"/>
    </row>
    <row r="456" spans="1:11" ht="60" customHeight="1" x14ac:dyDescent="0.25">
      <c r="A456" s="1">
        <f t="shared" si="6"/>
        <v>444</v>
      </c>
      <c r="B456" s="116">
        <f>'Initial Client Information'!B456</f>
        <v>0</v>
      </c>
      <c r="C456" s="117">
        <f>'Initial Client Information'!C456</f>
        <v>0</v>
      </c>
      <c r="D456" s="118">
        <f>'Initial Client Information'!D456</f>
        <v>0</v>
      </c>
      <c r="E456" s="130">
        <f>'Initial Client Information'!E456</f>
        <v>0</v>
      </c>
      <c r="F456" s="140"/>
      <c r="G456" s="136"/>
      <c r="H456" s="136"/>
      <c r="I456" s="142"/>
      <c r="J456" s="176">
        <f>'Discharge Information'!F456</f>
        <v>0</v>
      </c>
      <c r="K456" s="87"/>
    </row>
    <row r="457" spans="1:11" ht="60" customHeight="1" x14ac:dyDescent="0.25">
      <c r="A457" s="1">
        <f t="shared" si="6"/>
        <v>445</v>
      </c>
      <c r="B457" s="116">
        <f>'Initial Client Information'!B457</f>
        <v>0</v>
      </c>
      <c r="C457" s="117">
        <f>'Initial Client Information'!C457</f>
        <v>0</v>
      </c>
      <c r="D457" s="118">
        <f>'Initial Client Information'!D457</f>
        <v>0</v>
      </c>
      <c r="E457" s="130">
        <f>'Initial Client Information'!E457</f>
        <v>0</v>
      </c>
      <c r="F457" s="140"/>
      <c r="G457" s="136"/>
      <c r="H457" s="136"/>
      <c r="I457" s="142"/>
      <c r="J457" s="176">
        <f>'Discharge Information'!F457</f>
        <v>0</v>
      </c>
      <c r="K457" s="87"/>
    </row>
    <row r="458" spans="1:11" ht="60" customHeight="1" x14ac:dyDescent="0.25">
      <c r="A458" s="1">
        <f t="shared" si="6"/>
        <v>446</v>
      </c>
      <c r="B458" s="116">
        <f>'Initial Client Information'!B458</f>
        <v>0</v>
      </c>
      <c r="C458" s="117">
        <f>'Initial Client Information'!C458</f>
        <v>0</v>
      </c>
      <c r="D458" s="118">
        <f>'Initial Client Information'!D458</f>
        <v>0</v>
      </c>
      <c r="E458" s="130">
        <f>'Initial Client Information'!E458</f>
        <v>0</v>
      </c>
      <c r="F458" s="140"/>
      <c r="G458" s="136"/>
      <c r="H458" s="136"/>
      <c r="I458" s="142"/>
      <c r="J458" s="176">
        <f>'Discharge Information'!F458</f>
        <v>0</v>
      </c>
      <c r="K458" s="87"/>
    </row>
    <row r="459" spans="1:11" ht="60" customHeight="1" x14ac:dyDescent="0.25">
      <c r="A459" s="1">
        <f t="shared" si="6"/>
        <v>447</v>
      </c>
      <c r="B459" s="116">
        <f>'Initial Client Information'!B459</f>
        <v>0</v>
      </c>
      <c r="C459" s="117">
        <f>'Initial Client Information'!C459</f>
        <v>0</v>
      </c>
      <c r="D459" s="118">
        <f>'Initial Client Information'!D459</f>
        <v>0</v>
      </c>
      <c r="E459" s="130">
        <f>'Initial Client Information'!E459</f>
        <v>0</v>
      </c>
      <c r="F459" s="140"/>
      <c r="G459" s="136"/>
      <c r="H459" s="136"/>
      <c r="I459" s="142"/>
      <c r="J459" s="176">
        <f>'Discharge Information'!F459</f>
        <v>0</v>
      </c>
      <c r="K459" s="87"/>
    </row>
    <row r="460" spans="1:11" ht="60" customHeight="1" x14ac:dyDescent="0.25">
      <c r="A460" s="1">
        <f t="shared" si="6"/>
        <v>448</v>
      </c>
      <c r="B460" s="116">
        <f>'Initial Client Information'!B460</f>
        <v>0</v>
      </c>
      <c r="C460" s="117">
        <f>'Initial Client Information'!C460</f>
        <v>0</v>
      </c>
      <c r="D460" s="118">
        <f>'Initial Client Information'!D460</f>
        <v>0</v>
      </c>
      <c r="E460" s="130">
        <f>'Initial Client Information'!E460</f>
        <v>0</v>
      </c>
      <c r="F460" s="140"/>
      <c r="G460" s="136"/>
      <c r="H460" s="136"/>
      <c r="I460" s="142"/>
      <c r="J460" s="176">
        <f>'Discharge Information'!F460</f>
        <v>0</v>
      </c>
      <c r="K460" s="87"/>
    </row>
    <row r="461" spans="1:11" ht="60" customHeight="1" x14ac:dyDescent="0.25">
      <c r="A461" s="1">
        <f t="shared" si="6"/>
        <v>449</v>
      </c>
      <c r="B461" s="116">
        <f>'Initial Client Information'!B461</f>
        <v>0</v>
      </c>
      <c r="C461" s="117">
        <f>'Initial Client Information'!C461</f>
        <v>0</v>
      </c>
      <c r="D461" s="118">
        <f>'Initial Client Information'!D461</f>
        <v>0</v>
      </c>
      <c r="E461" s="130">
        <f>'Initial Client Information'!E461</f>
        <v>0</v>
      </c>
      <c r="F461" s="140"/>
      <c r="G461" s="136"/>
      <c r="H461" s="136"/>
      <c r="I461" s="142"/>
      <c r="J461" s="176">
        <f>'Discharge Information'!F461</f>
        <v>0</v>
      </c>
      <c r="K461" s="87"/>
    </row>
    <row r="462" spans="1:11" ht="60" customHeight="1" x14ac:dyDescent="0.25">
      <c r="A462" s="1">
        <f t="shared" ref="A462:A512" si="7">ROW(A450)</f>
        <v>450</v>
      </c>
      <c r="B462" s="116">
        <f>'Initial Client Information'!B462</f>
        <v>0</v>
      </c>
      <c r="C462" s="117">
        <f>'Initial Client Information'!C462</f>
        <v>0</v>
      </c>
      <c r="D462" s="118">
        <f>'Initial Client Information'!D462</f>
        <v>0</v>
      </c>
      <c r="E462" s="130">
        <f>'Initial Client Information'!E462</f>
        <v>0</v>
      </c>
      <c r="F462" s="140"/>
      <c r="G462" s="136"/>
      <c r="H462" s="136"/>
      <c r="I462" s="142"/>
      <c r="J462" s="176">
        <f>'Discharge Information'!F462</f>
        <v>0</v>
      </c>
      <c r="K462" s="87"/>
    </row>
    <row r="463" spans="1:11" ht="60" customHeight="1" x14ac:dyDescent="0.25">
      <c r="A463" s="1">
        <f t="shared" si="7"/>
        <v>451</v>
      </c>
      <c r="B463" s="116">
        <f>'Initial Client Information'!B463</f>
        <v>0</v>
      </c>
      <c r="C463" s="117">
        <f>'Initial Client Information'!C463</f>
        <v>0</v>
      </c>
      <c r="D463" s="118">
        <f>'Initial Client Information'!D463</f>
        <v>0</v>
      </c>
      <c r="E463" s="130">
        <f>'Initial Client Information'!E463</f>
        <v>0</v>
      </c>
      <c r="F463" s="140"/>
      <c r="G463" s="136"/>
      <c r="H463" s="136"/>
      <c r="I463" s="142"/>
      <c r="J463" s="176">
        <f>'Discharge Information'!F463</f>
        <v>0</v>
      </c>
      <c r="K463" s="87"/>
    </row>
    <row r="464" spans="1:11" ht="60" customHeight="1" x14ac:dyDescent="0.25">
      <c r="A464" s="1">
        <f t="shared" si="7"/>
        <v>452</v>
      </c>
      <c r="B464" s="116">
        <f>'Initial Client Information'!B464</f>
        <v>0</v>
      </c>
      <c r="C464" s="117">
        <f>'Initial Client Information'!C464</f>
        <v>0</v>
      </c>
      <c r="D464" s="118">
        <f>'Initial Client Information'!D464</f>
        <v>0</v>
      </c>
      <c r="E464" s="130">
        <f>'Initial Client Information'!E464</f>
        <v>0</v>
      </c>
      <c r="F464" s="140"/>
      <c r="G464" s="136"/>
      <c r="H464" s="136"/>
      <c r="I464" s="142"/>
      <c r="J464" s="176">
        <f>'Discharge Information'!F464</f>
        <v>0</v>
      </c>
      <c r="K464" s="87"/>
    </row>
    <row r="465" spans="1:11" ht="60" customHeight="1" x14ac:dyDescent="0.25">
      <c r="A465" s="1">
        <f t="shared" si="7"/>
        <v>453</v>
      </c>
      <c r="B465" s="116">
        <f>'Initial Client Information'!B465</f>
        <v>0</v>
      </c>
      <c r="C465" s="117">
        <f>'Initial Client Information'!C465</f>
        <v>0</v>
      </c>
      <c r="D465" s="118">
        <f>'Initial Client Information'!D465</f>
        <v>0</v>
      </c>
      <c r="E465" s="130">
        <f>'Initial Client Information'!E465</f>
        <v>0</v>
      </c>
      <c r="F465" s="140"/>
      <c r="G465" s="136"/>
      <c r="H465" s="136"/>
      <c r="I465" s="142"/>
      <c r="J465" s="176">
        <f>'Discharge Information'!F465</f>
        <v>0</v>
      </c>
      <c r="K465" s="87"/>
    </row>
    <row r="466" spans="1:11" ht="60" customHeight="1" x14ac:dyDescent="0.25">
      <c r="A466" s="1">
        <f t="shared" si="7"/>
        <v>454</v>
      </c>
      <c r="B466" s="116">
        <f>'Initial Client Information'!B466</f>
        <v>0</v>
      </c>
      <c r="C466" s="117">
        <f>'Initial Client Information'!C466</f>
        <v>0</v>
      </c>
      <c r="D466" s="118">
        <f>'Initial Client Information'!D466</f>
        <v>0</v>
      </c>
      <c r="E466" s="130">
        <f>'Initial Client Information'!E466</f>
        <v>0</v>
      </c>
      <c r="F466" s="140"/>
      <c r="G466" s="136"/>
      <c r="H466" s="136"/>
      <c r="I466" s="142"/>
      <c r="J466" s="176">
        <f>'Discharge Information'!F466</f>
        <v>0</v>
      </c>
      <c r="K466" s="87"/>
    </row>
    <row r="467" spans="1:11" ht="60" customHeight="1" x14ac:dyDescent="0.25">
      <c r="A467" s="1">
        <f t="shared" si="7"/>
        <v>455</v>
      </c>
      <c r="B467" s="116">
        <f>'Initial Client Information'!B467</f>
        <v>0</v>
      </c>
      <c r="C467" s="117">
        <f>'Initial Client Information'!C467</f>
        <v>0</v>
      </c>
      <c r="D467" s="118">
        <f>'Initial Client Information'!D467</f>
        <v>0</v>
      </c>
      <c r="E467" s="130">
        <f>'Initial Client Information'!E467</f>
        <v>0</v>
      </c>
      <c r="F467" s="140"/>
      <c r="G467" s="136"/>
      <c r="H467" s="136"/>
      <c r="I467" s="142"/>
      <c r="J467" s="176">
        <f>'Discharge Information'!F467</f>
        <v>0</v>
      </c>
      <c r="K467" s="87"/>
    </row>
    <row r="468" spans="1:11" ht="60" customHeight="1" x14ac:dyDescent="0.25">
      <c r="A468" s="1">
        <f t="shared" si="7"/>
        <v>456</v>
      </c>
      <c r="B468" s="116">
        <f>'Initial Client Information'!B468</f>
        <v>0</v>
      </c>
      <c r="C468" s="117">
        <f>'Initial Client Information'!C468</f>
        <v>0</v>
      </c>
      <c r="D468" s="118">
        <f>'Initial Client Information'!D468</f>
        <v>0</v>
      </c>
      <c r="E468" s="130">
        <f>'Initial Client Information'!E468</f>
        <v>0</v>
      </c>
      <c r="F468" s="140"/>
      <c r="G468" s="136"/>
      <c r="H468" s="136"/>
      <c r="I468" s="142"/>
      <c r="J468" s="176">
        <f>'Discharge Information'!F468</f>
        <v>0</v>
      </c>
      <c r="K468" s="87"/>
    </row>
    <row r="469" spans="1:11" ht="60" customHeight="1" x14ac:dyDescent="0.25">
      <c r="A469" s="1">
        <f t="shared" si="7"/>
        <v>457</v>
      </c>
      <c r="B469" s="116">
        <f>'Initial Client Information'!B469</f>
        <v>0</v>
      </c>
      <c r="C469" s="117">
        <f>'Initial Client Information'!C469</f>
        <v>0</v>
      </c>
      <c r="D469" s="118">
        <f>'Initial Client Information'!D469</f>
        <v>0</v>
      </c>
      <c r="E469" s="130">
        <f>'Initial Client Information'!E469</f>
        <v>0</v>
      </c>
      <c r="F469" s="140"/>
      <c r="G469" s="136"/>
      <c r="H469" s="136"/>
      <c r="I469" s="142"/>
      <c r="J469" s="176">
        <f>'Discharge Information'!F469</f>
        <v>0</v>
      </c>
      <c r="K469" s="87"/>
    </row>
    <row r="470" spans="1:11" ht="60" customHeight="1" x14ac:dyDescent="0.25">
      <c r="A470" s="1">
        <f t="shared" si="7"/>
        <v>458</v>
      </c>
      <c r="B470" s="116">
        <f>'Initial Client Information'!B470</f>
        <v>0</v>
      </c>
      <c r="C470" s="117">
        <f>'Initial Client Information'!C470</f>
        <v>0</v>
      </c>
      <c r="D470" s="118">
        <f>'Initial Client Information'!D470</f>
        <v>0</v>
      </c>
      <c r="E470" s="130">
        <f>'Initial Client Information'!E470</f>
        <v>0</v>
      </c>
      <c r="F470" s="140"/>
      <c r="G470" s="136"/>
      <c r="H470" s="136"/>
      <c r="I470" s="142"/>
      <c r="J470" s="176">
        <f>'Discharge Information'!F470</f>
        <v>0</v>
      </c>
      <c r="K470" s="87"/>
    </row>
    <row r="471" spans="1:11" ht="60" customHeight="1" x14ac:dyDescent="0.25">
      <c r="A471" s="1">
        <f t="shared" si="7"/>
        <v>459</v>
      </c>
      <c r="B471" s="116">
        <f>'Initial Client Information'!B471</f>
        <v>0</v>
      </c>
      <c r="C471" s="117">
        <f>'Initial Client Information'!C471</f>
        <v>0</v>
      </c>
      <c r="D471" s="118">
        <f>'Initial Client Information'!D471</f>
        <v>0</v>
      </c>
      <c r="E471" s="130">
        <f>'Initial Client Information'!E471</f>
        <v>0</v>
      </c>
      <c r="F471" s="140"/>
      <c r="G471" s="136"/>
      <c r="H471" s="136"/>
      <c r="I471" s="142"/>
      <c r="J471" s="176">
        <f>'Discharge Information'!F471</f>
        <v>0</v>
      </c>
      <c r="K471" s="87"/>
    </row>
    <row r="472" spans="1:11" ht="60" customHeight="1" x14ac:dyDescent="0.25">
      <c r="A472" s="1">
        <f t="shared" si="7"/>
        <v>460</v>
      </c>
      <c r="B472" s="116">
        <f>'Initial Client Information'!B472</f>
        <v>0</v>
      </c>
      <c r="C472" s="117">
        <f>'Initial Client Information'!C472</f>
        <v>0</v>
      </c>
      <c r="D472" s="118">
        <f>'Initial Client Information'!D472</f>
        <v>0</v>
      </c>
      <c r="E472" s="130">
        <f>'Initial Client Information'!E472</f>
        <v>0</v>
      </c>
      <c r="F472" s="140"/>
      <c r="G472" s="136"/>
      <c r="H472" s="136"/>
      <c r="I472" s="142"/>
      <c r="J472" s="176">
        <f>'Discharge Information'!F472</f>
        <v>0</v>
      </c>
      <c r="K472" s="87"/>
    </row>
    <row r="473" spans="1:11" ht="60" customHeight="1" x14ac:dyDescent="0.25">
      <c r="A473" s="1">
        <f t="shared" si="7"/>
        <v>461</v>
      </c>
      <c r="B473" s="116">
        <f>'Initial Client Information'!B473</f>
        <v>0</v>
      </c>
      <c r="C473" s="117">
        <f>'Initial Client Information'!C473</f>
        <v>0</v>
      </c>
      <c r="D473" s="118">
        <f>'Initial Client Information'!D473</f>
        <v>0</v>
      </c>
      <c r="E473" s="130">
        <f>'Initial Client Information'!E473</f>
        <v>0</v>
      </c>
      <c r="F473" s="140"/>
      <c r="G473" s="136"/>
      <c r="H473" s="136"/>
      <c r="I473" s="142"/>
      <c r="J473" s="176">
        <f>'Discharge Information'!F473</f>
        <v>0</v>
      </c>
      <c r="K473" s="87"/>
    </row>
    <row r="474" spans="1:11" ht="60" customHeight="1" x14ac:dyDescent="0.25">
      <c r="A474" s="1">
        <f t="shared" si="7"/>
        <v>462</v>
      </c>
      <c r="B474" s="116">
        <f>'Initial Client Information'!B474</f>
        <v>0</v>
      </c>
      <c r="C474" s="117">
        <f>'Initial Client Information'!C474</f>
        <v>0</v>
      </c>
      <c r="D474" s="118">
        <f>'Initial Client Information'!D474</f>
        <v>0</v>
      </c>
      <c r="E474" s="130">
        <f>'Initial Client Information'!E474</f>
        <v>0</v>
      </c>
      <c r="F474" s="140"/>
      <c r="G474" s="136"/>
      <c r="H474" s="136"/>
      <c r="I474" s="142"/>
      <c r="J474" s="176">
        <f>'Discharge Information'!F474</f>
        <v>0</v>
      </c>
      <c r="K474" s="87"/>
    </row>
    <row r="475" spans="1:11" ht="60" customHeight="1" x14ac:dyDescent="0.25">
      <c r="A475" s="1">
        <f t="shared" si="7"/>
        <v>463</v>
      </c>
      <c r="B475" s="116">
        <f>'Initial Client Information'!B475</f>
        <v>0</v>
      </c>
      <c r="C475" s="117">
        <f>'Initial Client Information'!C475</f>
        <v>0</v>
      </c>
      <c r="D475" s="118">
        <f>'Initial Client Information'!D475</f>
        <v>0</v>
      </c>
      <c r="E475" s="130">
        <f>'Initial Client Information'!E475</f>
        <v>0</v>
      </c>
      <c r="F475" s="140"/>
      <c r="G475" s="136"/>
      <c r="H475" s="136"/>
      <c r="I475" s="142"/>
      <c r="J475" s="176">
        <f>'Discharge Information'!F475</f>
        <v>0</v>
      </c>
      <c r="K475" s="87"/>
    </row>
    <row r="476" spans="1:11" ht="60" customHeight="1" x14ac:dyDescent="0.25">
      <c r="A476" s="1">
        <f t="shared" si="7"/>
        <v>464</v>
      </c>
      <c r="B476" s="116">
        <f>'Initial Client Information'!B476</f>
        <v>0</v>
      </c>
      <c r="C476" s="117">
        <f>'Initial Client Information'!C476</f>
        <v>0</v>
      </c>
      <c r="D476" s="118">
        <f>'Initial Client Information'!D476</f>
        <v>0</v>
      </c>
      <c r="E476" s="130">
        <f>'Initial Client Information'!E476</f>
        <v>0</v>
      </c>
      <c r="F476" s="140"/>
      <c r="G476" s="136"/>
      <c r="H476" s="136"/>
      <c r="I476" s="142"/>
      <c r="J476" s="176">
        <f>'Discharge Information'!F476</f>
        <v>0</v>
      </c>
      <c r="K476" s="87"/>
    </row>
    <row r="477" spans="1:11" ht="60" customHeight="1" x14ac:dyDescent="0.25">
      <c r="A477" s="1">
        <f t="shared" si="7"/>
        <v>465</v>
      </c>
      <c r="B477" s="116">
        <f>'Initial Client Information'!B477</f>
        <v>0</v>
      </c>
      <c r="C477" s="117">
        <f>'Initial Client Information'!C477</f>
        <v>0</v>
      </c>
      <c r="D477" s="118">
        <f>'Initial Client Information'!D477</f>
        <v>0</v>
      </c>
      <c r="E477" s="130">
        <f>'Initial Client Information'!E477</f>
        <v>0</v>
      </c>
      <c r="F477" s="140"/>
      <c r="G477" s="136"/>
      <c r="H477" s="136"/>
      <c r="I477" s="142"/>
      <c r="J477" s="176">
        <f>'Discharge Information'!F477</f>
        <v>0</v>
      </c>
      <c r="K477" s="87"/>
    </row>
    <row r="478" spans="1:11" ht="60" customHeight="1" x14ac:dyDescent="0.25">
      <c r="A478" s="1">
        <f t="shared" si="7"/>
        <v>466</v>
      </c>
      <c r="B478" s="116">
        <f>'Initial Client Information'!B478</f>
        <v>0</v>
      </c>
      <c r="C478" s="117">
        <f>'Initial Client Information'!C478</f>
        <v>0</v>
      </c>
      <c r="D478" s="118">
        <f>'Initial Client Information'!D478</f>
        <v>0</v>
      </c>
      <c r="E478" s="130">
        <f>'Initial Client Information'!E478</f>
        <v>0</v>
      </c>
      <c r="F478" s="140"/>
      <c r="G478" s="136"/>
      <c r="H478" s="136"/>
      <c r="I478" s="142"/>
      <c r="J478" s="176">
        <f>'Discharge Information'!F478</f>
        <v>0</v>
      </c>
      <c r="K478" s="87"/>
    </row>
    <row r="479" spans="1:11" ht="60" customHeight="1" x14ac:dyDescent="0.25">
      <c r="A479" s="1">
        <f t="shared" si="7"/>
        <v>467</v>
      </c>
      <c r="B479" s="116">
        <f>'Initial Client Information'!B479</f>
        <v>0</v>
      </c>
      <c r="C479" s="117">
        <f>'Initial Client Information'!C479</f>
        <v>0</v>
      </c>
      <c r="D479" s="118">
        <f>'Initial Client Information'!D479</f>
        <v>0</v>
      </c>
      <c r="E479" s="130">
        <f>'Initial Client Information'!E479</f>
        <v>0</v>
      </c>
      <c r="F479" s="140"/>
      <c r="G479" s="136"/>
      <c r="H479" s="136"/>
      <c r="I479" s="142"/>
      <c r="J479" s="176">
        <f>'Discharge Information'!F479</f>
        <v>0</v>
      </c>
      <c r="K479" s="87"/>
    </row>
    <row r="480" spans="1:11" ht="60" customHeight="1" x14ac:dyDescent="0.25">
      <c r="A480" s="1">
        <f t="shared" si="7"/>
        <v>468</v>
      </c>
      <c r="B480" s="116">
        <f>'Initial Client Information'!B480</f>
        <v>0</v>
      </c>
      <c r="C480" s="117">
        <f>'Initial Client Information'!C480</f>
        <v>0</v>
      </c>
      <c r="D480" s="118">
        <f>'Initial Client Information'!D480</f>
        <v>0</v>
      </c>
      <c r="E480" s="130">
        <f>'Initial Client Information'!E480</f>
        <v>0</v>
      </c>
      <c r="F480" s="140"/>
      <c r="G480" s="136"/>
      <c r="H480" s="136"/>
      <c r="I480" s="142"/>
      <c r="J480" s="176">
        <f>'Discharge Information'!F480</f>
        <v>0</v>
      </c>
      <c r="K480" s="87"/>
    </row>
    <row r="481" spans="1:11" ht="60" customHeight="1" x14ac:dyDescent="0.25">
      <c r="A481" s="1">
        <f t="shared" si="7"/>
        <v>469</v>
      </c>
      <c r="B481" s="116">
        <f>'Initial Client Information'!B481</f>
        <v>0</v>
      </c>
      <c r="C481" s="117">
        <f>'Initial Client Information'!C481</f>
        <v>0</v>
      </c>
      <c r="D481" s="118">
        <f>'Initial Client Information'!D481</f>
        <v>0</v>
      </c>
      <c r="E481" s="130">
        <f>'Initial Client Information'!E481</f>
        <v>0</v>
      </c>
      <c r="F481" s="140"/>
      <c r="G481" s="136"/>
      <c r="H481" s="136"/>
      <c r="I481" s="142"/>
      <c r="J481" s="176">
        <f>'Discharge Information'!F481</f>
        <v>0</v>
      </c>
      <c r="K481" s="87"/>
    </row>
    <row r="482" spans="1:11" ht="60" customHeight="1" x14ac:dyDescent="0.25">
      <c r="A482" s="1">
        <f t="shared" si="7"/>
        <v>470</v>
      </c>
      <c r="B482" s="116">
        <f>'Initial Client Information'!B482</f>
        <v>0</v>
      </c>
      <c r="C482" s="117">
        <f>'Initial Client Information'!C482</f>
        <v>0</v>
      </c>
      <c r="D482" s="118">
        <f>'Initial Client Information'!D482</f>
        <v>0</v>
      </c>
      <c r="E482" s="130">
        <f>'Initial Client Information'!E482</f>
        <v>0</v>
      </c>
      <c r="F482" s="140"/>
      <c r="G482" s="136"/>
      <c r="H482" s="136"/>
      <c r="I482" s="142"/>
      <c r="J482" s="176">
        <f>'Discharge Information'!F482</f>
        <v>0</v>
      </c>
      <c r="K482" s="87"/>
    </row>
    <row r="483" spans="1:11" ht="60" customHeight="1" x14ac:dyDescent="0.25">
      <c r="A483" s="1">
        <f t="shared" si="7"/>
        <v>471</v>
      </c>
      <c r="B483" s="116">
        <f>'Initial Client Information'!B483</f>
        <v>0</v>
      </c>
      <c r="C483" s="117">
        <f>'Initial Client Information'!C483</f>
        <v>0</v>
      </c>
      <c r="D483" s="118">
        <f>'Initial Client Information'!D483</f>
        <v>0</v>
      </c>
      <c r="E483" s="130">
        <f>'Initial Client Information'!E483</f>
        <v>0</v>
      </c>
      <c r="F483" s="140"/>
      <c r="G483" s="136"/>
      <c r="H483" s="136"/>
      <c r="I483" s="142"/>
      <c r="J483" s="176">
        <f>'Discharge Information'!F483</f>
        <v>0</v>
      </c>
      <c r="K483" s="87"/>
    </row>
    <row r="484" spans="1:11" ht="60" customHeight="1" x14ac:dyDescent="0.25">
      <c r="A484" s="1">
        <f t="shared" si="7"/>
        <v>472</v>
      </c>
      <c r="B484" s="116">
        <f>'Initial Client Information'!B484</f>
        <v>0</v>
      </c>
      <c r="C484" s="117">
        <f>'Initial Client Information'!C484</f>
        <v>0</v>
      </c>
      <c r="D484" s="118">
        <f>'Initial Client Information'!D484</f>
        <v>0</v>
      </c>
      <c r="E484" s="130">
        <f>'Initial Client Information'!E484</f>
        <v>0</v>
      </c>
      <c r="F484" s="140"/>
      <c r="G484" s="136"/>
      <c r="H484" s="136"/>
      <c r="I484" s="142"/>
      <c r="J484" s="176">
        <f>'Discharge Information'!F484</f>
        <v>0</v>
      </c>
      <c r="K484" s="87"/>
    </row>
    <row r="485" spans="1:11" ht="60" customHeight="1" x14ac:dyDescent="0.25">
      <c r="A485" s="1">
        <f t="shared" si="7"/>
        <v>473</v>
      </c>
      <c r="B485" s="116">
        <f>'Initial Client Information'!B485</f>
        <v>0</v>
      </c>
      <c r="C485" s="117">
        <f>'Initial Client Information'!C485</f>
        <v>0</v>
      </c>
      <c r="D485" s="118">
        <f>'Initial Client Information'!D485</f>
        <v>0</v>
      </c>
      <c r="E485" s="130">
        <f>'Initial Client Information'!E485</f>
        <v>0</v>
      </c>
      <c r="F485" s="140"/>
      <c r="G485" s="136"/>
      <c r="H485" s="136"/>
      <c r="I485" s="142"/>
      <c r="J485" s="176">
        <f>'Discharge Information'!F485</f>
        <v>0</v>
      </c>
      <c r="K485" s="87"/>
    </row>
    <row r="486" spans="1:11" ht="60" customHeight="1" x14ac:dyDescent="0.25">
      <c r="A486" s="1">
        <f t="shared" si="7"/>
        <v>474</v>
      </c>
      <c r="B486" s="116">
        <f>'Initial Client Information'!B486</f>
        <v>0</v>
      </c>
      <c r="C486" s="117">
        <f>'Initial Client Information'!C486</f>
        <v>0</v>
      </c>
      <c r="D486" s="118">
        <f>'Initial Client Information'!D486</f>
        <v>0</v>
      </c>
      <c r="E486" s="130">
        <f>'Initial Client Information'!E486</f>
        <v>0</v>
      </c>
      <c r="F486" s="140"/>
      <c r="G486" s="136"/>
      <c r="H486" s="136"/>
      <c r="I486" s="142"/>
      <c r="J486" s="176">
        <f>'Discharge Information'!F486</f>
        <v>0</v>
      </c>
      <c r="K486" s="87"/>
    </row>
    <row r="487" spans="1:11" ht="60" customHeight="1" x14ac:dyDescent="0.25">
      <c r="A487" s="1">
        <f t="shared" si="7"/>
        <v>475</v>
      </c>
      <c r="B487" s="116">
        <f>'Initial Client Information'!B487</f>
        <v>0</v>
      </c>
      <c r="C487" s="117">
        <f>'Initial Client Information'!C487</f>
        <v>0</v>
      </c>
      <c r="D487" s="118">
        <f>'Initial Client Information'!D487</f>
        <v>0</v>
      </c>
      <c r="E487" s="130">
        <f>'Initial Client Information'!E487</f>
        <v>0</v>
      </c>
      <c r="F487" s="140"/>
      <c r="G487" s="136"/>
      <c r="H487" s="136"/>
      <c r="I487" s="142"/>
      <c r="J487" s="176">
        <f>'Discharge Information'!F487</f>
        <v>0</v>
      </c>
      <c r="K487" s="87"/>
    </row>
    <row r="488" spans="1:11" ht="60" customHeight="1" x14ac:dyDescent="0.25">
      <c r="A488" s="1">
        <f t="shared" si="7"/>
        <v>476</v>
      </c>
      <c r="B488" s="116">
        <f>'Initial Client Information'!B488</f>
        <v>0</v>
      </c>
      <c r="C488" s="117">
        <f>'Initial Client Information'!C488</f>
        <v>0</v>
      </c>
      <c r="D488" s="118">
        <f>'Initial Client Information'!D488</f>
        <v>0</v>
      </c>
      <c r="E488" s="130">
        <f>'Initial Client Information'!E488</f>
        <v>0</v>
      </c>
      <c r="F488" s="140"/>
      <c r="G488" s="136"/>
      <c r="H488" s="136"/>
      <c r="I488" s="142"/>
      <c r="J488" s="176">
        <f>'Discharge Information'!F488</f>
        <v>0</v>
      </c>
      <c r="K488" s="87"/>
    </row>
    <row r="489" spans="1:11" ht="60" customHeight="1" x14ac:dyDescent="0.25">
      <c r="A489" s="1">
        <f t="shared" si="7"/>
        <v>477</v>
      </c>
      <c r="B489" s="116">
        <f>'Initial Client Information'!B489</f>
        <v>0</v>
      </c>
      <c r="C489" s="117">
        <f>'Initial Client Information'!C489</f>
        <v>0</v>
      </c>
      <c r="D489" s="118">
        <f>'Initial Client Information'!D489</f>
        <v>0</v>
      </c>
      <c r="E489" s="130">
        <f>'Initial Client Information'!E489</f>
        <v>0</v>
      </c>
      <c r="F489" s="140"/>
      <c r="G489" s="136"/>
      <c r="H489" s="136"/>
      <c r="I489" s="142"/>
      <c r="J489" s="176">
        <f>'Discharge Information'!F489</f>
        <v>0</v>
      </c>
      <c r="K489" s="87"/>
    </row>
    <row r="490" spans="1:11" ht="60" customHeight="1" x14ac:dyDescent="0.25">
      <c r="A490" s="1">
        <f t="shared" si="7"/>
        <v>478</v>
      </c>
      <c r="B490" s="116">
        <f>'Initial Client Information'!B490</f>
        <v>0</v>
      </c>
      <c r="C490" s="117">
        <f>'Initial Client Information'!C490</f>
        <v>0</v>
      </c>
      <c r="D490" s="118">
        <f>'Initial Client Information'!D490</f>
        <v>0</v>
      </c>
      <c r="E490" s="130">
        <f>'Initial Client Information'!E490</f>
        <v>0</v>
      </c>
      <c r="F490" s="140"/>
      <c r="G490" s="136"/>
      <c r="H490" s="136"/>
      <c r="I490" s="142"/>
      <c r="J490" s="176">
        <f>'Discharge Information'!F490</f>
        <v>0</v>
      </c>
      <c r="K490" s="87"/>
    </row>
    <row r="491" spans="1:11" ht="60" customHeight="1" x14ac:dyDescent="0.25">
      <c r="A491" s="1">
        <f t="shared" si="7"/>
        <v>479</v>
      </c>
      <c r="B491" s="116">
        <f>'Initial Client Information'!B491</f>
        <v>0</v>
      </c>
      <c r="C491" s="117">
        <f>'Initial Client Information'!C491</f>
        <v>0</v>
      </c>
      <c r="D491" s="118">
        <f>'Initial Client Information'!D491</f>
        <v>0</v>
      </c>
      <c r="E491" s="130">
        <f>'Initial Client Information'!E491</f>
        <v>0</v>
      </c>
      <c r="F491" s="140"/>
      <c r="G491" s="136"/>
      <c r="H491" s="136"/>
      <c r="I491" s="142"/>
      <c r="J491" s="176">
        <f>'Discharge Information'!F491</f>
        <v>0</v>
      </c>
      <c r="K491" s="87"/>
    </row>
    <row r="492" spans="1:11" ht="60" customHeight="1" x14ac:dyDescent="0.25">
      <c r="A492" s="1">
        <f t="shared" si="7"/>
        <v>480</v>
      </c>
      <c r="B492" s="116">
        <f>'Initial Client Information'!B492</f>
        <v>0</v>
      </c>
      <c r="C492" s="117">
        <f>'Initial Client Information'!C492</f>
        <v>0</v>
      </c>
      <c r="D492" s="118">
        <f>'Initial Client Information'!D492</f>
        <v>0</v>
      </c>
      <c r="E492" s="130">
        <f>'Initial Client Information'!E492</f>
        <v>0</v>
      </c>
      <c r="F492" s="140"/>
      <c r="G492" s="136"/>
      <c r="H492" s="136"/>
      <c r="I492" s="142"/>
      <c r="J492" s="176">
        <f>'Discharge Information'!F492</f>
        <v>0</v>
      </c>
      <c r="K492" s="87"/>
    </row>
    <row r="493" spans="1:11" ht="60" customHeight="1" x14ac:dyDescent="0.25">
      <c r="A493" s="1">
        <f t="shared" si="7"/>
        <v>481</v>
      </c>
      <c r="B493" s="116">
        <f>'Initial Client Information'!B493</f>
        <v>0</v>
      </c>
      <c r="C493" s="117">
        <f>'Initial Client Information'!C493</f>
        <v>0</v>
      </c>
      <c r="D493" s="118">
        <f>'Initial Client Information'!D493</f>
        <v>0</v>
      </c>
      <c r="E493" s="130">
        <f>'Initial Client Information'!E493</f>
        <v>0</v>
      </c>
      <c r="F493" s="140"/>
      <c r="G493" s="136"/>
      <c r="H493" s="136"/>
      <c r="I493" s="142"/>
      <c r="J493" s="176">
        <f>'Discharge Information'!F493</f>
        <v>0</v>
      </c>
      <c r="K493" s="87"/>
    </row>
    <row r="494" spans="1:11" ht="60" customHeight="1" x14ac:dyDescent="0.25">
      <c r="A494" s="1">
        <f t="shared" si="7"/>
        <v>482</v>
      </c>
      <c r="B494" s="116">
        <f>'Initial Client Information'!B494</f>
        <v>0</v>
      </c>
      <c r="C494" s="117">
        <f>'Initial Client Information'!C494</f>
        <v>0</v>
      </c>
      <c r="D494" s="118">
        <f>'Initial Client Information'!D494</f>
        <v>0</v>
      </c>
      <c r="E494" s="130">
        <f>'Initial Client Information'!E494</f>
        <v>0</v>
      </c>
      <c r="F494" s="140"/>
      <c r="G494" s="136"/>
      <c r="H494" s="136"/>
      <c r="I494" s="142"/>
      <c r="J494" s="176">
        <f>'Discharge Information'!F494</f>
        <v>0</v>
      </c>
      <c r="K494" s="87"/>
    </row>
    <row r="495" spans="1:11" ht="60" customHeight="1" x14ac:dyDescent="0.25">
      <c r="A495" s="1">
        <f t="shared" si="7"/>
        <v>483</v>
      </c>
      <c r="B495" s="116">
        <f>'Initial Client Information'!B495</f>
        <v>0</v>
      </c>
      <c r="C495" s="117">
        <f>'Initial Client Information'!C495</f>
        <v>0</v>
      </c>
      <c r="D495" s="118">
        <f>'Initial Client Information'!D495</f>
        <v>0</v>
      </c>
      <c r="E495" s="130">
        <f>'Initial Client Information'!E495</f>
        <v>0</v>
      </c>
      <c r="F495" s="140"/>
      <c r="G495" s="136"/>
      <c r="H495" s="136"/>
      <c r="I495" s="142"/>
      <c r="J495" s="176">
        <f>'Discharge Information'!F495</f>
        <v>0</v>
      </c>
      <c r="K495" s="87"/>
    </row>
    <row r="496" spans="1:11" ht="60" customHeight="1" x14ac:dyDescent="0.25">
      <c r="A496" s="1">
        <f t="shared" si="7"/>
        <v>484</v>
      </c>
      <c r="B496" s="116">
        <f>'Initial Client Information'!B496</f>
        <v>0</v>
      </c>
      <c r="C496" s="117">
        <f>'Initial Client Information'!C496</f>
        <v>0</v>
      </c>
      <c r="D496" s="118">
        <f>'Initial Client Information'!D496</f>
        <v>0</v>
      </c>
      <c r="E496" s="130">
        <f>'Initial Client Information'!E496</f>
        <v>0</v>
      </c>
      <c r="F496" s="140"/>
      <c r="G496" s="136"/>
      <c r="H496" s="136"/>
      <c r="I496" s="142"/>
      <c r="J496" s="176">
        <f>'Discharge Information'!F496</f>
        <v>0</v>
      </c>
      <c r="K496" s="87"/>
    </row>
    <row r="497" spans="1:11" ht="60" customHeight="1" x14ac:dyDescent="0.25">
      <c r="A497" s="1">
        <f t="shared" si="7"/>
        <v>485</v>
      </c>
      <c r="B497" s="116">
        <f>'Initial Client Information'!B497</f>
        <v>0</v>
      </c>
      <c r="C497" s="117">
        <f>'Initial Client Information'!C497</f>
        <v>0</v>
      </c>
      <c r="D497" s="118">
        <f>'Initial Client Information'!D497</f>
        <v>0</v>
      </c>
      <c r="E497" s="130">
        <f>'Initial Client Information'!E497</f>
        <v>0</v>
      </c>
      <c r="F497" s="140"/>
      <c r="G497" s="136"/>
      <c r="H497" s="136"/>
      <c r="I497" s="142"/>
      <c r="J497" s="176">
        <f>'Discharge Information'!F497</f>
        <v>0</v>
      </c>
      <c r="K497" s="87"/>
    </row>
    <row r="498" spans="1:11" ht="60" customHeight="1" x14ac:dyDescent="0.25">
      <c r="A498" s="1">
        <f t="shared" si="7"/>
        <v>486</v>
      </c>
      <c r="B498" s="116">
        <f>'Initial Client Information'!B498</f>
        <v>0</v>
      </c>
      <c r="C498" s="117">
        <f>'Initial Client Information'!C498</f>
        <v>0</v>
      </c>
      <c r="D498" s="118">
        <f>'Initial Client Information'!D498</f>
        <v>0</v>
      </c>
      <c r="E498" s="130">
        <f>'Initial Client Information'!E498</f>
        <v>0</v>
      </c>
      <c r="F498" s="140"/>
      <c r="G498" s="136"/>
      <c r="H498" s="136"/>
      <c r="I498" s="142"/>
      <c r="J498" s="176">
        <f>'Discharge Information'!F498</f>
        <v>0</v>
      </c>
      <c r="K498" s="87"/>
    </row>
    <row r="499" spans="1:11" ht="60" customHeight="1" x14ac:dyDescent="0.25">
      <c r="A499" s="1">
        <f t="shared" si="7"/>
        <v>487</v>
      </c>
      <c r="B499" s="116">
        <f>'Initial Client Information'!B499</f>
        <v>0</v>
      </c>
      <c r="C499" s="117">
        <f>'Initial Client Information'!C499</f>
        <v>0</v>
      </c>
      <c r="D499" s="118">
        <f>'Initial Client Information'!D499</f>
        <v>0</v>
      </c>
      <c r="E499" s="130">
        <f>'Initial Client Information'!E499</f>
        <v>0</v>
      </c>
      <c r="F499" s="140"/>
      <c r="G499" s="136"/>
      <c r="H499" s="136"/>
      <c r="I499" s="142"/>
      <c r="J499" s="176">
        <f>'Discharge Information'!F499</f>
        <v>0</v>
      </c>
      <c r="K499" s="87"/>
    </row>
    <row r="500" spans="1:11" ht="60" customHeight="1" x14ac:dyDescent="0.25">
      <c r="A500" s="1">
        <f t="shared" si="7"/>
        <v>488</v>
      </c>
      <c r="B500" s="116">
        <f>'Initial Client Information'!B500</f>
        <v>0</v>
      </c>
      <c r="C500" s="117">
        <f>'Initial Client Information'!C500</f>
        <v>0</v>
      </c>
      <c r="D500" s="118">
        <f>'Initial Client Information'!D500</f>
        <v>0</v>
      </c>
      <c r="E500" s="130">
        <f>'Initial Client Information'!E500</f>
        <v>0</v>
      </c>
      <c r="F500" s="140"/>
      <c r="G500" s="136"/>
      <c r="H500" s="136"/>
      <c r="I500" s="142"/>
      <c r="J500" s="176">
        <f>'Discharge Information'!F500</f>
        <v>0</v>
      </c>
      <c r="K500" s="87"/>
    </row>
    <row r="501" spans="1:11" ht="60" customHeight="1" x14ac:dyDescent="0.25">
      <c r="A501" s="1">
        <f t="shared" si="7"/>
        <v>489</v>
      </c>
      <c r="B501" s="116">
        <f>'Initial Client Information'!B501</f>
        <v>0</v>
      </c>
      <c r="C501" s="117">
        <f>'Initial Client Information'!C501</f>
        <v>0</v>
      </c>
      <c r="D501" s="118">
        <f>'Initial Client Information'!D501</f>
        <v>0</v>
      </c>
      <c r="E501" s="130">
        <f>'Initial Client Information'!E501</f>
        <v>0</v>
      </c>
      <c r="F501" s="140"/>
      <c r="G501" s="136"/>
      <c r="H501" s="136"/>
      <c r="I501" s="142"/>
      <c r="J501" s="176">
        <f>'Discharge Information'!F501</f>
        <v>0</v>
      </c>
      <c r="K501" s="87"/>
    </row>
    <row r="502" spans="1:11" ht="60" customHeight="1" x14ac:dyDescent="0.25">
      <c r="A502" s="1">
        <f t="shared" si="7"/>
        <v>490</v>
      </c>
      <c r="B502" s="116">
        <f>'Initial Client Information'!B502</f>
        <v>0</v>
      </c>
      <c r="C502" s="117">
        <f>'Initial Client Information'!C502</f>
        <v>0</v>
      </c>
      <c r="D502" s="118">
        <f>'Initial Client Information'!D502</f>
        <v>0</v>
      </c>
      <c r="E502" s="130">
        <f>'Initial Client Information'!E502</f>
        <v>0</v>
      </c>
      <c r="F502" s="140"/>
      <c r="G502" s="136"/>
      <c r="H502" s="136"/>
      <c r="I502" s="142"/>
      <c r="J502" s="176">
        <f>'Discharge Information'!F502</f>
        <v>0</v>
      </c>
      <c r="K502" s="87"/>
    </row>
    <row r="503" spans="1:11" ht="60" customHeight="1" x14ac:dyDescent="0.25">
      <c r="A503" s="1">
        <f t="shared" si="7"/>
        <v>491</v>
      </c>
      <c r="B503" s="116">
        <f>'Initial Client Information'!B503</f>
        <v>0</v>
      </c>
      <c r="C503" s="117">
        <f>'Initial Client Information'!C503</f>
        <v>0</v>
      </c>
      <c r="D503" s="118">
        <f>'Initial Client Information'!D503</f>
        <v>0</v>
      </c>
      <c r="E503" s="130">
        <f>'Initial Client Information'!E503</f>
        <v>0</v>
      </c>
      <c r="F503" s="140"/>
      <c r="G503" s="136"/>
      <c r="H503" s="136"/>
      <c r="I503" s="142"/>
      <c r="J503" s="176">
        <f>'Discharge Information'!F503</f>
        <v>0</v>
      </c>
      <c r="K503" s="87"/>
    </row>
    <row r="504" spans="1:11" ht="60" customHeight="1" x14ac:dyDescent="0.25">
      <c r="A504" s="1">
        <f t="shared" si="7"/>
        <v>492</v>
      </c>
      <c r="B504" s="116">
        <f>'Initial Client Information'!B504</f>
        <v>0</v>
      </c>
      <c r="C504" s="117">
        <f>'Initial Client Information'!C504</f>
        <v>0</v>
      </c>
      <c r="D504" s="118">
        <f>'Initial Client Information'!D504</f>
        <v>0</v>
      </c>
      <c r="E504" s="130">
        <f>'Initial Client Information'!E504</f>
        <v>0</v>
      </c>
      <c r="F504" s="140"/>
      <c r="G504" s="136"/>
      <c r="H504" s="136"/>
      <c r="I504" s="142"/>
      <c r="J504" s="176">
        <f>'Discharge Information'!F504</f>
        <v>0</v>
      </c>
      <c r="K504" s="87"/>
    </row>
    <row r="505" spans="1:11" ht="60" customHeight="1" x14ac:dyDescent="0.25">
      <c r="A505" s="1">
        <f t="shared" si="7"/>
        <v>493</v>
      </c>
      <c r="B505" s="116">
        <f>'Initial Client Information'!B505</f>
        <v>0</v>
      </c>
      <c r="C505" s="117">
        <f>'Initial Client Information'!C505</f>
        <v>0</v>
      </c>
      <c r="D505" s="118">
        <f>'Initial Client Information'!D505</f>
        <v>0</v>
      </c>
      <c r="E505" s="130">
        <f>'Initial Client Information'!E505</f>
        <v>0</v>
      </c>
      <c r="F505" s="140"/>
      <c r="G505" s="136"/>
      <c r="H505" s="136"/>
      <c r="I505" s="142"/>
      <c r="J505" s="176">
        <f>'Discharge Information'!F505</f>
        <v>0</v>
      </c>
      <c r="K505" s="87"/>
    </row>
    <row r="506" spans="1:11" ht="60" customHeight="1" x14ac:dyDescent="0.25">
      <c r="A506" s="1">
        <f t="shared" si="7"/>
        <v>494</v>
      </c>
      <c r="B506" s="116">
        <f>'Initial Client Information'!B506</f>
        <v>0</v>
      </c>
      <c r="C506" s="117">
        <f>'Initial Client Information'!C506</f>
        <v>0</v>
      </c>
      <c r="D506" s="118">
        <f>'Initial Client Information'!D506</f>
        <v>0</v>
      </c>
      <c r="E506" s="130">
        <f>'Initial Client Information'!E506</f>
        <v>0</v>
      </c>
      <c r="F506" s="140"/>
      <c r="G506" s="136"/>
      <c r="H506" s="136"/>
      <c r="I506" s="142"/>
      <c r="J506" s="176">
        <f>'Discharge Information'!F506</f>
        <v>0</v>
      </c>
      <c r="K506" s="87"/>
    </row>
    <row r="507" spans="1:11" ht="60" customHeight="1" x14ac:dyDescent="0.25">
      <c r="A507" s="1">
        <f t="shared" si="7"/>
        <v>495</v>
      </c>
      <c r="B507" s="116">
        <f>'Initial Client Information'!B507</f>
        <v>0</v>
      </c>
      <c r="C507" s="117">
        <f>'Initial Client Information'!C507</f>
        <v>0</v>
      </c>
      <c r="D507" s="118">
        <f>'Initial Client Information'!D507</f>
        <v>0</v>
      </c>
      <c r="E507" s="130">
        <f>'Initial Client Information'!E507</f>
        <v>0</v>
      </c>
      <c r="F507" s="140"/>
      <c r="G507" s="136"/>
      <c r="H507" s="136"/>
      <c r="I507" s="142"/>
      <c r="J507" s="176">
        <f>'Discharge Information'!F507</f>
        <v>0</v>
      </c>
      <c r="K507" s="87"/>
    </row>
    <row r="508" spans="1:11" ht="60" customHeight="1" x14ac:dyDescent="0.25">
      <c r="A508" s="1">
        <f t="shared" si="7"/>
        <v>496</v>
      </c>
      <c r="B508" s="116">
        <f>'Initial Client Information'!B508</f>
        <v>0</v>
      </c>
      <c r="C508" s="117">
        <f>'Initial Client Information'!C508</f>
        <v>0</v>
      </c>
      <c r="D508" s="118">
        <f>'Initial Client Information'!D508</f>
        <v>0</v>
      </c>
      <c r="E508" s="130">
        <f>'Initial Client Information'!E508</f>
        <v>0</v>
      </c>
      <c r="F508" s="140"/>
      <c r="G508" s="136"/>
      <c r="H508" s="136"/>
      <c r="I508" s="142"/>
      <c r="J508" s="176">
        <f>'Discharge Information'!F508</f>
        <v>0</v>
      </c>
      <c r="K508" s="87"/>
    </row>
    <row r="509" spans="1:11" ht="60" customHeight="1" x14ac:dyDescent="0.25">
      <c r="A509" s="1">
        <f t="shared" si="7"/>
        <v>497</v>
      </c>
      <c r="B509" s="116">
        <f>'Initial Client Information'!B509</f>
        <v>0</v>
      </c>
      <c r="C509" s="117">
        <f>'Initial Client Information'!C509</f>
        <v>0</v>
      </c>
      <c r="D509" s="118">
        <f>'Initial Client Information'!D509</f>
        <v>0</v>
      </c>
      <c r="E509" s="130">
        <f>'Initial Client Information'!E509</f>
        <v>0</v>
      </c>
      <c r="F509" s="140"/>
      <c r="G509" s="136"/>
      <c r="H509" s="136"/>
      <c r="I509" s="142"/>
      <c r="J509" s="176">
        <f>'Discharge Information'!F509</f>
        <v>0</v>
      </c>
      <c r="K509" s="87"/>
    </row>
    <row r="510" spans="1:11" ht="60" customHeight="1" x14ac:dyDescent="0.25">
      <c r="A510" s="1">
        <f t="shared" si="7"/>
        <v>498</v>
      </c>
      <c r="B510" s="116">
        <f>'Initial Client Information'!B510</f>
        <v>0</v>
      </c>
      <c r="C510" s="117">
        <f>'Initial Client Information'!C510</f>
        <v>0</v>
      </c>
      <c r="D510" s="118">
        <f>'Initial Client Information'!D510</f>
        <v>0</v>
      </c>
      <c r="E510" s="130">
        <f>'Initial Client Information'!E510</f>
        <v>0</v>
      </c>
      <c r="F510" s="140"/>
      <c r="G510" s="136"/>
      <c r="H510" s="136"/>
      <c r="I510" s="142"/>
      <c r="J510" s="176">
        <f>'Discharge Information'!F510</f>
        <v>0</v>
      </c>
      <c r="K510" s="87"/>
    </row>
    <row r="511" spans="1:11" ht="60" customHeight="1" x14ac:dyDescent="0.25">
      <c r="A511" s="1">
        <f t="shared" si="7"/>
        <v>499</v>
      </c>
      <c r="B511" s="116">
        <f>'Initial Client Information'!B511</f>
        <v>0</v>
      </c>
      <c r="C511" s="117">
        <f>'Initial Client Information'!C511</f>
        <v>0</v>
      </c>
      <c r="D511" s="118">
        <f>'Initial Client Information'!D511</f>
        <v>0</v>
      </c>
      <c r="E511" s="130">
        <f>'Initial Client Information'!E511</f>
        <v>0</v>
      </c>
      <c r="F511" s="140"/>
      <c r="G511" s="136"/>
      <c r="H511" s="136"/>
      <c r="I511" s="142"/>
      <c r="J511" s="176">
        <f>'Discharge Information'!F511</f>
        <v>0</v>
      </c>
      <c r="K511" s="87"/>
    </row>
    <row r="512" spans="1:11" ht="60" customHeight="1" x14ac:dyDescent="0.25">
      <c r="A512" s="1">
        <f t="shared" si="7"/>
        <v>500</v>
      </c>
      <c r="B512" s="116">
        <f>'Initial Client Information'!B512</f>
        <v>0</v>
      </c>
      <c r="C512" s="117">
        <f>'Initial Client Information'!C512</f>
        <v>0</v>
      </c>
      <c r="D512" s="118">
        <f>'Initial Client Information'!D512</f>
        <v>0</v>
      </c>
      <c r="E512" s="130">
        <f>'Initial Client Information'!E512</f>
        <v>0</v>
      </c>
      <c r="F512" s="140"/>
      <c r="G512" s="136"/>
      <c r="H512" s="136"/>
      <c r="I512" s="142"/>
      <c r="J512" s="176">
        <f>'Discharge Information'!F512</f>
        <v>0</v>
      </c>
      <c r="K512" s="87"/>
    </row>
  </sheetData>
  <sheetProtection algorithmName="SHA-512" hashValue="8h0A7yxw+BK5gaw0yTR6qNT2WP1UxzRLGUQGWBD6s1RP0Cz2NPw/+na9LBWqyEBd3QbgmmQcQ8iobgobm30Vsg==" saltValue="lNTUFpjyuIz/PCi5fmRN6g==" spinCount="100000" sheet="1" objects="1" scenarios="1"/>
  <mergeCells count="19">
    <mergeCell ref="A9:D9"/>
    <mergeCell ref="E9:F9"/>
    <mergeCell ref="A10:K10"/>
    <mergeCell ref="A2:K2"/>
    <mergeCell ref="A3:K3"/>
    <mergeCell ref="A4:K4"/>
    <mergeCell ref="A5:D5"/>
    <mergeCell ref="A11:K11"/>
    <mergeCell ref="I5:J5"/>
    <mergeCell ref="I6:J6"/>
    <mergeCell ref="I7:J7"/>
    <mergeCell ref="I8:J8"/>
    <mergeCell ref="I9:J9"/>
    <mergeCell ref="A6:D6"/>
    <mergeCell ref="A7:D8"/>
    <mergeCell ref="E5:H5"/>
    <mergeCell ref="E6:H6"/>
    <mergeCell ref="E7:H8"/>
    <mergeCell ref="G9:H9"/>
  </mergeCells>
  <conditionalFormatting sqref="A13:E512 K13:K512">
    <cfRule type="expression" dxfId="41" priority="655">
      <formula>#REF!&gt;=7/1/2021</formula>
    </cfRule>
  </conditionalFormatting>
  <conditionalFormatting sqref="A13:K512">
    <cfRule type="expression" dxfId="40" priority="1">
      <formula>$J13&gt;=7/1/2021</formula>
    </cfRule>
  </conditionalFormatting>
  <conditionalFormatting sqref="F13:G512 J13:J512">
    <cfRule type="expression" dxfId="39" priority="2">
      <formula>#REF!&gt;=7/1/2021</formula>
    </cfRule>
    <cfRule type="expression" dxfId="38" priority="3">
      <formula>#REF!&gt;=7/1/2021</formula>
    </cfRule>
  </conditionalFormatting>
  <conditionalFormatting sqref="F13:G512">
    <cfRule type="expression" dxfId="37" priority="7">
      <formula>$F13="Other (List in Note Section)"</formula>
    </cfRule>
  </conditionalFormatting>
  <conditionalFormatting sqref="J13:J512">
    <cfRule type="expression" dxfId="36" priority="4">
      <formula>#REF!&gt;=7/1/2021</formula>
    </cfRule>
  </conditionalFormatting>
  <dataValidations count="3">
    <dataValidation allowBlank="1" showInputMessage="1" showErrorMessage="1" prompt="will auto populate from Initial Client Information tab. " sqref="B13:E512" xr:uid="{21DB5451-43BA-4C3D-8FBB-17FE2A4B3CDB}"/>
    <dataValidation allowBlank="1" showInputMessage="1" showErrorMessage="1" prompt="General Note Section for Quarterly Tab. Do NOT include any identifying information.  " sqref="K13:K512" xr:uid="{2FC10326-8825-4ACE-966F-B8039D06E390}"/>
    <dataValidation allowBlank="1" showInputMessage="1" showErrorMessage="1" prompt="Note Section for Column F" sqref="G13:H512" xr:uid="{F6B64F10-9533-4D48-AF12-10F10C244928}"/>
  </dataValidations>
  <pageMargins left="0.25" right="0.25" top="0.75" bottom="0.75" header="0.3" footer="0.3"/>
  <pageSetup paperSize="3"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prompt="Select an option from drop-down list. " xr:uid="{962A7486-A780-47DD-A4D9-2BE72A33939E}">
          <x14:formula1>
            <xm:f>boxes!$AB$51:$AB$56</xm:f>
          </x14:formula1>
          <xm:sqref>F13:F512</xm:sqref>
        </x14:dataValidation>
        <x14:dataValidation type="list" allowBlank="1" showInputMessage="1" showErrorMessage="1" xr:uid="{0A300D43-143C-483A-A1FB-350DF5C7768D}">
          <x14:formula1>
            <xm:f>boxes!$Z$41:$Z$47</xm:f>
          </x14:formula1>
          <xm:sqref>G9</xm:sqref>
        </x14:dataValidation>
        <x14:dataValidation type="list" allowBlank="1" showInputMessage="1" showErrorMessage="1" xr:uid="{B3F63E0F-3C4E-4F86-8131-22A86882EDA8}">
          <x14:formula1>
            <xm:f>boxes!$B$2:$B$13</xm:f>
          </x14:formula1>
          <xm:sqref>E9:F9</xm:sqref>
        </x14:dataValidation>
        <x14:dataValidation type="list" allowBlank="1" showInputMessage="1" showErrorMessage="1" prompt="Select an option from drop-down box. " xr:uid="{D7EF89A9-86FA-4B80-BD94-91A2856DF678}">
          <x14:formula1>
            <xm:f>boxes!$M$9:$M$10</xm:f>
          </x14:formula1>
          <xm:sqref>I13:I512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INITIAL SETUP</vt:lpstr>
      <vt:lpstr>Referrals </vt:lpstr>
      <vt:lpstr>Initial Client Information</vt:lpstr>
      <vt:lpstr>July</vt:lpstr>
      <vt:lpstr>Aug</vt:lpstr>
      <vt:lpstr>Sept</vt:lpstr>
      <vt:lpstr>Oct</vt:lpstr>
      <vt:lpstr>Nov</vt:lpstr>
      <vt:lpstr>Dec</vt:lpstr>
      <vt:lpstr>Jan</vt:lpstr>
      <vt:lpstr>Feb</vt:lpstr>
      <vt:lpstr>Mar</vt:lpstr>
      <vt:lpstr>Apr</vt:lpstr>
      <vt:lpstr>May</vt:lpstr>
      <vt:lpstr>June</vt:lpstr>
      <vt:lpstr>Discharge Information</vt:lpstr>
      <vt:lpstr>Summary </vt:lpstr>
      <vt:lpstr>INSTRUCTIONS</vt:lpstr>
      <vt:lpstr>boxes</vt:lpstr>
    </vt:vector>
  </TitlesOfParts>
  <Company>West Virginia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Winston, Pat A</dc:creator>
  <cp:lastModifiedBy>Perry, Saundra K</cp:lastModifiedBy>
  <cp:lastPrinted>2017-08-01T17:30:59Z</cp:lastPrinted>
  <dcterms:created xsi:type="dcterms:W3CDTF">2017-04-11T11:13:15Z</dcterms:created>
  <dcterms:modified xsi:type="dcterms:W3CDTF">2025-01-13T21:14:24Z</dcterms:modified>
  <cp:contentStatus/>
</cp:coreProperties>
</file>